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Yulied Peñaranda\Desktop\SDM\SDM_MILENA_2025\1. POA DE INVERSIÖN\2025\Trimestre IV\POA\VF\"/>
    </mc:Choice>
  </mc:AlternateContent>
  <xr:revisionPtr revIDLastSave="0" documentId="13_ncr:1_{DDE593B2-6E82-4C80-9A08-9BDE9C7EF4BB}" xr6:coauthVersionLast="47" xr6:coauthVersionMax="47" xr10:uidLastSave="{00000000-0000-0000-0000-000000000000}"/>
  <bookViews>
    <workbookView xWindow="-120" yWindow="-120" windowWidth="20730" windowHeight="11160" activeTab="1" xr2:uid="{00000000-000D-0000-FFFF-FFFF00000000}"/>
  </bookViews>
  <sheets>
    <sheet name="1. Generalidades" sheetId="1" r:id="rId1"/>
    <sheet name="Ficha Técnica del Indicador" sheetId="16" r:id="rId2"/>
    <sheet name="2. Tarea_sub tareas_vig" sheetId="3" r:id="rId3"/>
    <sheet name="3. Actividades PI" sheetId="5" r:id="rId4"/>
    <sheet name="4.Magnitud_Presupuesto." sheetId="18" r:id="rId5"/>
    <sheet name="5. Metas_PDD" sheetId="22" r:id="rId6"/>
    <sheet name="6. Territorialización" sheetId="19" r:id="rId7"/>
    <sheet name="LISTAS_1" sheetId="21" state="hidden" r:id="rId8"/>
    <sheet name="ANEXO_ODS" sheetId="8" state="hidden" r:id="rId9"/>
    <sheet name="ANEXO_VARIABLES" sheetId="9" state="hidden" r:id="rId10"/>
    <sheet name="GLOSARIO" sheetId="10" state="hidden" r:id="rId11"/>
    <sheet name="INSTRUCCIÓN DE DILIGENCIAMIENTO" sheetId="11" state="hidden" r:id="rId12"/>
  </sheets>
  <externalReferences>
    <externalReference r:id="rId13"/>
    <externalReference r:id="rId14"/>
    <externalReference r:id="rId15"/>
    <externalReference r:id="rId16"/>
  </externalReferences>
  <definedNames>
    <definedName name="_xlnm._FilterDatabase" localSheetId="2" hidden="1">'2. Tarea_sub tareas_vig'!$D$7:$AW$13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1" i="5" l="1"/>
  <c r="T10" i="22" l="1"/>
  <c r="N19" i="19" l="1"/>
  <c r="G19" i="19"/>
  <c r="F19" i="19"/>
  <c r="E19" i="19"/>
  <c r="D19" i="19"/>
  <c r="AZ18" i="19"/>
  <c r="AN18" i="19"/>
  <c r="AB18" i="19"/>
  <c r="P18" i="19"/>
  <c r="O18" i="19"/>
  <c r="AZ17" i="19"/>
  <c r="AZ19" i="19" s="1"/>
  <c r="AN17" i="19"/>
  <c r="AN19" i="19" s="1"/>
  <c r="AB17" i="19"/>
  <c r="M17" i="19"/>
  <c r="M19" i="19" s="1"/>
  <c r="L17" i="19"/>
  <c r="P17" i="19" s="1"/>
  <c r="P19" i="19" s="1"/>
  <c r="H17" i="19"/>
  <c r="H19" i="19" s="1"/>
  <c r="B17" i="19"/>
  <c r="N16" i="19"/>
  <c r="G16" i="19"/>
  <c r="F16" i="19"/>
  <c r="E16" i="19"/>
  <c r="D16" i="19"/>
  <c r="AZ15" i="19"/>
  <c r="AZ16" i="19" s="1"/>
  <c r="AN15" i="19"/>
  <c r="AB15" i="19"/>
  <c r="P15" i="19"/>
  <c r="O15" i="19"/>
  <c r="AZ14" i="19"/>
  <c r="AN14" i="19"/>
  <c r="AN16" i="19" s="1"/>
  <c r="AB14" i="19"/>
  <c r="AB16" i="19" s="1"/>
  <c r="M14" i="19"/>
  <c r="M16" i="19" s="1"/>
  <c r="L14" i="19"/>
  <c r="P14" i="19" s="1"/>
  <c r="H14" i="19"/>
  <c r="B14" i="19"/>
  <c r="N13" i="19"/>
  <c r="G13" i="19"/>
  <c r="F13" i="19"/>
  <c r="E13" i="19"/>
  <c r="D13" i="19"/>
  <c r="AZ12" i="19"/>
  <c r="AN12" i="19"/>
  <c r="AB12" i="19"/>
  <c r="P12" i="19"/>
  <c r="O12" i="19"/>
  <c r="AZ11" i="19"/>
  <c r="AZ13" i="19" s="1"/>
  <c r="AN11" i="19"/>
  <c r="AN13" i="19" s="1"/>
  <c r="AB11" i="19"/>
  <c r="M11" i="19"/>
  <c r="M13" i="19" s="1"/>
  <c r="L11" i="19"/>
  <c r="L13" i="19" s="1"/>
  <c r="H11" i="19"/>
  <c r="B11" i="19"/>
  <c r="N10" i="19"/>
  <c r="G10" i="19"/>
  <c r="F10" i="19"/>
  <c r="E10" i="19"/>
  <c r="D10" i="19"/>
  <c r="AZ9" i="19"/>
  <c r="AN9" i="19"/>
  <c r="AB9" i="19"/>
  <c r="P9" i="19"/>
  <c r="O9" i="19"/>
  <c r="AZ8" i="19"/>
  <c r="AN8" i="19"/>
  <c r="AN10" i="19" s="1"/>
  <c r="AB8" i="19"/>
  <c r="AB10" i="19" s="1"/>
  <c r="M8" i="19"/>
  <c r="M10" i="19" s="1"/>
  <c r="L8" i="19"/>
  <c r="L10" i="19" s="1"/>
  <c r="H8" i="19"/>
  <c r="B8" i="19"/>
  <c r="AQ8" i="5"/>
  <c r="AP8" i="5"/>
  <c r="AL8" i="5"/>
  <c r="AK8" i="5"/>
  <c r="AG8" i="5"/>
  <c r="AF8" i="5"/>
  <c r="AB8" i="5"/>
  <c r="AA8" i="5"/>
  <c r="AZ10" i="19" l="1"/>
  <c r="AB13" i="19"/>
  <c r="P16" i="19"/>
  <c r="AB19" i="19"/>
  <c r="O14" i="19"/>
  <c r="O16" i="19" s="1"/>
  <c r="P11" i="19"/>
  <c r="P13" i="19" s="1"/>
  <c r="O11" i="19"/>
  <c r="O13" i="19" s="1"/>
  <c r="L19" i="19"/>
  <c r="O8" i="19"/>
  <c r="O10" i="19" s="1"/>
  <c r="H10" i="19"/>
  <c r="H16" i="19"/>
  <c r="P8" i="19"/>
  <c r="P10" i="19" s="1"/>
  <c r="H13" i="19"/>
  <c r="L16" i="19"/>
  <c r="O17" i="19"/>
  <c r="O19" i="19" s="1"/>
  <c r="AY11" i="5" l="1"/>
  <c r="AZ10" i="5" l="1"/>
  <c r="AR14" i="5" l="1"/>
  <c r="AC18" i="18" l="1"/>
  <c r="AD18" i="18"/>
  <c r="AE18" i="18"/>
  <c r="AC23" i="18"/>
  <c r="AD23" i="18"/>
  <c r="AE23" i="18"/>
  <c r="AD38" i="18"/>
  <c r="AE38" i="18"/>
  <c r="AC33" i="18"/>
  <c r="AD33" i="18"/>
  <c r="AE33" i="18"/>
  <c r="AC13" i="18"/>
  <c r="AD13" i="18"/>
  <c r="AE13" i="18"/>
  <c r="W18" i="18"/>
  <c r="X18" i="18"/>
  <c r="X13" i="18"/>
  <c r="W13" i="18"/>
  <c r="S39" i="18"/>
  <c r="R39" i="18"/>
  <c r="Q39" i="18"/>
  <c r="P38" i="18"/>
  <c r="Q38" i="18"/>
  <c r="R38" i="18"/>
  <c r="S38" i="18"/>
  <c r="R33" i="18"/>
  <c r="P33" i="18"/>
  <c r="Q33" i="18"/>
  <c r="P28" i="18"/>
  <c r="Q28" i="18"/>
  <c r="R28" i="18"/>
  <c r="S28" i="18"/>
  <c r="P23" i="18"/>
  <c r="Q23" i="18"/>
  <c r="P18" i="18"/>
  <c r="Q18" i="18"/>
  <c r="Q13" i="18"/>
  <c r="P13" i="18"/>
  <c r="K14" i="18" l="1"/>
  <c r="X12" i="5"/>
  <c r="K9" i="18" l="1"/>
  <c r="AM10" i="5" l="1"/>
  <c r="AC38" i="18" l="1"/>
  <c r="AF38" i="18"/>
  <c r="AG38" i="18"/>
  <c r="AB30" i="3" l="1"/>
  <c r="AB28" i="3"/>
  <c r="AB26" i="3"/>
  <c r="AB24" i="3"/>
  <c r="AB22" i="3"/>
  <c r="AB20" i="3"/>
  <c r="AB18" i="3"/>
  <c r="AB16" i="3"/>
  <c r="AB14" i="3"/>
  <c r="AB12" i="3"/>
  <c r="AB10" i="3"/>
  <c r="AB8" i="3"/>
  <c r="W20" i="3" l="1"/>
  <c r="G10" i="18"/>
  <c r="AG12" i="5"/>
  <c r="AL12" i="5" s="1"/>
  <c r="AZ12" i="5" s="1"/>
  <c r="AF12" i="5"/>
  <c r="J10" i="18" l="1"/>
  <c r="K10" i="18"/>
  <c r="AY10" i="5"/>
  <c r="BA10" i="5" s="1"/>
  <c r="G15" i="18"/>
  <c r="J15" i="18" l="1"/>
  <c r="K15" i="18" s="1"/>
  <c r="AH9" i="5"/>
  <c r="AI38" i="18"/>
  <c r="X39" i="18"/>
  <c r="W39" i="18"/>
  <c r="Y39" i="18"/>
  <c r="AC39" i="18"/>
  <c r="AD39" i="18"/>
  <c r="AE39" i="18"/>
  <c r="AF39" i="18"/>
  <c r="AG39" i="18"/>
  <c r="P39" i="18"/>
  <c r="I38" i="18"/>
  <c r="I33" i="18"/>
  <c r="I28" i="18"/>
  <c r="I23" i="18"/>
  <c r="I13" i="18"/>
  <c r="I18" i="18"/>
  <c r="T21" i="3" l="1"/>
  <c r="AY110" i="19"/>
  <c r="AX110" i="19"/>
  <c r="AW110" i="19"/>
  <c r="AV110" i="19"/>
  <c r="AR110" i="19"/>
  <c r="AQ110" i="19"/>
  <c r="AP110" i="19"/>
  <c r="AO110" i="19"/>
  <c r="AM110" i="19"/>
  <c r="AL110" i="19"/>
  <c r="AK110" i="19"/>
  <c r="AJ110" i="19"/>
  <c r="AF110" i="19"/>
  <c r="AE110" i="19"/>
  <c r="AD110" i="19"/>
  <c r="AC110" i="19"/>
  <c r="Z110" i="19"/>
  <c r="Y110" i="19"/>
  <c r="X110" i="19"/>
  <c r="U110" i="19"/>
  <c r="T110" i="19"/>
  <c r="S110" i="19"/>
  <c r="R110" i="19"/>
  <c r="Q110" i="19"/>
  <c r="O110" i="19"/>
  <c r="N110" i="19"/>
  <c r="M110" i="19"/>
  <c r="L110" i="19"/>
  <c r="H110" i="19"/>
  <c r="G110" i="19"/>
  <c r="F110" i="19"/>
  <c r="E110" i="19"/>
  <c r="BH109" i="19"/>
  <c r="BG109" i="19"/>
  <c r="BF109" i="19"/>
  <c r="BE109" i="19"/>
  <c r="BD109" i="19"/>
  <c r="BC109" i="19"/>
  <c r="BB109" i="19"/>
  <c r="BA109" i="19"/>
  <c r="BH108" i="19"/>
  <c r="BG108" i="19"/>
  <c r="BF108" i="19"/>
  <c r="BE108" i="19"/>
  <c r="BD108" i="19"/>
  <c r="BC108" i="19"/>
  <c r="BB108" i="19"/>
  <c r="BA108" i="19"/>
  <c r="BH107" i="19"/>
  <c r="BG107" i="19"/>
  <c r="BF107" i="19"/>
  <c r="BE107" i="19"/>
  <c r="BD107" i="19"/>
  <c r="BC107" i="19"/>
  <c r="BB107" i="19"/>
  <c r="BA107" i="19"/>
  <c r="BH106" i="19"/>
  <c r="BG106" i="19"/>
  <c r="BF106" i="19"/>
  <c r="BE106" i="19"/>
  <c r="BD106" i="19"/>
  <c r="BC106" i="19"/>
  <c r="BB106" i="19"/>
  <c r="BA106" i="19"/>
  <c r="BH105" i="19"/>
  <c r="BG105" i="19"/>
  <c r="BF105" i="19"/>
  <c r="BE105" i="19"/>
  <c r="BD105" i="19"/>
  <c r="BC105" i="19"/>
  <c r="BB105" i="19"/>
  <c r="BA105" i="19"/>
  <c r="BH104" i="19"/>
  <c r="BG104" i="19"/>
  <c r="BF104" i="19"/>
  <c r="BE104" i="19"/>
  <c r="BD104" i="19"/>
  <c r="BC104" i="19"/>
  <c r="BB104" i="19"/>
  <c r="BA104" i="19"/>
  <c r="BH103" i="19"/>
  <c r="BG103" i="19"/>
  <c r="BF103" i="19"/>
  <c r="BE103" i="19"/>
  <c r="BD103" i="19"/>
  <c r="BC103" i="19"/>
  <c r="BB103" i="19"/>
  <c r="BA103" i="19"/>
  <c r="BH102" i="19"/>
  <c r="BG102" i="19"/>
  <c r="BF102" i="19"/>
  <c r="BE102" i="19"/>
  <c r="BD102" i="19"/>
  <c r="BC102" i="19"/>
  <c r="BB102" i="19"/>
  <c r="BA102" i="19"/>
  <c r="BH101" i="19"/>
  <c r="BG101" i="19"/>
  <c r="BF101" i="19"/>
  <c r="BE101" i="19"/>
  <c r="BD101" i="19"/>
  <c r="BC101" i="19"/>
  <c r="BB101" i="19"/>
  <c r="BA101" i="19"/>
  <c r="BH100" i="19"/>
  <c r="BG100" i="19"/>
  <c r="BF100" i="19"/>
  <c r="BE100" i="19"/>
  <c r="BD100" i="19"/>
  <c r="BC100" i="19"/>
  <c r="BB100" i="19"/>
  <c r="BA100" i="19"/>
  <c r="BH99" i="19"/>
  <c r="BG99" i="19"/>
  <c r="BF99" i="19"/>
  <c r="BE99" i="19"/>
  <c r="BD99" i="19"/>
  <c r="BC99" i="19"/>
  <c r="BB99" i="19"/>
  <c r="BA99" i="19"/>
  <c r="BH98" i="19"/>
  <c r="BG98" i="19"/>
  <c r="BF98" i="19"/>
  <c r="BE98" i="19"/>
  <c r="BD98" i="19"/>
  <c r="BC98" i="19"/>
  <c r="BB98" i="19"/>
  <c r="BA98" i="19"/>
  <c r="BH97" i="19"/>
  <c r="BG97" i="19"/>
  <c r="BF97" i="19"/>
  <c r="BE97" i="19"/>
  <c r="BD97" i="19"/>
  <c r="BC97" i="19"/>
  <c r="BB97" i="19"/>
  <c r="BA97" i="19"/>
  <c r="BH96" i="19"/>
  <c r="BG96" i="19"/>
  <c r="BF96" i="19"/>
  <c r="BE96" i="19"/>
  <c r="BD96" i="19"/>
  <c r="BC96" i="19"/>
  <c r="BB96" i="19"/>
  <c r="BA96" i="19"/>
  <c r="BH95" i="19"/>
  <c r="BG95" i="19"/>
  <c r="BF95" i="19"/>
  <c r="BE95" i="19"/>
  <c r="BD95" i="19"/>
  <c r="BC95" i="19"/>
  <c r="BB95" i="19"/>
  <c r="BA95" i="19"/>
  <c r="BH94" i="19"/>
  <c r="BG94" i="19"/>
  <c r="BF94" i="19"/>
  <c r="BE94" i="19"/>
  <c r="BD94" i="19"/>
  <c r="BC94" i="19"/>
  <c r="BB94" i="19"/>
  <c r="BA94" i="19"/>
  <c r="BH93" i="19"/>
  <c r="BG93" i="19"/>
  <c r="BF93" i="19"/>
  <c r="BE93" i="19"/>
  <c r="BD93" i="19"/>
  <c r="BC93" i="19"/>
  <c r="BB93" i="19"/>
  <c r="BA93" i="19"/>
  <c r="BH92" i="19"/>
  <c r="BG92" i="19"/>
  <c r="BF92" i="19"/>
  <c r="BE92" i="19"/>
  <c r="BD92" i="19"/>
  <c r="BC92" i="19"/>
  <c r="BB92" i="19"/>
  <c r="BA92" i="19"/>
  <c r="BH91" i="19"/>
  <c r="BG91" i="19"/>
  <c r="BF91" i="19"/>
  <c r="BE91" i="19"/>
  <c r="BD91" i="19"/>
  <c r="BC91" i="19"/>
  <c r="BB91" i="19"/>
  <c r="BA91" i="19"/>
  <c r="BH90" i="19"/>
  <c r="BG90" i="19"/>
  <c r="BF90" i="19"/>
  <c r="BE90" i="19"/>
  <c r="BD90" i="19"/>
  <c r="BC90" i="19"/>
  <c r="BB90" i="19"/>
  <c r="BA90" i="19"/>
  <c r="BH89" i="19"/>
  <c r="BG89" i="19"/>
  <c r="BF89" i="19"/>
  <c r="BE89" i="19"/>
  <c r="BD89" i="19"/>
  <c r="BC89" i="19"/>
  <c r="BB89" i="19"/>
  <c r="BA89" i="19"/>
  <c r="BA110" i="19" s="1"/>
  <c r="AY88" i="19"/>
  <c r="AX88" i="19"/>
  <c r="AW88" i="19"/>
  <c r="AV88" i="19"/>
  <c r="AR88" i="19"/>
  <c r="AQ88" i="19"/>
  <c r="AP88" i="19"/>
  <c r="AO88" i="19"/>
  <c r="AM88" i="19"/>
  <c r="AL88" i="19"/>
  <c r="AK88" i="19"/>
  <c r="AJ88" i="19"/>
  <c r="AF88" i="19"/>
  <c r="AE88" i="19"/>
  <c r="AD88" i="19"/>
  <c r="AC88" i="19"/>
  <c r="Z88" i="19"/>
  <c r="Y88" i="19"/>
  <c r="X88" i="19"/>
  <c r="U88" i="19"/>
  <c r="T88" i="19"/>
  <c r="S88" i="19"/>
  <c r="R88" i="19"/>
  <c r="Q88" i="19"/>
  <c r="O88" i="19"/>
  <c r="N88" i="19"/>
  <c r="M88" i="19"/>
  <c r="L88" i="19"/>
  <c r="H88" i="19"/>
  <c r="G88" i="19"/>
  <c r="F88" i="19"/>
  <c r="E88" i="19"/>
  <c r="BH87" i="19"/>
  <c r="BG87" i="19"/>
  <c r="BF87" i="19"/>
  <c r="BE87" i="19"/>
  <c r="BD87" i="19"/>
  <c r="BC87" i="19"/>
  <c r="BB87" i="19"/>
  <c r="BA87" i="19"/>
  <c r="BH86" i="19"/>
  <c r="BG86" i="19"/>
  <c r="BF86" i="19"/>
  <c r="BE86" i="19"/>
  <c r="BD86" i="19"/>
  <c r="BC86" i="19"/>
  <c r="BB86" i="19"/>
  <c r="BA86" i="19"/>
  <c r="BH85" i="19"/>
  <c r="BG85" i="19"/>
  <c r="BF85" i="19"/>
  <c r="BE85" i="19"/>
  <c r="BD85" i="19"/>
  <c r="BC85" i="19"/>
  <c r="BB85" i="19"/>
  <c r="BA85" i="19"/>
  <c r="BH84" i="19"/>
  <c r="BG84" i="19"/>
  <c r="BF84" i="19"/>
  <c r="BE84" i="19"/>
  <c r="BD84" i="19"/>
  <c r="BC84" i="19"/>
  <c r="BB84" i="19"/>
  <c r="BA84" i="19"/>
  <c r="BH83" i="19"/>
  <c r="BG83" i="19"/>
  <c r="BF83" i="19"/>
  <c r="BE83" i="19"/>
  <c r="BD83" i="19"/>
  <c r="BC83" i="19"/>
  <c r="BB83" i="19"/>
  <c r="BA83" i="19"/>
  <c r="BH82" i="19"/>
  <c r="BG82" i="19"/>
  <c r="BF82" i="19"/>
  <c r="BE82" i="19"/>
  <c r="BD82" i="19"/>
  <c r="BC82" i="19"/>
  <c r="BB82" i="19"/>
  <c r="BA82" i="19"/>
  <c r="BH81" i="19"/>
  <c r="BG81" i="19"/>
  <c r="BF81" i="19"/>
  <c r="BE81" i="19"/>
  <c r="BD81" i="19"/>
  <c r="BC81" i="19"/>
  <c r="BB81" i="19"/>
  <c r="BA81" i="19"/>
  <c r="BH80" i="19"/>
  <c r="BG80" i="19"/>
  <c r="BF80" i="19"/>
  <c r="BE80" i="19"/>
  <c r="BD80" i="19"/>
  <c r="BC80" i="19"/>
  <c r="BB80" i="19"/>
  <c r="BA80" i="19"/>
  <c r="BH79" i="19"/>
  <c r="BG79" i="19"/>
  <c r="BF79" i="19"/>
  <c r="BE79" i="19"/>
  <c r="BD79" i="19"/>
  <c r="BC79" i="19"/>
  <c r="BB79" i="19"/>
  <c r="BA79" i="19"/>
  <c r="BH78" i="19"/>
  <c r="BG78" i="19"/>
  <c r="BF78" i="19"/>
  <c r="BE78" i="19"/>
  <c r="BD78" i="19"/>
  <c r="BC78" i="19"/>
  <c r="BB78" i="19"/>
  <c r="BA78" i="19"/>
  <c r="BH77" i="19"/>
  <c r="BG77" i="19"/>
  <c r="BF77" i="19"/>
  <c r="BE77" i="19"/>
  <c r="BD77" i="19"/>
  <c r="BC77" i="19"/>
  <c r="BB77" i="19"/>
  <c r="BA77" i="19"/>
  <c r="BH76" i="19"/>
  <c r="BG76" i="19"/>
  <c r="BF76" i="19"/>
  <c r="BE76" i="19"/>
  <c r="BD76" i="19"/>
  <c r="BC76" i="19"/>
  <c r="BB76" i="19"/>
  <c r="BA76" i="19"/>
  <c r="BH75" i="19"/>
  <c r="BG75" i="19"/>
  <c r="BF75" i="19"/>
  <c r="BE75" i="19"/>
  <c r="BD75" i="19"/>
  <c r="BC75" i="19"/>
  <c r="BB75" i="19"/>
  <c r="BA75" i="19"/>
  <c r="BH74" i="19"/>
  <c r="BG74" i="19"/>
  <c r="BF74" i="19"/>
  <c r="BE74" i="19"/>
  <c r="BD74" i="19"/>
  <c r="BC74" i="19"/>
  <c r="BB74" i="19"/>
  <c r="BA74" i="19"/>
  <c r="BH73" i="19"/>
  <c r="BG73" i="19"/>
  <c r="BF73" i="19"/>
  <c r="BE73" i="19"/>
  <c r="BD73" i="19"/>
  <c r="BC73" i="19"/>
  <c r="BB73" i="19"/>
  <c r="BA73" i="19"/>
  <c r="BH72" i="19"/>
  <c r="BG72" i="19"/>
  <c r="BF72" i="19"/>
  <c r="BE72" i="19"/>
  <c r="BD72" i="19"/>
  <c r="BC72" i="19"/>
  <c r="BB72" i="19"/>
  <c r="BA72" i="19"/>
  <c r="BH71" i="19"/>
  <c r="BG71" i="19"/>
  <c r="BF71" i="19"/>
  <c r="BE71" i="19"/>
  <c r="BD71" i="19"/>
  <c r="BC71" i="19"/>
  <c r="BB71" i="19"/>
  <c r="BA71" i="19"/>
  <c r="BH70" i="19"/>
  <c r="BG70" i="19"/>
  <c r="BF70" i="19"/>
  <c r="BE70" i="19"/>
  <c r="BD70" i="19"/>
  <c r="BC70" i="19"/>
  <c r="BB70" i="19"/>
  <c r="BA70" i="19"/>
  <c r="BH69" i="19"/>
  <c r="BG69" i="19"/>
  <c r="BF69" i="19"/>
  <c r="BE69" i="19"/>
  <c r="BD69" i="19"/>
  <c r="BC69" i="19"/>
  <c r="BB69" i="19"/>
  <c r="BA69" i="19"/>
  <c r="BH68" i="19"/>
  <c r="BG68" i="19"/>
  <c r="BF68" i="19"/>
  <c r="BE68" i="19"/>
  <c r="BD68" i="19"/>
  <c r="BC68" i="19"/>
  <c r="BB68" i="19"/>
  <c r="BA68" i="19"/>
  <c r="BH67" i="19"/>
  <c r="BG67" i="19"/>
  <c r="BF67" i="19"/>
  <c r="BE67" i="19"/>
  <c r="BD67" i="19"/>
  <c r="BC67" i="19"/>
  <c r="BB67" i="19"/>
  <c r="BA67" i="19"/>
  <c r="AY66" i="19"/>
  <c r="AX66" i="19"/>
  <c r="AW66" i="19"/>
  <c r="AV66" i="19"/>
  <c r="AR66" i="19"/>
  <c r="AQ66" i="19"/>
  <c r="AP66" i="19"/>
  <c r="AO66" i="19"/>
  <c r="AM66" i="19"/>
  <c r="AL66" i="19"/>
  <c r="AK66" i="19"/>
  <c r="AJ66" i="19"/>
  <c r="AF66" i="19"/>
  <c r="AE66" i="19"/>
  <c r="AD66" i="19"/>
  <c r="AC66" i="19"/>
  <c r="Z66" i="19"/>
  <c r="Y66" i="19"/>
  <c r="X66" i="19"/>
  <c r="U66" i="19"/>
  <c r="T66" i="19"/>
  <c r="S66" i="19"/>
  <c r="R66" i="19"/>
  <c r="Q66" i="19"/>
  <c r="O66" i="19"/>
  <c r="N66" i="19"/>
  <c r="M66" i="19"/>
  <c r="L66" i="19"/>
  <c r="H66" i="19"/>
  <c r="G66" i="19"/>
  <c r="F66" i="19"/>
  <c r="E66" i="19"/>
  <c r="BH65" i="19"/>
  <c r="BG65" i="19"/>
  <c r="BF65" i="19"/>
  <c r="BE65" i="19"/>
  <c r="BD65" i="19"/>
  <c r="BC65" i="19"/>
  <c r="BB65" i="19"/>
  <c r="BA65" i="19"/>
  <c r="BH64" i="19"/>
  <c r="BG64" i="19"/>
  <c r="BF64" i="19"/>
  <c r="BE64" i="19"/>
  <c r="BD64" i="19"/>
  <c r="BC64" i="19"/>
  <c r="BB64" i="19"/>
  <c r="BA64" i="19"/>
  <c r="BH63" i="19"/>
  <c r="BG63" i="19"/>
  <c r="BF63" i="19"/>
  <c r="BE63" i="19"/>
  <c r="BD63" i="19"/>
  <c r="BC63" i="19"/>
  <c r="BB63" i="19"/>
  <c r="BA63" i="19"/>
  <c r="BH62" i="19"/>
  <c r="BG62" i="19"/>
  <c r="BF62" i="19"/>
  <c r="BE62" i="19"/>
  <c r="BD62" i="19"/>
  <c r="BC62" i="19"/>
  <c r="BB62" i="19"/>
  <c r="BA62" i="19"/>
  <c r="BH61" i="19"/>
  <c r="BG61" i="19"/>
  <c r="BF61" i="19"/>
  <c r="BE61" i="19"/>
  <c r="BD61" i="19"/>
  <c r="BC61" i="19"/>
  <c r="BB61" i="19"/>
  <c r="BA61" i="19"/>
  <c r="BH60" i="19"/>
  <c r="BG60" i="19"/>
  <c r="BF60" i="19"/>
  <c r="BE60" i="19"/>
  <c r="BD60" i="19"/>
  <c r="BC60" i="19"/>
  <c r="BB60" i="19"/>
  <c r="BA60" i="19"/>
  <c r="BH59" i="19"/>
  <c r="BG59" i="19"/>
  <c r="BF59" i="19"/>
  <c r="BE59" i="19"/>
  <c r="BD59" i="19"/>
  <c r="BC59" i="19"/>
  <c r="BB59" i="19"/>
  <c r="BA59" i="19"/>
  <c r="BH58" i="19"/>
  <c r="BG58" i="19"/>
  <c r="BF58" i="19"/>
  <c r="BE58" i="19"/>
  <c r="BD58" i="19"/>
  <c r="BC58" i="19"/>
  <c r="BB58" i="19"/>
  <c r="BA58" i="19"/>
  <c r="BH57" i="19"/>
  <c r="BG57" i="19"/>
  <c r="BF57" i="19"/>
  <c r="BE57" i="19"/>
  <c r="BD57" i="19"/>
  <c r="BC57" i="19"/>
  <c r="BB57" i="19"/>
  <c r="BA57" i="19"/>
  <c r="BH56" i="19"/>
  <c r="BG56" i="19"/>
  <c r="BF56" i="19"/>
  <c r="BE56" i="19"/>
  <c r="BD56" i="19"/>
  <c r="BC56" i="19"/>
  <c r="BB56" i="19"/>
  <c r="BA56" i="19"/>
  <c r="BH55" i="19"/>
  <c r="BG55" i="19"/>
  <c r="BF55" i="19"/>
  <c r="BE55" i="19"/>
  <c r="BD55" i="19"/>
  <c r="BC55" i="19"/>
  <c r="BB55" i="19"/>
  <c r="BA55" i="19"/>
  <c r="BH54" i="19"/>
  <c r="BG54" i="19"/>
  <c r="BF54" i="19"/>
  <c r="BE54" i="19"/>
  <c r="BD54" i="19"/>
  <c r="BC54" i="19"/>
  <c r="BB54" i="19"/>
  <c r="BA54" i="19"/>
  <c r="BH53" i="19"/>
  <c r="BG53" i="19"/>
  <c r="BF53" i="19"/>
  <c r="BE53" i="19"/>
  <c r="BD53" i="19"/>
  <c r="BC53" i="19"/>
  <c r="BB53" i="19"/>
  <c r="BA53" i="19"/>
  <c r="BH52" i="19"/>
  <c r="BG52" i="19"/>
  <c r="BF52" i="19"/>
  <c r="BE52" i="19"/>
  <c r="BD52" i="19"/>
  <c r="BC52" i="19"/>
  <c r="BB52" i="19"/>
  <c r="BA52" i="19"/>
  <c r="BH51" i="19"/>
  <c r="BG51" i="19"/>
  <c r="BF51" i="19"/>
  <c r="BE51" i="19"/>
  <c r="BD51" i="19"/>
  <c r="BC51" i="19"/>
  <c r="BB51" i="19"/>
  <c r="BA51" i="19"/>
  <c r="BH50" i="19"/>
  <c r="BG50" i="19"/>
  <c r="BF50" i="19"/>
  <c r="BE50" i="19"/>
  <c r="BD50" i="19"/>
  <c r="BC50" i="19"/>
  <c r="BB50" i="19"/>
  <c r="BA50" i="19"/>
  <c r="BH49" i="19"/>
  <c r="BG49" i="19"/>
  <c r="BF49" i="19"/>
  <c r="BE49" i="19"/>
  <c r="BD49" i="19"/>
  <c r="BC49" i="19"/>
  <c r="BB49" i="19"/>
  <c r="BA49" i="19"/>
  <c r="BH48" i="19"/>
  <c r="BG48" i="19"/>
  <c r="BF48" i="19"/>
  <c r="BE48" i="19"/>
  <c r="BD48" i="19"/>
  <c r="BC48" i="19"/>
  <c r="BB48" i="19"/>
  <c r="BA48" i="19"/>
  <c r="BH47" i="19"/>
  <c r="BG47" i="19"/>
  <c r="BF47" i="19"/>
  <c r="BE47" i="19"/>
  <c r="BD47" i="19"/>
  <c r="BC47" i="19"/>
  <c r="BB47" i="19"/>
  <c r="BA47" i="19"/>
  <c r="BH46" i="19"/>
  <c r="BG46" i="19"/>
  <c r="BF46" i="19"/>
  <c r="BE46" i="19"/>
  <c r="BD46" i="19"/>
  <c r="BC46" i="19"/>
  <c r="BB46" i="19"/>
  <c r="BA46" i="19"/>
  <c r="BH45" i="19"/>
  <c r="BG45" i="19"/>
  <c r="BF45" i="19"/>
  <c r="BE45" i="19"/>
  <c r="BD45" i="19"/>
  <c r="BC45" i="19"/>
  <c r="BB45" i="19"/>
  <c r="BA45" i="19"/>
  <c r="AY44" i="19"/>
  <c r="AX44" i="19"/>
  <c r="AW44" i="19"/>
  <c r="AV44" i="19"/>
  <c r="AR44" i="19"/>
  <c r="AQ44" i="19"/>
  <c r="AP44" i="19"/>
  <c r="AO44" i="19"/>
  <c r="AM44" i="19"/>
  <c r="AL44" i="19"/>
  <c r="AK44" i="19"/>
  <c r="AJ44" i="19"/>
  <c r="AF44" i="19"/>
  <c r="AE44" i="19"/>
  <c r="AD44" i="19"/>
  <c r="AC44" i="19"/>
  <c r="Z44" i="19"/>
  <c r="Y44" i="19"/>
  <c r="X44" i="19"/>
  <c r="U44" i="19"/>
  <c r="T44" i="19"/>
  <c r="S44" i="19"/>
  <c r="R44" i="19"/>
  <c r="O44" i="19"/>
  <c r="N44" i="19"/>
  <c r="H44" i="19"/>
  <c r="G44" i="19"/>
  <c r="BH43" i="19"/>
  <c r="BG43" i="19"/>
  <c r="BF43" i="19"/>
  <c r="BE43" i="19"/>
  <c r="BD43" i="19"/>
  <c r="BC43" i="19"/>
  <c r="BB43" i="19"/>
  <c r="BA43" i="19"/>
  <c r="BH42" i="19"/>
  <c r="BG42" i="19"/>
  <c r="BF42" i="19"/>
  <c r="BE42" i="19"/>
  <c r="BD42" i="19"/>
  <c r="BC42" i="19"/>
  <c r="BB42" i="19"/>
  <c r="BA42" i="19"/>
  <c r="BH41" i="19"/>
  <c r="BG41" i="19"/>
  <c r="BF41" i="19"/>
  <c r="BE41" i="19"/>
  <c r="BD41" i="19"/>
  <c r="BC41" i="19"/>
  <c r="BB41" i="19"/>
  <c r="BA41" i="19"/>
  <c r="BH40" i="19"/>
  <c r="BG40" i="19"/>
  <c r="BF40" i="19"/>
  <c r="BE40" i="19"/>
  <c r="BD40" i="19"/>
  <c r="BC40" i="19"/>
  <c r="BB40" i="19"/>
  <c r="BA40" i="19"/>
  <c r="BH39" i="19"/>
  <c r="BG39" i="19"/>
  <c r="BF39" i="19"/>
  <c r="BE39" i="19"/>
  <c r="BD39" i="19"/>
  <c r="BC39" i="19"/>
  <c r="BB39" i="19"/>
  <c r="BA39" i="19"/>
  <c r="BH38" i="19"/>
  <c r="BG38" i="19"/>
  <c r="BF38" i="19"/>
  <c r="BE38" i="19"/>
  <c r="BD38" i="19"/>
  <c r="BC38" i="19"/>
  <c r="BB38" i="19"/>
  <c r="BA38" i="19"/>
  <c r="BH37" i="19"/>
  <c r="BG37" i="19"/>
  <c r="BF37" i="19"/>
  <c r="BE37" i="19"/>
  <c r="BD37" i="19"/>
  <c r="BC37" i="19"/>
  <c r="BB37" i="19"/>
  <c r="BA37" i="19"/>
  <c r="BH36" i="19"/>
  <c r="BG36" i="19"/>
  <c r="BF36" i="19"/>
  <c r="BE36" i="19"/>
  <c r="BD36" i="19"/>
  <c r="BC36" i="19"/>
  <c r="BB36" i="19"/>
  <c r="BA36" i="19"/>
  <c r="BH35" i="19"/>
  <c r="BG35" i="19"/>
  <c r="BF35" i="19"/>
  <c r="BE35" i="19"/>
  <c r="BD35" i="19"/>
  <c r="BC35" i="19"/>
  <c r="BB35" i="19"/>
  <c r="BA35" i="19"/>
  <c r="BH34" i="19"/>
  <c r="BG34" i="19"/>
  <c r="BF34" i="19"/>
  <c r="BE34" i="19"/>
  <c r="BD34" i="19"/>
  <c r="BC34" i="19"/>
  <c r="BB34" i="19"/>
  <c r="BA34" i="19"/>
  <c r="BH33" i="19"/>
  <c r="BG33" i="19"/>
  <c r="BF33" i="19"/>
  <c r="BE33" i="19"/>
  <c r="BD33" i="19"/>
  <c r="BC33" i="19"/>
  <c r="BB33" i="19"/>
  <c r="BA33" i="19"/>
  <c r="BH32" i="19"/>
  <c r="BG32" i="19"/>
  <c r="BF32" i="19"/>
  <c r="BE32" i="19"/>
  <c r="BD32" i="19"/>
  <c r="BC32" i="19"/>
  <c r="BB32" i="19"/>
  <c r="BA32" i="19"/>
  <c r="BH31" i="19"/>
  <c r="BG31" i="19"/>
  <c r="BF31" i="19"/>
  <c r="BE31" i="19"/>
  <c r="BD31" i="19"/>
  <c r="BC31" i="19"/>
  <c r="BB31" i="19"/>
  <c r="BA31" i="19"/>
  <c r="BH30" i="19"/>
  <c r="BG30" i="19"/>
  <c r="BF30" i="19"/>
  <c r="BE30" i="19"/>
  <c r="BD30" i="19"/>
  <c r="BC30" i="19"/>
  <c r="BB30" i="19"/>
  <c r="BA30" i="19"/>
  <c r="BH29" i="19"/>
  <c r="BG29" i="19"/>
  <c r="BF29" i="19"/>
  <c r="BE29" i="19"/>
  <c r="BD29" i="19"/>
  <c r="BC29" i="19"/>
  <c r="BB29" i="19"/>
  <c r="BA29" i="19"/>
  <c r="BH28" i="19"/>
  <c r="BG28" i="19"/>
  <c r="BF28" i="19"/>
  <c r="BE28" i="19"/>
  <c r="BD28" i="19"/>
  <c r="BC28" i="19"/>
  <c r="BB28" i="19"/>
  <c r="BA28" i="19"/>
  <c r="BH27" i="19"/>
  <c r="BG27" i="19"/>
  <c r="BF27" i="19"/>
  <c r="BE27" i="19"/>
  <c r="BD27" i="19"/>
  <c r="BC27" i="19"/>
  <c r="BB27" i="19"/>
  <c r="BA27" i="19"/>
  <c r="BH26" i="19"/>
  <c r="BG26" i="19"/>
  <c r="BF26" i="19"/>
  <c r="BE26" i="19"/>
  <c r="BD26" i="19"/>
  <c r="BC26" i="19"/>
  <c r="BB26" i="19"/>
  <c r="BA26" i="19"/>
  <c r="BH25" i="19"/>
  <c r="BG25" i="19"/>
  <c r="BF25" i="19"/>
  <c r="BE25" i="19"/>
  <c r="BD25" i="19"/>
  <c r="BC25" i="19"/>
  <c r="BB25" i="19"/>
  <c r="BA25" i="19"/>
  <c r="BH24" i="19"/>
  <c r="BG24" i="19"/>
  <c r="BF24" i="19"/>
  <c r="BE24" i="19"/>
  <c r="BD24" i="19"/>
  <c r="BC24" i="19"/>
  <c r="BB24" i="19"/>
  <c r="BA24" i="19"/>
  <c r="BH23" i="19"/>
  <c r="BG23" i="19"/>
  <c r="BF23" i="19"/>
  <c r="BE23" i="19"/>
  <c r="BD23" i="19"/>
  <c r="BC23" i="19"/>
  <c r="BB23" i="19"/>
  <c r="BA23" i="19"/>
  <c r="AG13" i="5"/>
  <c r="G25" i="18"/>
  <c r="J25" i="18" s="1"/>
  <c r="K25" i="18" s="1"/>
  <c r="AG11" i="5"/>
  <c r="AL11" i="5" s="1"/>
  <c r="W8" i="3"/>
  <c r="W10" i="3"/>
  <c r="W12" i="3"/>
  <c r="W14" i="3"/>
  <c r="W16" i="3"/>
  <c r="W18" i="3"/>
  <c r="W22" i="3"/>
  <c r="W24" i="3"/>
  <c r="W26" i="3"/>
  <c r="W28" i="3"/>
  <c r="W30" i="3"/>
  <c r="BD66" i="19" l="1"/>
  <c r="BE66" i="19"/>
  <c r="BG66" i="19"/>
  <c r="BG44" i="19"/>
  <c r="BF66" i="19"/>
  <c r="AQ11" i="5"/>
  <c r="AZ11" i="5" s="1"/>
  <c r="G20" i="18" s="1"/>
  <c r="J20" i="18" s="1"/>
  <c r="K20" i="18" s="1"/>
  <c r="BE44" i="19"/>
  <c r="BB66" i="19"/>
  <c r="BF88" i="19"/>
  <c r="BC110" i="19"/>
  <c r="BF44" i="19"/>
  <c r="BC66" i="19"/>
  <c r="BG88" i="19"/>
  <c r="BH66" i="19"/>
  <c r="BD110" i="19"/>
  <c r="BA88" i="19"/>
  <c r="BE110" i="19"/>
  <c r="BB88" i="19"/>
  <c r="BD88" i="19"/>
  <c r="BH110" i="19"/>
  <c r="BB110" i="19"/>
  <c r="BA44" i="19"/>
  <c r="BF110" i="19"/>
  <c r="BB44" i="19"/>
  <c r="BC88" i="19"/>
  <c r="BG110" i="19"/>
  <c r="AL13" i="5"/>
  <c r="BC44" i="19"/>
  <c r="BD44" i="19"/>
  <c r="BA66" i="19"/>
  <c r="BE88" i="19"/>
  <c r="BH88" i="19"/>
  <c r="BH44" i="19"/>
  <c r="AQ13" i="5" l="1"/>
  <c r="AZ13" i="5" s="1"/>
  <c r="G30" i="18" s="1"/>
  <c r="J30" i="18" s="1"/>
  <c r="K30" i="18" s="1"/>
  <c r="AC11" i="5"/>
  <c r="AO20" i="3"/>
  <c r="H30" i="18" l="1"/>
  <c r="X9" i="5"/>
  <c r="AR13" i="5"/>
  <c r="AR12" i="5"/>
  <c r="AR11" i="5"/>
  <c r="AR10" i="5"/>
  <c r="AR9" i="5"/>
  <c r="AM14" i="5"/>
  <c r="AM13" i="5"/>
  <c r="AM12" i="5"/>
  <c r="AM11" i="5"/>
  <c r="AM9" i="5"/>
  <c r="AH14" i="5"/>
  <c r="AH13" i="5"/>
  <c r="AH12" i="5"/>
  <c r="AH11" i="5"/>
  <c r="AH10" i="5"/>
  <c r="AY13" i="5" l="1"/>
  <c r="BA13" i="5" s="1"/>
  <c r="AY14" i="5"/>
  <c r="G35" i="18"/>
  <c r="J35" i="18" s="1"/>
  <c r="K35" i="18" s="1"/>
  <c r="AC10" i="5"/>
  <c r="AC12" i="5"/>
  <c r="AC13" i="5"/>
  <c r="AC14" i="5"/>
  <c r="AC9" i="5"/>
  <c r="P14" i="3"/>
  <c r="P16" i="3"/>
  <c r="P18" i="3"/>
  <c r="P20" i="3"/>
  <c r="P22" i="3"/>
  <c r="P24" i="3"/>
  <c r="P26" i="3"/>
  <c r="P28" i="3"/>
  <c r="P30" i="3"/>
  <c r="P10" i="3"/>
  <c r="Q10" i="3" s="1"/>
  <c r="P12" i="3"/>
  <c r="P8" i="3"/>
  <c r="V30" i="18"/>
  <c r="Z30" i="18" s="1"/>
  <c r="V15" i="18"/>
  <c r="V10" i="18"/>
  <c r="V13" i="18" s="1"/>
  <c r="AP8" i="3"/>
  <c r="O39" i="18"/>
  <c r="Y38" i="18"/>
  <c r="X38" i="18"/>
  <c r="W38" i="18"/>
  <c r="V38" i="18"/>
  <c r="O38" i="18"/>
  <c r="F38" i="18"/>
  <c r="AI37" i="18"/>
  <c r="AH37" i="18"/>
  <c r="Z37" i="18"/>
  <c r="T37" i="18"/>
  <c r="U37" i="18" s="1"/>
  <c r="H37" i="18"/>
  <c r="AI36" i="18"/>
  <c r="AH36" i="18"/>
  <c r="Z36" i="18"/>
  <c r="T36" i="18"/>
  <c r="U36" i="18" s="1"/>
  <c r="H36" i="18"/>
  <c r="AI35" i="18"/>
  <c r="Z35" i="18"/>
  <c r="T35" i="18"/>
  <c r="U35" i="18" s="1"/>
  <c r="AI34" i="18"/>
  <c r="AH34" i="18"/>
  <c r="Z34" i="18"/>
  <c r="T34" i="18"/>
  <c r="G34" i="18"/>
  <c r="H34" i="18" s="1"/>
  <c r="C34" i="18"/>
  <c r="B34" i="18"/>
  <c r="AI33" i="18"/>
  <c r="Y33" i="18"/>
  <c r="X33" i="18"/>
  <c r="W33" i="18"/>
  <c r="S33" i="18"/>
  <c r="O33" i="18"/>
  <c r="F33" i="18"/>
  <c r="AI32" i="18"/>
  <c r="AH32" i="18"/>
  <c r="Z32" i="18"/>
  <c r="T32" i="18"/>
  <c r="U32" i="18" s="1"/>
  <c r="AI31" i="18"/>
  <c r="AH31" i="18"/>
  <c r="Z31" i="18"/>
  <c r="T31" i="18"/>
  <c r="U31" i="18" s="1"/>
  <c r="AI30" i="18"/>
  <c r="T30" i="18"/>
  <c r="U30" i="18" s="1"/>
  <c r="AI29" i="18"/>
  <c r="AH29" i="18"/>
  <c r="Z29" i="18"/>
  <c r="T29" i="18"/>
  <c r="C29" i="18"/>
  <c r="B29" i="18"/>
  <c r="AI28" i="18"/>
  <c r="AB28" i="18"/>
  <c r="AH28" i="18" s="1"/>
  <c r="Y28" i="18"/>
  <c r="X28" i="18"/>
  <c r="W28" i="18"/>
  <c r="V28" i="18"/>
  <c r="O28" i="18"/>
  <c r="F28" i="18"/>
  <c r="AI27" i="18"/>
  <c r="AH27" i="18"/>
  <c r="Z27" i="18"/>
  <c r="T27" i="18"/>
  <c r="U27" i="18" s="1"/>
  <c r="H27" i="18"/>
  <c r="AI26" i="18"/>
  <c r="AH26" i="18"/>
  <c r="Z26" i="18"/>
  <c r="T26" i="18"/>
  <c r="U26" i="18" s="1"/>
  <c r="H26" i="18"/>
  <c r="AI25" i="18"/>
  <c r="AH25" i="18"/>
  <c r="Z25" i="18"/>
  <c r="T25" i="18"/>
  <c r="U25" i="18" s="1"/>
  <c r="H25" i="18"/>
  <c r="AI24" i="18"/>
  <c r="AH24" i="18"/>
  <c r="Z24" i="18"/>
  <c r="T24" i="18"/>
  <c r="B24" i="18"/>
  <c r="AI23" i="18"/>
  <c r="Y23" i="18"/>
  <c r="X23" i="18"/>
  <c r="W23" i="18"/>
  <c r="V23" i="18"/>
  <c r="S23" i="18"/>
  <c r="R23" i="18"/>
  <c r="O23" i="18"/>
  <c r="F23" i="18"/>
  <c r="AI22" i="18"/>
  <c r="AH22" i="18"/>
  <c r="Z22" i="18"/>
  <c r="T22" i="18"/>
  <c r="U22" i="18" s="1"/>
  <c r="H22" i="18"/>
  <c r="AI21" i="18"/>
  <c r="AH21" i="18"/>
  <c r="Z21" i="18"/>
  <c r="T21" i="18"/>
  <c r="U21" i="18" s="1"/>
  <c r="H21" i="18"/>
  <c r="AI20" i="18"/>
  <c r="Z20" i="18"/>
  <c r="T20" i="18"/>
  <c r="U20" i="18" s="1"/>
  <c r="H20" i="18"/>
  <c r="AI19" i="18"/>
  <c r="AH19" i="18"/>
  <c r="Z19" i="18"/>
  <c r="T19" i="18"/>
  <c r="H19" i="18"/>
  <c r="B19" i="18"/>
  <c r="AI18" i="18"/>
  <c r="S18" i="18"/>
  <c r="R18" i="18"/>
  <c r="O18" i="18"/>
  <c r="F18" i="18"/>
  <c r="AI17" i="18"/>
  <c r="AH17" i="18"/>
  <c r="Z17" i="18"/>
  <c r="T17" i="18"/>
  <c r="U17" i="18" s="1"/>
  <c r="H17" i="18"/>
  <c r="AI16" i="18"/>
  <c r="AH16" i="18"/>
  <c r="Z16" i="18"/>
  <c r="T16" i="18"/>
  <c r="U16" i="18" s="1"/>
  <c r="H16" i="18"/>
  <c r="AI15" i="18"/>
  <c r="T15" i="18"/>
  <c r="H15" i="18"/>
  <c r="AI14" i="18"/>
  <c r="AH14" i="18"/>
  <c r="Y14" i="18"/>
  <c r="T14" i="18"/>
  <c r="H14" i="18"/>
  <c r="C14" i="18"/>
  <c r="B14" i="18"/>
  <c r="AI13" i="18"/>
  <c r="Y13" i="18"/>
  <c r="S13" i="18"/>
  <c r="R13" i="18"/>
  <c r="O13" i="18"/>
  <c r="F13" i="18"/>
  <c r="AI12" i="18"/>
  <c r="AH12" i="18"/>
  <c r="Z12" i="18"/>
  <c r="T12" i="18"/>
  <c r="U12" i="18" s="1"/>
  <c r="H12" i="18"/>
  <c r="AI11" i="18"/>
  <c r="AH11" i="18"/>
  <c r="Z11" i="18"/>
  <c r="T11" i="18"/>
  <c r="U11" i="18" s="1"/>
  <c r="H11" i="18"/>
  <c r="AI10" i="18"/>
  <c r="T10" i="18"/>
  <c r="H10" i="18"/>
  <c r="AI9" i="18"/>
  <c r="AH9" i="18"/>
  <c r="Z9" i="18"/>
  <c r="T9" i="18"/>
  <c r="H9" i="18"/>
  <c r="B9" i="18"/>
  <c r="T38" i="18" l="1"/>
  <c r="Z14" i="18"/>
  <c r="Y18" i="18"/>
  <c r="Z15" i="18"/>
  <c r="AA15" i="18" s="1"/>
  <c r="V18" i="18"/>
  <c r="H35" i="18"/>
  <c r="H38" i="18" s="1"/>
  <c r="V39" i="18"/>
  <c r="T39" i="18"/>
  <c r="U39" i="18" s="1"/>
  <c r="AI39" i="18"/>
  <c r="AJ12" i="18"/>
  <c r="AA11" i="18"/>
  <c r="AA29" i="18"/>
  <c r="AJ17" i="18"/>
  <c r="V33" i="18"/>
  <c r="AB20" i="18"/>
  <c r="AB23" i="18" s="1"/>
  <c r="AH23" i="18" s="1"/>
  <c r="AJ23" i="18" s="1"/>
  <c r="AJ37" i="18"/>
  <c r="AA36" i="18"/>
  <c r="AJ16" i="18"/>
  <c r="AA21" i="18"/>
  <c r="AJ26" i="18"/>
  <c r="BA14" i="5"/>
  <c r="Z10" i="18"/>
  <c r="AJ21" i="18"/>
  <c r="AJ22" i="18"/>
  <c r="AJ24" i="18"/>
  <c r="AJ28" i="18"/>
  <c r="AA31" i="18"/>
  <c r="AA32" i="18"/>
  <c r="U10" i="18"/>
  <c r="AJ27" i="18"/>
  <c r="AA17" i="18"/>
  <c r="U19" i="18"/>
  <c r="AA26" i="18"/>
  <c r="AB30" i="18"/>
  <c r="AH30" i="18" s="1"/>
  <c r="AJ30" i="18" s="1"/>
  <c r="AA37" i="18"/>
  <c r="AA12" i="18"/>
  <c r="AA19" i="18"/>
  <c r="AJ25" i="18"/>
  <c r="AA27" i="18"/>
  <c r="U29" i="18"/>
  <c r="AJ29" i="18"/>
  <c r="AJ32" i="18"/>
  <c r="BA11" i="5"/>
  <c r="BA12" i="5"/>
  <c r="AJ11" i="18"/>
  <c r="AA20" i="18"/>
  <c r="AB35" i="18"/>
  <c r="AA22" i="18"/>
  <c r="AJ31" i="18"/>
  <c r="AJ34" i="18"/>
  <c r="AJ9" i="18"/>
  <c r="AA16" i="18"/>
  <c r="AJ19" i="18"/>
  <c r="AJ14" i="18"/>
  <c r="AJ36" i="18"/>
  <c r="Z38" i="18"/>
  <c r="Z28" i="18"/>
  <c r="AA35" i="18"/>
  <c r="AA30" i="18"/>
  <c r="AA25" i="18"/>
  <c r="T28" i="18"/>
  <c r="U28" i="18" s="1"/>
  <c r="U15" i="18"/>
  <c r="T18" i="18"/>
  <c r="U18" i="18" s="1"/>
  <c r="T13" i="18"/>
  <c r="U13" i="18" s="1"/>
  <c r="AA14" i="18"/>
  <c r="Z23" i="18"/>
  <c r="T33" i="18"/>
  <c r="U33" i="18" s="1"/>
  <c r="AA9" i="18"/>
  <c r="U14" i="18"/>
  <c r="AB15" i="18"/>
  <c r="AA24" i="18"/>
  <c r="U34" i="18"/>
  <c r="U38" i="18"/>
  <c r="AB10" i="18"/>
  <c r="T23" i="18"/>
  <c r="U23" i="18" s="1"/>
  <c r="Z33" i="18"/>
  <c r="U9" i="18"/>
  <c r="U24" i="18"/>
  <c r="AA34" i="18"/>
  <c r="Z39" i="18" l="1"/>
  <c r="AA39" i="18" s="1"/>
  <c r="Z18" i="18"/>
  <c r="AB39" i="18"/>
  <c r="AB38" i="18"/>
  <c r="AH38" i="18" s="1"/>
  <c r="AJ38" i="18" s="1"/>
  <c r="AH35" i="18"/>
  <c r="AJ35" i="18" s="1"/>
  <c r="AH20" i="18"/>
  <c r="AJ20" i="18" s="1"/>
  <c r="AB33" i="18"/>
  <c r="AH33" i="18" s="1"/>
  <c r="AJ33" i="18" s="1"/>
  <c r="AA10" i="18"/>
  <c r="Z13" i="18"/>
  <c r="AA13" i="18" s="1"/>
  <c r="AA18" i="18"/>
  <c r="AA28" i="18"/>
  <c r="AA38" i="18"/>
  <c r="AA33" i="18"/>
  <c r="AA23" i="18"/>
  <c r="AH10" i="18"/>
  <c r="AB13" i="18"/>
  <c r="AH13" i="18" s="1"/>
  <c r="AJ13" i="18" s="1"/>
  <c r="AB18" i="18"/>
  <c r="AH18" i="18" s="1"/>
  <c r="AJ18" i="18" s="1"/>
  <c r="AH15" i="18"/>
  <c r="AJ15" i="18" s="1"/>
  <c r="AH39" i="18" l="1"/>
  <c r="AJ39" i="18" s="1"/>
  <c r="AJ10" i="18"/>
  <c r="AY9" i="5"/>
  <c r="BA9" i="5" s="1"/>
  <c r="AO16" i="3" l="1"/>
  <c r="AO17" i="3"/>
  <c r="AO18" i="3"/>
  <c r="AO19" i="3"/>
  <c r="AO21" i="3"/>
  <c r="AO22" i="3"/>
  <c r="AO23" i="3"/>
  <c r="AO24" i="3"/>
  <c r="AO25" i="3"/>
  <c r="AO26" i="3"/>
  <c r="AO27" i="3"/>
  <c r="AO28" i="3"/>
  <c r="AO29" i="3"/>
  <c r="AO30" i="3"/>
  <c r="AO31" i="3"/>
  <c r="K16" i="3" l="1"/>
  <c r="Q16" i="3"/>
  <c r="T16" i="3"/>
  <c r="Z16" i="3"/>
  <c r="AC16" i="3"/>
  <c r="AF16" i="3"/>
  <c r="AI16" i="3"/>
  <c r="AL16" i="3"/>
  <c r="T17" i="3"/>
  <c r="Z17" i="3"/>
  <c r="AF17" i="3"/>
  <c r="AL17" i="3"/>
  <c r="K18" i="3"/>
  <c r="Q18" i="3"/>
  <c r="T18" i="3"/>
  <c r="Z18" i="3"/>
  <c r="AF18" i="3"/>
  <c r="AI18" i="3"/>
  <c r="AL18" i="3"/>
  <c r="T19" i="3"/>
  <c r="Z19" i="3"/>
  <c r="AF19" i="3"/>
  <c r="AL19" i="3"/>
  <c r="K20" i="3"/>
  <c r="Q20" i="3"/>
  <c r="T20" i="3"/>
  <c r="Z20" i="3"/>
  <c r="AC20" i="3"/>
  <c r="AF20" i="3"/>
  <c r="AI20" i="3"/>
  <c r="AL20" i="3"/>
  <c r="Z21" i="3"/>
  <c r="AF21" i="3"/>
  <c r="AL21" i="3"/>
  <c r="K22" i="3"/>
  <c r="Q22" i="3"/>
  <c r="T22" i="3"/>
  <c r="Z22" i="3"/>
  <c r="AC22" i="3"/>
  <c r="AF22" i="3"/>
  <c r="AI22" i="3"/>
  <c r="AL22" i="3"/>
  <c r="T23" i="3"/>
  <c r="Z23" i="3"/>
  <c r="AF23" i="3"/>
  <c r="AL23" i="3"/>
  <c r="K28" i="3"/>
  <c r="T28" i="3"/>
  <c r="Z28" i="3"/>
  <c r="AF28" i="3"/>
  <c r="AI28" i="3"/>
  <c r="AL28" i="3"/>
  <c r="T29" i="3"/>
  <c r="Z29" i="3"/>
  <c r="AF29" i="3"/>
  <c r="AL29" i="3"/>
  <c r="K30" i="3"/>
  <c r="T30" i="3"/>
  <c r="Z30" i="3"/>
  <c r="AC30" i="3"/>
  <c r="AF30" i="3"/>
  <c r="AI30" i="3"/>
  <c r="AL30" i="3"/>
  <c r="T31" i="3"/>
  <c r="Z31" i="3"/>
  <c r="AF31" i="3"/>
  <c r="AL31" i="3"/>
  <c r="AP28" i="3"/>
  <c r="AP29" i="3"/>
  <c r="AQ29" i="3" s="1"/>
  <c r="AP30" i="3"/>
  <c r="AR30" i="3"/>
  <c r="AP31" i="3"/>
  <c r="AP27" i="3"/>
  <c r="AQ27" i="3" s="1"/>
  <c r="AL27" i="3"/>
  <c r="AF27" i="3"/>
  <c r="Z27" i="3"/>
  <c r="T27" i="3"/>
  <c r="AP26" i="3"/>
  <c r="AL26" i="3"/>
  <c r="AI26" i="3"/>
  <c r="AF26" i="3"/>
  <c r="AC26" i="3"/>
  <c r="Z26" i="3"/>
  <c r="T26" i="3"/>
  <c r="Q26" i="3"/>
  <c r="AP25" i="3"/>
  <c r="AQ25" i="3" s="1"/>
  <c r="AL25" i="3"/>
  <c r="AF25" i="3"/>
  <c r="Z25" i="3"/>
  <c r="T25" i="3"/>
  <c r="AP24" i="3"/>
  <c r="AL24" i="3"/>
  <c r="AI24" i="3"/>
  <c r="AF24" i="3"/>
  <c r="AC24" i="3"/>
  <c r="Z24" i="3"/>
  <c r="T24" i="3"/>
  <c r="Q24" i="3"/>
  <c r="AP15" i="3"/>
  <c r="AO15" i="3"/>
  <c r="AL15" i="3"/>
  <c r="AF15" i="3"/>
  <c r="Z15" i="3"/>
  <c r="T15" i="3"/>
  <c r="AP14" i="3"/>
  <c r="AO14" i="3"/>
  <c r="AL14" i="3"/>
  <c r="AI14" i="3"/>
  <c r="AF14" i="3"/>
  <c r="AC14" i="3"/>
  <c r="Z14" i="3"/>
  <c r="T14" i="3"/>
  <c r="Q14" i="3"/>
  <c r="AP13" i="3"/>
  <c r="AO13" i="3"/>
  <c r="AL13" i="3"/>
  <c r="AF13" i="3"/>
  <c r="Z13" i="3"/>
  <c r="T13" i="3"/>
  <c r="AP12" i="3"/>
  <c r="AO12" i="3"/>
  <c r="AL12" i="3"/>
  <c r="AI12" i="3"/>
  <c r="AF12" i="3"/>
  <c r="AC12" i="3"/>
  <c r="Z12" i="3"/>
  <c r="T12" i="3"/>
  <c r="Q12" i="3"/>
  <c r="AP11" i="3"/>
  <c r="AO11" i="3"/>
  <c r="AL11" i="3"/>
  <c r="AF11" i="3"/>
  <c r="Z11" i="3"/>
  <c r="T11" i="3"/>
  <c r="AP10" i="3"/>
  <c r="AO10" i="3"/>
  <c r="AL10" i="3"/>
  <c r="AI10" i="3"/>
  <c r="AF10" i="3"/>
  <c r="AC10" i="3"/>
  <c r="Z10" i="3"/>
  <c r="T10" i="3"/>
  <c r="AO9" i="3"/>
  <c r="AO8" i="3"/>
  <c r="AL9" i="3"/>
  <c r="AL8" i="3"/>
  <c r="AR8" i="3" l="1"/>
  <c r="AS14" i="3"/>
  <c r="AS12" i="3"/>
  <c r="AS10" i="3"/>
  <c r="AQ28" i="3"/>
  <c r="AS28" i="3"/>
  <c r="AQ26" i="3"/>
  <c r="AS26" i="3"/>
  <c r="AQ30" i="3"/>
  <c r="AS30" i="3"/>
  <c r="AT30" i="3" s="1"/>
  <c r="AQ24" i="3"/>
  <c r="AS24" i="3"/>
  <c r="AQ12" i="3"/>
  <c r="AQ10" i="3"/>
  <c r="AR12" i="3"/>
  <c r="AR14" i="3"/>
  <c r="AR10" i="3"/>
  <c r="AQ11" i="3"/>
  <c r="AQ15" i="3"/>
  <c r="AQ14" i="3"/>
  <c r="AQ13" i="3"/>
  <c r="AC18" i="3"/>
  <c r="AR24" i="3"/>
  <c r="AR26" i="3"/>
  <c r="Q28" i="3"/>
  <c r="Q30" i="3"/>
  <c r="AC28" i="3"/>
  <c r="AR28" i="3"/>
  <c r="AQ31" i="3"/>
  <c r="AP18" i="3"/>
  <c r="AP19" i="3"/>
  <c r="AT10" i="3" l="1"/>
  <c r="AT28" i="3"/>
  <c r="AT14" i="3"/>
  <c r="AS18" i="3"/>
  <c r="AT12" i="3"/>
  <c r="AT26" i="3"/>
  <c r="AT24" i="3"/>
  <c r="X10" i="5"/>
  <c r="AF9" i="3" l="1"/>
  <c r="AF8" i="3"/>
  <c r="Z8" i="3"/>
  <c r="K8" i="3" l="1"/>
  <c r="AP9" i="3" l="1"/>
  <c r="AS8" i="3" s="1"/>
  <c r="AQ9" i="3" l="1"/>
  <c r="AT8" i="3"/>
  <c r="AQ8" i="3"/>
  <c r="K10" i="3"/>
  <c r="K12" i="3"/>
  <c r="K14" i="3"/>
  <c r="K24" i="3"/>
  <c r="K26" i="3"/>
  <c r="W9" i="5" l="1"/>
  <c r="W10" i="5"/>
  <c r="W11" i="5"/>
  <c r="W12" i="5"/>
  <c r="W13" i="5"/>
  <c r="W14" i="5"/>
  <c r="X14" i="5"/>
  <c r="X13" i="5"/>
  <c r="AP22" i="3"/>
  <c r="AQ18" i="3"/>
  <c r="AP17" i="3"/>
  <c r="AQ17" i="3" s="1"/>
  <c r="AP16" i="3"/>
  <c r="Z9" i="3"/>
  <c r="AP23" i="3"/>
  <c r="AQ23" i="3" s="1"/>
  <c r="AP21" i="3"/>
  <c r="AQ21" i="3" s="1"/>
  <c r="AP20" i="3"/>
  <c r="AQ19" i="3"/>
  <c r="T9" i="3"/>
  <c r="T8" i="3"/>
  <c r="AQ16" i="3" l="1"/>
  <c r="AS16" i="3"/>
  <c r="AQ22" i="3"/>
  <c r="AS22" i="3"/>
  <c r="AQ20" i="3"/>
  <c r="AS20" i="3"/>
  <c r="Q8" i="3"/>
  <c r="AC8" i="3"/>
  <c r="AI8" i="3"/>
  <c r="AR22" i="3"/>
  <c r="AR20" i="3"/>
  <c r="AR18" i="3"/>
  <c r="AR16" i="3"/>
  <c r="AT22" i="3" l="1"/>
  <c r="AT16" i="3"/>
  <c r="AT20" i="3"/>
  <c r="AT18" i="3"/>
  <c r="T25" i="9"/>
  <c r="S25" i="9"/>
  <c r="R25" i="9"/>
</calcChain>
</file>

<file path=xl/sharedStrings.xml><?xml version="1.0" encoding="utf-8"?>
<sst xmlns="http://schemas.openxmlformats.org/spreadsheetml/2006/main" count="2677" uniqueCount="1388">
  <si>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</si>
  <si>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</si>
  <si>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</si>
  <si>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</si>
  <si>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</si>
  <si>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</si>
  <si>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</si>
  <si>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</si>
  <si>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</si>
  <si>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</si>
  <si>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</si>
  <si>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</si>
  <si>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</si>
  <si>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</si>
  <si>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</si>
  <si>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</si>
  <si>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</si>
  <si>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</si>
  <si>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</si>
  <si>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</si>
  <si>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</si>
  <si>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</si>
  <si>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</si>
  <si>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</si>
  <si>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</si>
  <si>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</si>
  <si>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</si>
  <si>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</si>
  <si>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</si>
  <si>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Ene-Mar</t>
  </si>
  <si>
    <t>Abr-Jun</t>
  </si>
  <si>
    <t>Jul-Sep</t>
  </si>
  <si>
    <t>Oct-Dic</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</si>
  <si>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</si>
  <si>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</si>
  <si>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</si>
  <si>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</si>
  <si>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</si>
  <si>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</si>
  <si>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</si>
  <si>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</si>
  <si>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</si>
  <si>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</si>
  <si>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</si>
  <si>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</si>
  <si>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</si>
  <si>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</si>
  <si>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</si>
  <si>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</si>
  <si>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</si>
  <si>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</si>
  <si>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</si>
  <si>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</si>
  <si>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</si>
  <si>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</si>
  <si>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</si>
  <si>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</si>
  <si>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</si>
  <si>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</si>
  <si>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</si>
  <si>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</si>
  <si>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</si>
  <si>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</si>
  <si>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</si>
  <si>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</si>
  <si>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</si>
  <si>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</si>
  <si>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</si>
  <si>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</si>
  <si>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</si>
  <si>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</si>
  <si>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</si>
  <si>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</si>
  <si>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</si>
  <si>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</si>
  <si>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</si>
  <si>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</si>
  <si>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</si>
  <si>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</si>
  <si>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</si>
  <si>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</si>
  <si>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</si>
  <si>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</si>
  <si>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</si>
  <si>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</si>
  <si>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</si>
  <si>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</si>
  <si>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</si>
  <si>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</si>
  <si>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</si>
  <si>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</si>
  <si>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</si>
  <si>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</si>
  <si>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</si>
  <si>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</si>
  <si>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</si>
  <si>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</si>
  <si>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</si>
  <si>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</si>
  <si>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</si>
  <si>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</si>
  <si>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</si>
  <si>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</si>
  <si>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</si>
  <si>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</si>
  <si>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</si>
  <si>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</si>
  <si>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</si>
  <si>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</si>
  <si>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</si>
  <si>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</si>
  <si>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</si>
  <si>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</si>
  <si>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</si>
  <si>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</si>
  <si>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</si>
  <si>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</si>
  <si>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</si>
  <si>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</si>
  <si>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</si>
  <si>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</si>
  <si>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</si>
  <si>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</si>
  <si>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</si>
  <si>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</si>
  <si>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</si>
  <si>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</si>
  <si>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</si>
  <si>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</si>
  <si>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</si>
  <si>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</si>
  <si>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</si>
  <si>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</si>
  <si>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</si>
  <si>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</si>
  <si>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</si>
  <si>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</si>
  <si>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</si>
  <si>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</si>
  <si>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</si>
  <si>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</si>
  <si>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</si>
  <si>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</si>
  <si>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</si>
  <si>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</si>
  <si>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</si>
  <si>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</si>
  <si>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</si>
  <si>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</si>
  <si>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</si>
  <si>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</si>
  <si>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</si>
  <si>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</si>
  <si>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</si>
  <si>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</si>
  <si>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</si>
  <si>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</si>
  <si>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</si>
  <si>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</si>
  <si>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</si>
  <si>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</si>
  <si>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</si>
  <si>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</si>
  <si>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</si>
  <si>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</si>
  <si>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</si>
  <si>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</si>
  <si>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</si>
  <si>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</si>
  <si>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</si>
  <si>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</si>
  <si>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</si>
  <si>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</si>
  <si>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</si>
  <si>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</si>
  <si>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</si>
  <si>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</si>
  <si>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</si>
  <si>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</si>
  <si>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</si>
  <si>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</si>
  <si>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</si>
  <si>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</si>
  <si>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</si>
  <si>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</si>
  <si>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</si>
  <si>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</si>
  <si>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</si>
  <si>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</si>
  <si>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</si>
  <si>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</si>
  <si>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</si>
  <si>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</si>
  <si>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</si>
  <si>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</si>
  <si>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</si>
  <si>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</si>
  <si>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</si>
  <si>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</si>
  <si>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</si>
  <si>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</si>
  <si>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</si>
  <si>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</si>
  <si>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</si>
  <si>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</si>
  <si>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</si>
  <si>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</si>
  <si>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</si>
  <si>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</si>
  <si>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</si>
  <si>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</si>
  <si>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</si>
  <si>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</si>
  <si>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</si>
  <si>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</si>
  <si>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</si>
  <si>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</si>
  <si>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</si>
  <si>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</si>
  <si>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</si>
  <si>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</si>
  <si>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</si>
  <si>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</si>
  <si>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</si>
  <si>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</si>
  <si>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</si>
  <si>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</si>
  <si>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</si>
  <si>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</si>
  <si>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</si>
  <si>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</si>
  <si>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</si>
  <si>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</si>
  <si>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</si>
  <si>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</si>
  <si>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</si>
  <si>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</si>
  <si>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</si>
  <si>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</si>
  <si>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</si>
  <si>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</si>
  <si>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</si>
  <si>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</si>
  <si>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</si>
  <si>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</si>
  <si>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</si>
  <si>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</si>
  <si>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</si>
  <si>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</si>
  <si>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</si>
  <si>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</si>
  <si>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</si>
  <si>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</si>
  <si>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</si>
  <si>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</si>
  <si>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</si>
  <si>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</si>
  <si>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</si>
  <si>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</si>
  <si>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</si>
  <si>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</si>
  <si>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</si>
  <si>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</si>
  <si>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</si>
  <si>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</si>
  <si>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</si>
  <si>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</si>
  <si>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</si>
  <si>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</si>
  <si>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</si>
  <si>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</si>
  <si>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</si>
  <si>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</si>
  <si>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</si>
  <si>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</si>
  <si>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</si>
  <si>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</si>
  <si>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</si>
  <si>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</si>
  <si>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</si>
  <si>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</si>
  <si>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</si>
  <si>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</si>
  <si>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</si>
  <si>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</si>
  <si>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</si>
  <si>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</si>
  <si>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</si>
  <si>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</si>
  <si>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</si>
  <si>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</si>
  <si>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</si>
  <si>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</si>
  <si>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</si>
  <si>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</si>
  <si>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</si>
  <si>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</si>
  <si>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</si>
  <si>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</si>
  <si>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</si>
  <si>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</si>
  <si>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</si>
  <si>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</si>
  <si>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</si>
  <si>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</si>
  <si>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</si>
  <si>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</si>
  <si>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</si>
  <si>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</si>
  <si>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</si>
  <si>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</si>
  <si>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</si>
  <si>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</si>
  <si>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</si>
  <si>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</si>
  <si>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</si>
  <si>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</si>
  <si>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</si>
  <si>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</si>
  <si>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</si>
  <si>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</si>
  <si>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</si>
  <si>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</si>
  <si>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</si>
  <si>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</si>
  <si>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</si>
  <si>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</si>
  <si>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</si>
  <si>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</si>
  <si>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</si>
  <si>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</si>
  <si>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</si>
  <si>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</si>
  <si>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</si>
  <si>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</si>
  <si>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</si>
  <si>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</si>
  <si>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</si>
  <si>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</si>
  <si>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</si>
  <si>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</si>
  <si>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</si>
  <si>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</si>
  <si>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</si>
  <si>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</si>
  <si>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</si>
  <si>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</si>
  <si>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</si>
  <si>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</si>
  <si>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</si>
  <si>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</si>
  <si>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</si>
  <si>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</si>
  <si>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</si>
  <si>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</si>
  <si>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</si>
  <si>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</si>
  <si>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</si>
  <si>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</si>
  <si>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</si>
  <si>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</si>
  <si>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</si>
  <si>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</si>
  <si>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</si>
  <si>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</si>
  <si>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</si>
  <si>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</si>
  <si>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</si>
  <si>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</si>
  <si>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</si>
  <si>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</si>
  <si>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</si>
  <si>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</si>
  <si>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</si>
  <si>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</si>
  <si>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</si>
  <si>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</si>
  <si>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</si>
  <si>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</si>
  <si>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</si>
  <si>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</si>
  <si>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</si>
  <si>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</si>
  <si>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</si>
  <si>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</si>
  <si>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</si>
  <si>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</si>
  <si>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</si>
  <si>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</si>
  <si>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</si>
  <si>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</si>
  <si>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</si>
  <si>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</si>
  <si>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</si>
  <si>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</si>
  <si>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</si>
  <si>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</si>
  <si>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</si>
  <si>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</si>
  <si>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</si>
  <si>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</si>
  <si>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</si>
  <si>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</si>
  <si>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</si>
  <si>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</si>
  <si>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</si>
  <si>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</si>
  <si>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</si>
  <si>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</si>
  <si>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</si>
  <si>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</si>
  <si>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</si>
  <si>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</si>
  <si>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</si>
  <si>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</si>
  <si>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</si>
  <si>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</si>
  <si>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</si>
  <si>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</si>
  <si>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</si>
  <si>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</si>
  <si>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</si>
  <si>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</si>
  <si>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</si>
  <si>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</si>
  <si>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</si>
  <si>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</si>
  <si>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</si>
  <si>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</si>
  <si>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</si>
  <si>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</si>
  <si>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</si>
  <si>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</si>
  <si>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</si>
  <si>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</si>
  <si>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</si>
  <si>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</si>
  <si>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</si>
  <si>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</si>
  <si>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</si>
  <si>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</si>
  <si>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</si>
  <si>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</si>
  <si>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</si>
  <si>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</si>
  <si>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</si>
  <si>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</si>
  <si>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</si>
  <si>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</si>
  <si>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</si>
  <si>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</si>
  <si>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</si>
  <si>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</si>
  <si>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</si>
  <si>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</si>
  <si>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</si>
  <si>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</si>
  <si>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</si>
  <si>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</si>
  <si>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</si>
  <si>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</si>
  <si>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</si>
  <si>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</si>
  <si>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</si>
  <si>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</si>
  <si>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</si>
  <si>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</si>
  <si>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</si>
  <si>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</si>
  <si>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</si>
  <si>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</si>
  <si>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</si>
  <si>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</si>
  <si>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</si>
  <si>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</si>
  <si>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</si>
  <si>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</si>
  <si>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</si>
  <si>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</si>
  <si>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</si>
  <si>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</si>
  <si>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</si>
  <si>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</si>
  <si>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</si>
  <si>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</si>
  <si>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</si>
  <si>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</si>
  <si>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</si>
  <si>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</si>
  <si>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</si>
  <si>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</si>
  <si>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</si>
  <si>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</si>
  <si>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</si>
  <si>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</si>
  <si>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</si>
  <si>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</si>
  <si>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</si>
  <si>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</si>
  <si>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</si>
  <si>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</si>
  <si>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</si>
  <si>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</si>
  <si>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</si>
  <si>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</si>
  <si>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</si>
  <si>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</si>
  <si>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</si>
  <si>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</si>
  <si>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</si>
  <si>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</si>
  <si>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</si>
  <si>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</si>
  <si>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</si>
  <si>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</si>
  <si>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</si>
  <si>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</si>
  <si>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</si>
  <si>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</si>
  <si>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</si>
  <si>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</si>
  <si>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</si>
  <si>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</si>
  <si>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</si>
  <si>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</si>
  <si>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</si>
  <si>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</si>
  <si>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</si>
  <si>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</si>
  <si>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</si>
  <si>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</si>
  <si>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</si>
  <si>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</si>
  <si>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</si>
  <si>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</si>
  <si>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</si>
  <si>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</si>
  <si>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</si>
  <si>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</si>
  <si>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</si>
  <si>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</si>
  <si>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</si>
  <si>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</si>
  <si>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</si>
  <si>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</si>
  <si>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</si>
  <si>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</si>
  <si>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</si>
  <si>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</si>
  <si>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</si>
  <si>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</si>
  <si>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</si>
  <si>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</si>
  <si>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</si>
  <si>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</si>
  <si>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</si>
  <si>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</si>
  <si>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</si>
  <si>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</si>
  <si>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</si>
  <si>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</si>
  <si>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</si>
  <si>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</si>
  <si>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</si>
  <si>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</si>
  <si>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</si>
  <si>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</si>
  <si>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</si>
  <si>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</si>
  <si>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</si>
  <si>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</si>
  <si>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</si>
  <si>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</si>
  <si>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</si>
  <si>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</si>
  <si>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</si>
  <si>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</si>
  <si>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</si>
  <si>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</si>
  <si>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</si>
  <si>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Plan de Desarrollo </t>
  </si>
  <si>
    <t>Meses</t>
  </si>
  <si>
    <t>Años</t>
  </si>
  <si>
    <t>Tipo_Meta</t>
  </si>
  <si>
    <t>ProcesosInst</t>
  </si>
  <si>
    <t>Subsistema</t>
  </si>
  <si>
    <t>TipoInd</t>
  </si>
  <si>
    <t>Periodicidad</t>
  </si>
  <si>
    <t>Si_No</t>
  </si>
  <si>
    <t>Etnia</t>
  </si>
  <si>
    <t>Sexo</t>
  </si>
  <si>
    <t>Localidades</t>
  </si>
  <si>
    <t>Componente PMM</t>
  </si>
  <si>
    <t>OBJETIVO ESTRATÉGICO</t>
  </si>
  <si>
    <t>Dimensiones MIPG</t>
  </si>
  <si>
    <t>Politicas MIPG</t>
  </si>
  <si>
    <t>Enero</t>
  </si>
  <si>
    <t>Suma</t>
  </si>
  <si>
    <t>Direccionamiento político</t>
  </si>
  <si>
    <t>SubsistemaSIG</t>
  </si>
  <si>
    <t>Eficacia</t>
  </si>
  <si>
    <t>Mensual</t>
  </si>
  <si>
    <t>Indigena</t>
  </si>
  <si>
    <t>Hombre</t>
  </si>
  <si>
    <t>1. Talento Humano</t>
  </si>
  <si>
    <t>1. Política de Gestión Estratégica del Talento Humano</t>
  </si>
  <si>
    <t>5. Mejorar las condiciones de seguridad vial y el comportamiento de los actores en la vía</t>
  </si>
  <si>
    <t>1. Número de personas fallecidas en siniestros viales</t>
  </si>
  <si>
    <t>Febrero</t>
  </si>
  <si>
    <t>Subsecretaría de Gestión de Movilidad</t>
  </si>
  <si>
    <t>8008-Mejoramiento de los servicios prestados en la Secretaría Distrital de Movilidad de Bogotá D.C.</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</si>
  <si>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</si>
  <si>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</si>
  <si>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</si>
  <si>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</si>
  <si>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</si>
  <si>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</si>
  <si>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</si>
  <si>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</si>
  <si>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</si>
  <si>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</si>
  <si>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2. Campañas de cultura ciudadana implementadas</t>
  </si>
  <si>
    <t xml:space="preserve">5. Servicio de prevención y promoción para la seguridad vial
</t>
  </si>
  <si>
    <t>Marzo</t>
  </si>
  <si>
    <t>Subsecretaría de Servicios a la Ciudadanía</t>
  </si>
  <si>
    <t>Creciente</t>
  </si>
  <si>
    <t>Direccionamiento estratégico</t>
  </si>
  <si>
    <t>Subsistema de Gestión de Seguridad y Salud en el Trabajo</t>
  </si>
  <si>
    <t>Efectividad</t>
  </si>
  <si>
    <t>Semestral</t>
  </si>
  <si>
    <t/>
  </si>
  <si>
    <t>Room</t>
  </si>
  <si>
    <t>Santafé</t>
  </si>
  <si>
    <t>3. Gestión con Valores para los resultados</t>
  </si>
  <si>
    <t>3. Política de Planeación Institucional</t>
  </si>
  <si>
    <t>Abril</t>
  </si>
  <si>
    <t>Subsecretaría de Gestión Jurídica</t>
  </si>
  <si>
    <t>Decreciente</t>
  </si>
  <si>
    <t>Construcción e implementación de políticas sociales</t>
  </si>
  <si>
    <t>Subsistema de Gestión de Seguridad de la Información</t>
  </si>
  <si>
    <t>Anual</t>
  </si>
  <si>
    <t>Raizal</t>
  </si>
  <si>
    <t>4. Evaluación de Resultados</t>
  </si>
  <si>
    <t>4. Política de Gestión Presupuestal y Eficiencia del Gasto Público</t>
  </si>
  <si>
    <t>9.  Mejorar los servicios de atención a la ciudadanía</t>
  </si>
  <si>
    <t>Mayo</t>
  </si>
  <si>
    <t>Subsecretaría de Gestión Corporativa</t>
  </si>
  <si>
    <t>5. Bogotá confía en su gobierno</t>
  </si>
  <si>
    <t>Análisis y seguimiento de políticas sociales</t>
  </si>
  <si>
    <t>Subsistema Interno de Gestión Documental y Archivo</t>
  </si>
  <si>
    <t>Palenquero</t>
  </si>
  <si>
    <t>5. Información y Comunicación</t>
  </si>
  <si>
    <t>5. Política compras y contratación pública</t>
  </si>
  <si>
    <t>N/A</t>
  </si>
  <si>
    <t>5. Niveles de satisfacción de los ciudadanos y partes interesadas alcanzados</t>
  </si>
  <si>
    <t>5.  Porcentaje de personas cualificadas en enfoque poblacional /diferencial para la prestación del servicio en el Centro de Orientación a Victimas de Siniestros Viales - ORVI</t>
  </si>
  <si>
    <t>Junio</t>
  </si>
  <si>
    <t>Dirección de inteligencia para la movilidad</t>
  </si>
  <si>
    <t>5.39. Camino hacia una democracia deliberativa con un gobierno cercano a la gente y con participación ciudadana</t>
  </si>
  <si>
    <t>Prestación de los servicios sociales</t>
  </si>
  <si>
    <t>Subsistema de Responsabilidad Social</t>
  </si>
  <si>
    <t>Otro</t>
  </si>
  <si>
    <t>6. Gestión del Conocimiento</t>
  </si>
  <si>
    <t>6. Política de Fortalecimiento Institucional y Simplificación de Procesos</t>
  </si>
  <si>
    <t>12.Servicios institucionales para la atención a la ciudadanía</t>
  </si>
  <si>
    <t>6.  Número de víctimas jóvenes en siniestros viales</t>
  </si>
  <si>
    <t>Julio</t>
  </si>
  <si>
    <t>Dirección de planeación para la movilidad</t>
  </si>
  <si>
    <t>Mantenimiento y soporte TIC</t>
  </si>
  <si>
    <t>Subsistema de Control Interno</t>
  </si>
  <si>
    <t>No Aplica</t>
  </si>
  <si>
    <t>7. Control Interno</t>
  </si>
  <si>
    <t>7. Política Gobierno Digital</t>
  </si>
  <si>
    <t>Agosto</t>
  </si>
  <si>
    <t>Dirección de ingienería y tránsito</t>
  </si>
  <si>
    <t>Adquisiciones</t>
  </si>
  <si>
    <t>No aplica</t>
  </si>
  <si>
    <t>8. Política de Seguridad Digital</t>
  </si>
  <si>
    <t>Septiembre</t>
  </si>
  <si>
    <t>Dirección de Gestión de tránsito y control de transito y transporte</t>
  </si>
  <si>
    <t>Gestión del talento humano</t>
  </si>
  <si>
    <t>9. Política de Defensa Jurídica</t>
  </si>
  <si>
    <t>Octubre</t>
  </si>
  <si>
    <t>Dirección de atención al ciudadano</t>
  </si>
  <si>
    <t>Gestión de bienes y servicios</t>
  </si>
  <si>
    <t>10. Política de Mejora normativa</t>
  </si>
  <si>
    <t>Noviembre</t>
  </si>
  <si>
    <t>Dirección de investigaciones administrativas al tránsito y y¡transporte</t>
  </si>
  <si>
    <t>Gestión jurídica</t>
  </si>
  <si>
    <t>11. Política de Servicio al ciudadano</t>
  </si>
  <si>
    <t>Diciembre</t>
  </si>
  <si>
    <t>Dirección de representación judicial</t>
  </si>
  <si>
    <t>Mejora continua</t>
  </si>
  <si>
    <t>Barrios unidos</t>
  </si>
  <si>
    <t>12. Política de Racionalización de trámites</t>
  </si>
  <si>
    <t>Dirección de normatividad y conceptos</t>
  </si>
  <si>
    <t>Gestión del conocimiento</t>
  </si>
  <si>
    <t>13. Política de Participación Ciudadana en la Gestión Pública</t>
  </si>
  <si>
    <t>Dirección de contratación</t>
  </si>
  <si>
    <t>14. Política de Seguimiento y Evaluación del Desempeño Institucional</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</si>
  <si>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</si>
  <si>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</si>
  <si>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15. Política de Transparencia, acceso a la información pública y lucha contra la corrupción</t>
  </si>
  <si>
    <t>Dirección administrativa y financiera</t>
  </si>
  <si>
    <t>16. Paz, justicia e instituciones sólidas</t>
  </si>
  <si>
    <t>16. Política de Gestión Documental</t>
  </si>
  <si>
    <t>Dirección de talento humano</t>
  </si>
  <si>
    <t>17. Política de Gestión de la Información Estadística</t>
  </si>
  <si>
    <t>17. Porcentaje (%) de avance en implementación de criterios de infraestructura y de espacios idóneos en los puntos de atención propios de la SDM.</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</si>
  <si>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</si>
  <si>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</si>
  <si>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</si>
  <si>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</si>
  <si>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</si>
  <si>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</si>
  <si>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</si>
  <si>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</si>
  <si>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</si>
  <si>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</si>
  <si>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</si>
  <si>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</si>
  <si>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</si>
  <si>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</si>
  <si>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</si>
  <si>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</si>
  <si>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</si>
  <si>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</si>
  <si>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</si>
  <si>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</si>
  <si>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</si>
  <si>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</si>
  <si>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</si>
  <si>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</si>
  <si>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20. Gestión ambiental para el buen uso de los recursos públicos</t>
  </si>
  <si>
    <t>Versión: 1.0</t>
  </si>
  <si>
    <t>Hoja de vida del Indicador</t>
  </si>
  <si>
    <t>Datos básicos del indicador</t>
  </si>
  <si>
    <t>1. ID Indicador</t>
  </si>
  <si>
    <t xml:space="preserve">2.  Código y nombre del proceso </t>
  </si>
  <si>
    <t>3. Tipo de Proceso</t>
  </si>
  <si>
    <t>Misional</t>
  </si>
  <si>
    <t xml:space="preserve">4. Subsecretaría responsable </t>
  </si>
  <si>
    <t>5. Dependencia responsable</t>
  </si>
  <si>
    <t>6. Tema/ Proyecto de inversión/ PDD</t>
  </si>
  <si>
    <t>7. Nombre del indicador</t>
  </si>
  <si>
    <t>8. Fecha de creación</t>
  </si>
  <si>
    <t>14</t>
  </si>
  <si>
    <t>2024</t>
  </si>
  <si>
    <t>10. Fin de la Serie</t>
  </si>
  <si>
    <t>31</t>
  </si>
  <si>
    <t>12</t>
  </si>
  <si>
    <t>2027</t>
  </si>
  <si>
    <t>9. Inicio de la serie</t>
  </si>
  <si>
    <t>01</t>
  </si>
  <si>
    <t>07</t>
  </si>
  <si>
    <t>11. Meta para la vigencia</t>
  </si>
  <si>
    <t>12. Línea base</t>
  </si>
  <si>
    <t xml:space="preserve">13. Observación a la magnitud propuesta para la Meta </t>
  </si>
  <si>
    <t>Fuente u origen de datos</t>
  </si>
  <si>
    <t>14. Fuente de datos No. 1</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</si>
  <si>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</si>
  <si>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</si>
  <si>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</si>
  <si>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</si>
  <si>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</si>
  <si>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</si>
  <si>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</si>
  <si>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</si>
  <si>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</si>
  <si>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</si>
  <si>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</si>
  <si>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</si>
  <si>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</si>
  <si>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</si>
  <si>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</si>
  <si>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</si>
  <si>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</si>
  <si>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</si>
  <si>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</si>
  <si>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</si>
  <si>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</si>
  <si>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</si>
  <si>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</si>
  <si>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</si>
  <si>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</si>
  <si>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</si>
  <si>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</si>
  <si>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</si>
  <si>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</si>
  <si>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</si>
  <si>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</si>
  <si>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</si>
  <si>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</si>
  <si>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</si>
  <si>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</si>
  <si>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</si>
  <si>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</si>
  <si>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</si>
  <si>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</si>
  <si>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</si>
  <si>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PDF</t>
  </si>
  <si>
    <t>16.6 Crear a todos los niveles instituciones eficaces y transparentes que rindan cuentas.</t>
  </si>
  <si>
    <t>Optimizar los recursos disponibles para la gestión eficiente de asuntos contravencionales por infracciones a las normas de tránsito y transporte público.</t>
  </si>
  <si>
    <t>Mejorar la percepción de la ciudadanía hacia la Secretaría Distrital de Movilidad mediante la optimización de la calidad y eficiencia en la atención de trámites y servicios de movilidad, de acuerdo con el enfoque poblacional diferencial y de género.</t>
  </si>
  <si>
    <t>Dirección de Atención al Ciudadano</t>
  </si>
  <si>
    <t xml:space="preserve">PM04 Gestión de Trámites y Servicios para la Ciudadanía </t>
  </si>
  <si>
    <t>06</t>
  </si>
  <si>
    <t>Informe trámite y servicios efectivos</t>
  </si>
  <si>
    <t>Base de datos de atención de la Dirección de Atención al ciudadano</t>
  </si>
  <si>
    <t>Número</t>
  </si>
  <si>
    <t>Dando cumplimiento al CONPES 3649 de 2010 "Política Nacional de Servicio al Ciudadano", CONPES 3785 de 2013 "Política Nacional de Eficiencia Administrativa al Servicio del Ciudad​ano" y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t>
  </si>
  <si>
    <t>No. de atenciones resueltas en primer contacto  actual</t>
  </si>
  <si>
    <t>Linea base</t>
  </si>
  <si>
    <t>Programado para el Plan</t>
  </si>
  <si>
    <t>Informe trámite y servicios efectivos obtenido de la base de datos de atención de la Dirección de Atención al ciudadano</t>
  </si>
  <si>
    <t>Número de atenciones resueltas sin necesidad de otro escalamiento en el primer contacto sobre trámites y servicios de la  Secretaria Distrital de Movilidad.</t>
  </si>
  <si>
    <t>Número de atenciones resueltas sin necesidad de escalamiento en el primer contacto sobre trámites y servicios de la Secretaría Distrital de Movilidad, reportadas a diciembre de 2023.</t>
  </si>
  <si>
    <t>Número de atenciones resueltas sin necesidad de escalamiento en el primer contacto sobre trámites y servicios de la Secretaría Distrital de Movilidad, esperadas al 31 de diciembre de 2027.</t>
  </si>
  <si>
    <t>Fabian Rodrigo Iguavita Florez</t>
  </si>
  <si>
    <t xml:space="preserve">Medir el tiempo promedio del ciclo de atención de los trámites y servicios en el canal presencial </t>
  </si>
  <si>
    <t>Se tiene en cuenta el tiempo de atención en cada trámite y servicio presencial incluido en la base de datos de atenciones, obtenidos del informe trimestral de trámites y servicios efectivos, en relación con el tiempo promedio de atención en el canal presencial. El porcentaje de avance se obtiene con el último valor reportado conforme avanza la vigencia.</t>
  </si>
  <si>
    <t>Tiempo promedio de atención línea base</t>
  </si>
  <si>
    <t>Tiempo</t>
  </si>
  <si>
    <t>La medición realizada para crear la línea base del tiempo promedio de atención de trámites y servicios en el canal presencia</t>
  </si>
  <si>
    <t>Tiempo promedio del ciclo de atención de los trámites y servicios en el canal presencial, obtenido en el primer senestre de 2024.</t>
  </si>
  <si>
    <t>Tiempo promedio actual del ciclo de atención de los trámites y servicios en el canal presencial.</t>
  </si>
  <si>
    <t>Número de orientaciones realizadas en el centro de orientación a victimas</t>
  </si>
  <si>
    <t>Informe trimestral de datos de operación del Centro de Orientación a Víctimas.</t>
  </si>
  <si>
    <t>Código Nacional de Tránsito y Sentencias de la Corte. Decreto Distrital 672 de 2018. Decreto 494 de 2023 “por el cual se adopta el Plan Distrital de Seguridad Vial y de motociclistas 2023-2032”.
PM04-M03 Manual Operativo del Centro de Orientación a Víctimas de Siniestros Viales ORVI.</t>
  </si>
  <si>
    <t xml:space="preserve">Orientaciones brindadas en el Centro de Orientación a Victimas de Siniestros Viales </t>
  </si>
  <si>
    <t>Corresponde al número de orientaciones que reciben los ciudadanos que asisten a ORVI (acogida jurídica, social y psicológica).</t>
  </si>
  <si>
    <t>Número de actividades de formación realizadas en temas de prevención de siniestralidad vial con enfoque poblacional, diferencial y de género.</t>
  </si>
  <si>
    <t>Informe trimestral de datos de operación de Formación del Centro de Orientación a Víctimas.</t>
  </si>
  <si>
    <t>Medir el número de personas formadas en temas de prevención de siniestralidad vial en el Centro de Orientación a Víctimas con enfoque poblacional, diferencial y de género.</t>
  </si>
  <si>
    <t>Se tiene en cuenta el número de personas formadas en temas de prevención de siniestralidad vial con enfoque poblacional, diferencial y de género, durante la vigencia, que se obtiene del reporte acumulado trimestral, informe trimestral de datos de operación del Centro de Orientación a Víctimas por Siniestros Viales.</t>
  </si>
  <si>
    <t>Sumatoria de personas formadas en temas de prevención de siniestralidad vial con enfoque poblacional, diferencial y de género.</t>
  </si>
  <si>
    <t>Informe trimestral de datos de formación del Centro de Orientación a Víctimas.</t>
  </si>
  <si>
    <t>Corresponde al número de personas formadas en temas de prevención de siniestralidad vial con enfoque poblacional, diferencial y de género.</t>
  </si>
  <si>
    <t>Número de cursos</t>
  </si>
  <si>
    <t>Estadística anual de operación de cursos pedagógicos</t>
  </si>
  <si>
    <t>FENIX</t>
  </si>
  <si>
    <t>Dando cumplimiento al CONPES 3649 de 2010, "Política Nacional de Servicio al Ciudadano", al CONPES 3785 de 2013, "Política Nacional de Eficiencia Administrativa al Servicio del Ciudadano", y al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 Asimismo, se consideran el Código Nacional de Tránsito, las sentencias de la Corte, el Decreto Distrital 672 de 2018, el Decreto 494 de 2023, "Por el cual se adopta el Plan Distrital de Seguridad Vial y de Motociclistas 2023-2032", y la RESOLUCIÓN NÚMERO 20203040011355, "Por la cual se reglamenta el registro de los Organismos de Apoyo al Tránsito ante el sistema del Registro Único Nacional de Tránsito - RUNT y se dictan otras disposiciones".</t>
  </si>
  <si>
    <t>Medir el número de cursos pedagógicos dictados a la ciudadanía con enfoque poblacional, diferencial y de género durante la vigencia.</t>
  </si>
  <si>
    <t xml:space="preserve">Número de cursos dictados inicial </t>
  </si>
  <si>
    <t>Estadística  de operación de cursos pedagógicos</t>
  </si>
  <si>
    <r>
      <rPr>
        <b/>
        <sz val="11"/>
        <rFont val="Arial"/>
        <family val="2"/>
      </rPr>
      <t>8008</t>
    </r>
    <r>
      <rPr>
        <sz val="11"/>
        <rFont val="Arial"/>
        <family val="2"/>
      </rPr>
      <t>. Mejoramiento de los servicios prestados en la Secretaria Distrital de Movilidad de Bogotá D.C.</t>
    </r>
    <r>
      <rPr>
        <b/>
        <sz val="11"/>
        <rFont val="Arial"/>
        <family val="2"/>
      </rPr>
      <t xml:space="preserve">
Meta No. 6.</t>
    </r>
    <r>
      <rPr>
        <sz val="11"/>
        <rFont val="Arial"/>
        <family val="2"/>
      </rPr>
      <t xml:space="preserve"> Diseñar 100% del programa de formación a mujeres en Oficios No Convencionales relacionados con transporte público de la ciudad con enfoque poblacional, diferencial y de género</t>
    </r>
  </si>
  <si>
    <t>Porcentaje de formulación  del Programa de formación a mujeres en Oficios No Convencionales relacionados con transporte público de la ciudad con enfoque poblacional, diferencial y de género.</t>
  </si>
  <si>
    <t>Plan de Trabajo - Programa de formación a mujeres en Oficios no Convencionales relacionados con el transporte público de la ciudad con enfoque poblacional, diferencial y de género.</t>
  </si>
  <si>
    <t>Medir el avance en las actividades asociadas al diseño del programa de formación para mujeres en oficios no convencionales</t>
  </si>
  <si>
    <t>Relación de magnitudes de las actividades realizadas del Plan de Trabajo del programa de formación para mujeres en oficios no convencionales y las actividades programadas. Esta información se obtiene del Plan de Trabajo del Programa de Formación para Mujeres en Oficios No Convencionales relacionados con el transporte público de la ciudad, con enfoque poblacional, diferencial y de género. El porcentaje de avance se calcula de manera acumulativa conforme avanza la vigencia.</t>
  </si>
  <si>
    <t>No. de actividades realizadas relacionadas con el diseño del programa</t>
  </si>
  <si>
    <t>No. de actividades programadas relacionadas con el diseño del programa</t>
  </si>
  <si>
    <t>Plan de Trabajo - Programa de formación a mujeres en Oficios no Convencionales relacionados con el transporte público de la ciudad con enfoque poblacional, diferencial y de género</t>
  </si>
  <si>
    <t>Corresponde al número de acciones realizadas orientadas a la concreción del diseño del programa de formación para mujeres en oficios no convencionales relacionados con el transporte público de la ciudad, con enfoque poblacional, diferencial y de género.</t>
  </si>
  <si>
    <t>Corresponde al número de acciones programadas orientadas a la concreción del diseño del programa de formación para mujeres en oficios no convencionales relacionados con el transporte público de la ciudad, con enfoque poblacional, diferencial y de género</t>
  </si>
  <si>
    <t>Camilo Calderón</t>
  </si>
  <si>
    <t>Identificar las causas de devoluciones o baja efectividad en el primer contacto</t>
  </si>
  <si>
    <t>Identificar las causas de devoluciones o baja efectividad en el primer contacto mediante el diseño de una herramienta.</t>
  </si>
  <si>
    <t>Realizar un análisis sobre los trámites y servicios efectivos obtenidos de la base de datos de atención a la ciudadanía mediante un informe</t>
  </si>
  <si>
    <t>Implementar mejoras en los puntos de atención (personal, infraestructura).</t>
  </si>
  <si>
    <t>Diseñar un cronograma que priorice las mejoras en los puntos de atención.</t>
  </si>
  <si>
    <t>Llevar a cabo un seguimiento de las mejoras en los puntos de atención.</t>
  </si>
  <si>
    <t>Identificar las causas que generan los momentos de congestión durante el ciclo de atención.</t>
  </si>
  <si>
    <t>Monitorear mensualmente los tiempos de atención del ciclo de servicio</t>
  </si>
  <si>
    <t>Analizar los resultados  de las mediciones y  oportunidades de mejora, a través de un informe trimestral.</t>
  </si>
  <si>
    <t xml:space="preserve"> Consolidar el funcionamiento de los canales de atención (telefónicos, digitales, presenciales). </t>
  </si>
  <si>
    <t>Estudiar los tiempos de atención identificados en el informe</t>
  </si>
  <si>
    <t>Realizar seguimiento al funcionamiento de los canales de atención.</t>
  </si>
  <si>
    <t xml:space="preserve">Mantener la operación del Centro de Orientación a Victimas de Siniestros Viales </t>
  </si>
  <si>
    <t>Consolidar el equipo de profesionales (abogados, psicólogos y trabajadores sociales) encargados de realizar las orientaciones.</t>
  </si>
  <si>
    <t>Consolidar la información de orientaciones en la base de datos de las victimas a siniestros viales atendidas.</t>
  </si>
  <si>
    <t>Dar a conocer los servicios prestados en el Centro de Orientación a Victimas de Siniestros Viales - ORVI.</t>
  </si>
  <si>
    <t>Diseñar y divulgar piezas comunicativas acerca de la orientación a víctimas de siniestros viales con enfoque poblacional, diferencial y de género.</t>
  </si>
  <si>
    <t>Realizar un seguimiento de atenciones de las victimas a siniestros viales atendidas.</t>
  </si>
  <si>
    <t>Diseñar un programa de formación relacionado con temas de prevención de siniestralidad vial con enfoque poblacional, diferencial y de género</t>
  </si>
  <si>
    <t>Consolidar el equipo de  profesionales de formación (Psicólogos) encargados de realizar las actividades de formación.</t>
  </si>
  <si>
    <t>Elaborar del Contenido del Programa de Formación</t>
  </si>
  <si>
    <t>Desarrollar alianzas estratégicas para la implementación de las acciones de formación.</t>
  </si>
  <si>
    <t>Realizar el  análisis de Datos y Necesidades de la Población Objetivo</t>
  </si>
  <si>
    <t>Realizar el reporte de Alianzas Estratégicas</t>
  </si>
  <si>
    <t>Ampliar la cobertura en  la prestación del servicio de Cursos Pedagógicos por Infracción a las Normas de Tránsito.</t>
  </si>
  <si>
    <t>Consolidar el equipo de Gestores de servicio e instructores, con el fin de prestar los Cursos Pedagógicos por Infracción a las Normas de Tránsito.</t>
  </si>
  <si>
    <t>Identificación y selección de puntos estratégicos para la prestación del servicio de Cursos Pedagógicos por Infracción a las Normas de Tránsito</t>
  </si>
  <si>
    <t>Evaluar el cumplimiento de las normas establecidas para la prestación de Cursos Pedagógicos por Infracción a las Normas de Tránsito</t>
  </si>
  <si>
    <t>Actualizar  las técnicas didácticas de los Cursos Pedagógicos por Infracción a las Normas de Tránsito con enfoque poblacional, diferencial y de género.</t>
  </si>
  <si>
    <t>Adquirir los servicios de auditoría para la certificación de conformidad con la norma</t>
  </si>
  <si>
    <t>Diseñar 100% del Programa de formación a mujeres en Oficios No Convencionales relacionados con transporte público de la ciudad con enfoque poblacional, diferencial y de género.</t>
  </si>
  <si>
    <t>Estructurar la formulación técnica y metodológica del componente pedagógico y formativo del Programa de formación a mujeres</t>
  </si>
  <si>
    <t>Elaborar los ejes temáticos del programa de formación para mujeres en oficios no convencionales.</t>
  </si>
  <si>
    <t>Desarrollar el contenido del programa de formación a mujeres en Oficios No Convencionales</t>
  </si>
  <si>
    <t>Articular e informar a los actores relevantes asociados al programa de formación a mujeres en Oficios No Convencionales</t>
  </si>
  <si>
    <t>Desarrollar alianzas estratégicas para la formulación e implementación de las acciones propuestas como parte del Programa</t>
  </si>
  <si>
    <t xml:space="preserve">Elaborar estratégicas de información y comunicación para dar a conocer los beneficios, resultados y convocatorias asociadas al programa
</t>
  </si>
  <si>
    <t>4599029 - Servicio de integración de la oferta pública</t>
  </si>
  <si>
    <t>459902901 - Personas atendidas con oferta institucional articulada</t>
  </si>
  <si>
    <t>4599025 - servicios de información implementados</t>
  </si>
  <si>
    <t>459902500 - Sistema de información implementado</t>
  </si>
  <si>
    <t>Promover acciones de formación y de gestión del conocimiento de la ciudadanía vinculados con los servicios de movilidad, de manera accesible de acuerdo con el enfoque poblacional diferencial y de género.</t>
  </si>
  <si>
    <t>Política Pública Distrital de Servicio a la Ciudadanía
Política de Mujeres y Equidad De Género
Política Pública Distrital de Discapacidad</t>
  </si>
  <si>
    <t>Política Pública Distrital de Servicio a la Ciudadanía
Política de Mujeres y Equidad De Género
Política Pública Distrital de Discapacidad
Política de Seguridad Víal</t>
  </si>
  <si>
    <t>Política de Mujeres y Equidad De Género</t>
  </si>
  <si>
    <t>Política Pública Distrital de Servicio a la Ciudadanía
Política de Mujeres y Equidad De Género
Política Pública Distrital de Discapacidad
Política de Salud Mental</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</si>
  <si>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t>
    </r>
    <r>
      <rPr>
        <sz val="11"/>
        <rFont val="Arial"/>
        <family val="2"/>
      </rPr>
      <t>5 Incrementar a 11625 cursos pedagógicos dictados a la ciudadanía anualmente con enfoque poblacional, diferencial y de género.</t>
    </r>
  </si>
  <si>
    <t>Sumatoria del Número de cursos dictados actualmente.</t>
  </si>
  <si>
    <t>Descripción de la Tarea</t>
  </si>
  <si>
    <t>% Ponderación Vertical Tarea</t>
  </si>
  <si>
    <t>% Avance sub tareas período</t>
  </si>
  <si>
    <t>% Ponderación horizontal de la tarea cuatrienio</t>
  </si>
  <si>
    <t>Jul-sep Porgramado Sub Tarea</t>
  </si>
  <si>
    <t>PROGRAMADO TAREAS HORIZONTAL * PONDERACIÓN</t>
  </si>
  <si>
    <t>SUB TAREAS VIGENCIA</t>
  </si>
  <si>
    <t>TOTAL SUB TAREAS PROGRAMADO VIGENCIA</t>
  </si>
  <si>
    <t>% AVANCE SUB TAREAS VIGENCIA</t>
  </si>
  <si>
    <t>1.2</t>
  </si>
  <si>
    <t>2.1</t>
  </si>
  <si>
    <t>2.2</t>
  </si>
  <si>
    <t>3.1</t>
  </si>
  <si>
    <t>3.2</t>
  </si>
  <si>
    <t>4.2</t>
  </si>
  <si>
    <t>4.1</t>
  </si>
  <si>
    <t>5.1</t>
  </si>
  <si>
    <t>6.1</t>
  </si>
  <si>
    <t>1.1</t>
  </si>
  <si>
    <t>5.2</t>
  </si>
  <si>
    <t>6.2</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</si>
  <si>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 2</t>
    </r>
    <r>
      <rPr>
        <sz val="11"/>
        <rFont val="Arial"/>
        <family val="2"/>
      </rPr>
      <t xml:space="preserve"> Disminuir a 34,7 unidades en minutos del tiempo promedio del ciclo de atención de los trámites y servicios en el canal presencial</t>
    </r>
  </si>
  <si>
    <t xml:space="preserve">Disminuir a 34,7 unidades en minutos  del tiempo promedio del ciclo de atención de los trámites y servicios en el canal presencial.
</t>
  </si>
  <si>
    <t>Incrementar a 11625 cursos pedagógicos dictados a la ciudadanía anualmente con enfoque poblacional, diferencial y de género.</t>
  </si>
  <si>
    <t>Tareas (bienes y servicios entregados a los ciudadanos)</t>
  </si>
  <si>
    <t>Sub Tareas</t>
  </si>
  <si>
    <t>TAREAS VIGENCIA</t>
  </si>
  <si>
    <t>No. ACTIVIDAD</t>
  </si>
  <si>
    <t>DESCRIPCIÓN ACTIVIDAD</t>
  </si>
  <si>
    <t>PONDERACION ACTIVIDAD</t>
  </si>
  <si>
    <t>No. TAREA</t>
  </si>
  <si>
    <t>No. de la Sub tarea</t>
  </si>
  <si>
    <t>Descripción de la Sub tarea</t>
  </si>
  <si>
    <t>% Ponderación de la Sub tarea</t>
  </si>
  <si>
    <t>Jul-sep Programado tareas</t>
  </si>
  <si>
    <t>Jul-Sep: Ejecutado tareas</t>
  </si>
  <si>
    <t>% Avance actividades tareas</t>
  </si>
  <si>
    <t>Jul-Sep: % Ejecutado Sub tareas</t>
  </si>
  <si>
    <t>% Avance Sub tareas perído</t>
  </si>
  <si>
    <t>Oct-Dic Programado tareas</t>
  </si>
  <si>
    <t>% Avance tareas período</t>
  </si>
  <si>
    <t>Oct-Dic Porgramado Sub Tareas</t>
  </si>
  <si>
    <t>Oct-Dic: % Ejecutado Sub tareas</t>
  </si>
  <si>
    <t>TOTAL SUB TAREAS EJECUTADAS VIGENCIA</t>
  </si>
  <si>
    <t>EJECUTADO TAREAS HORIZONTAL * PONDERACIÓN</t>
  </si>
  <si>
    <t>% AVANCE TAREAS VIGENCIA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</si>
  <si>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</si>
  <si>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</si>
  <si>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</si>
  <si>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</si>
  <si>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</si>
  <si>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</si>
  <si>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</si>
  <si>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</si>
  <si>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</si>
  <si>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</si>
  <si>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Programado Actividad Vigencia</t>
  </si>
  <si>
    <t>Ejecutado Actividad Vigencia</t>
  </si>
  <si>
    <t>% Avance Actividad Vigencia</t>
  </si>
  <si>
    <t xml:space="preserve">Actividad Proyecto de Inversión_Asociada
</t>
  </si>
  <si>
    <t>Código del Indicador
(Combine acorde al total de actividades proyecto asociadas a la meta)</t>
  </si>
  <si>
    <t>Total compromisos por actividad</t>
  </si>
  <si>
    <t>Total Giros por Actividad</t>
  </si>
  <si>
    <t>%Total presupuesto girado por actividad</t>
  </si>
  <si>
    <t>2. Disminuir a 34,7 unidades en minutos  del tiempo promedio del ciclo de atención de los trámites y servicios en el canal presencial.</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</si>
  <si>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</si>
  <si>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</si>
  <si>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3. gestión de trámites y servicios integral y transparente</t>
  </si>
  <si>
    <t>Porcentaje de avance en el mejoramiento en la atención, participación ciudadana incidente y formación para la atención integral con enfoques de género, diferencial y territorial, a través de los canales definidos por cada entidad, del Sector Movilidad</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</si>
  <si>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</si>
  <si>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Ciudadanía en General que demanda trámites y servicios en la Secretaría Distrital de Movilidad en cumplimiento a la Ley 019 de 2012 y Ley 1952 de 2020</t>
  </si>
  <si>
    <t>Carolina Matus / Johana Mayor Rocha</t>
  </si>
  <si>
    <t xml:space="preserve">William Rafael Mendieta Mendieta </t>
  </si>
  <si>
    <t>Ciudadanía en General</t>
  </si>
  <si>
    <t>Entidades del Orden Nacional
Entidades del Orden Territorial
Actores viales
Grupos poblacionales
Grupos de interés
Aliados estratégicos
Proveedores
Ciudadanía en general
Cliente Interno</t>
  </si>
  <si>
    <t>Durante el primer trimestre de 2025, como parte de las acciones lideradas por la Subsecretaría de Servicios, se brindó acompañamiento técnico a la supervisión del contrato ejecutado en el marco del Proyecto Avantia, orientado a la recategorización de licencias de conducción para 100 mujeres colombianas. Esta iniciativa se desarrolla en el contexto de la quinta etapa del Programa de Vinculación de Mujeres en Oficios no Convencionales del Transporte Público de Bogotá, con el propósito de seguir cerrando brechas de género en el sector transporte.
A la fecha, se ha culminado la fase de selección de las mujeres participantes y se avanza en los preparativos para las etapas de acompañamiento y apoyo a los dos concesionarios seleccionados. La ejecución del contrato se ha desarrollado sin inconvenientes, lo que representa un avance sólido en la implementación del programa y en la generación de oportunidades laborales para las mujeres en sectores históricamente masculinizados.</t>
  </si>
  <si>
    <r>
      <t>Durante el primer trimestre del 2025, se implementaron cursos pedagógicos dirigidos a la ciudadanía, con un enfoque poblacional, diferencial y de género. En total, se impartieron</t>
    </r>
    <r>
      <rPr>
        <b/>
        <sz val="8"/>
        <rFont val="Arial"/>
        <family val="2"/>
      </rPr>
      <t xml:space="preserve"> 2.945</t>
    </r>
    <r>
      <rPr>
        <sz val="8"/>
        <rFont val="Arial"/>
        <family val="2"/>
      </rPr>
      <t xml:space="preserve"> cursos.
El trabajo articulado se realizó con un equipo conformado por 45 personas gestoras de servicio y 31 personas instructoras, pasando de 10 sedes a 5 abiertas y 7 salas en operación, seleccionadas estratégicamente para facilitar el acceso territorial y garantizar la calidad en la prestación del servicio.</t>
    </r>
  </si>
  <si>
    <r>
      <t>Durante el primer trimestre de 2025, se brindó atención a ciudadanos víctimas de siniestros viales, atendiendo a</t>
    </r>
    <r>
      <rPr>
        <b/>
        <sz val="8"/>
        <rFont val="Arial"/>
        <family val="2"/>
      </rPr>
      <t xml:space="preserve"> 160 </t>
    </r>
    <r>
      <rPr>
        <sz val="8"/>
        <rFont val="Arial"/>
        <family val="2"/>
      </rPr>
      <t xml:space="preserve">hombres y </t>
    </r>
    <r>
      <rPr>
        <b/>
        <sz val="8"/>
        <rFont val="Arial"/>
        <family val="2"/>
      </rPr>
      <t xml:space="preserve">110 </t>
    </r>
    <r>
      <rPr>
        <sz val="8"/>
        <rFont val="Arial"/>
        <family val="2"/>
      </rPr>
      <t>mujeres, entre los cuales 26 eran ciclistas, 36 peatones, 84 conductores, 24 pasajeros y 100 motociclistas.
En total, se realizaron 270 acogidas, ofreciendo una variedad de servicios que incluyeron 343 orientaciones jurídicas, 268 orientaciones psicológicas y 46 orientaciones sociales.
Además, se implementó el nuevo aplicativo ORVI, lo que permitió ampliar la cobertura y optimizar el proceso de atención, con el objetivo de seguir fortaleciendo la calidad de los bienes y servicios entregados.</t>
    </r>
  </si>
  <si>
    <r>
      <t>Durante el primer trimestre de 2025, se llevaron a cabo 14 jornadas de capacitación, beneficiando a</t>
    </r>
    <r>
      <rPr>
        <b/>
        <sz val="8"/>
        <rFont val="Arial"/>
        <family val="2"/>
      </rPr>
      <t xml:space="preserve"> 237 </t>
    </r>
    <r>
      <rPr>
        <sz val="8"/>
        <rFont val="Arial"/>
        <family val="2"/>
      </rPr>
      <t>personas, quienes participaron activamente en espacios formativos.
Estas capacitaciones estuvieron centradas en temas clave para promover una movilidad segura y consciente, como: manejo preventivo, traumatismos físicos ocasionados por siniestros viales, implicaciones legales de los siniestros, y el rol del primer respondiente ante una emergencia en vía. Cada uno de estos contenidos fue adaptado para responder a los contextos específicos y a las realidades de quienes participaron.
Desde el equipo de formación de ORVI, se continúa trabajando en el desarrollo de estrategias para que todas las personas con corresponsabilidad en la vía —peatones, conductores, motociclistas, ciclistas y entidades— accedan a estos espacios pedagógicos que buscan transformar comportamientos y salvar vidas.</t>
    </r>
  </si>
  <si>
    <t>Sumatoria de las orientaciones de acogida brindadas en el centro de orientación a victimas de siniestros viales con enfoque poblacional, diferencial y de género.</t>
  </si>
  <si>
    <t>Medir el número de orientaciones de acogida a víctimas de siniestros viales en el Centro de Orientación a Víctimas con enfoque poblacional, diferencial y de género</t>
  </si>
  <si>
    <t>Número de orientaciones de acogida realizadas a víctimas de siniestros viales con enfoque poblacional, diferencial y de género.</t>
  </si>
  <si>
    <t>Se tiene en cuenta el número de orientaciones de acogida brindadas durante la vigencia, obtenidas del informe trimestral de datos de operación del Centro de Orientación a Víctimas por Siniestros Viales.</t>
  </si>
  <si>
    <r>
      <t xml:space="preserve">Enero 2025:
T1. Tiempos mes enero 2025 calle 13
T1. Tiempos mes enero 2025 paloquemao
T2. Informe de tiempos enero 2025
Febrero 2025:
T1. Tiempos mes febrero 2025 calle 13
T1. Tiempos mes febrero 2025 paloquemao
T2. Informe de tiempos febrero 2025
Marzo 2025:
T1. Tiempos mes marzo 2025 calle 13
T1. Tiempos mes febrero 2025 paloquemao
T2. Informe de tiempos marzo 2025
</t>
    </r>
    <r>
      <rPr>
        <sz val="8"/>
        <color rgb="FF0070C0"/>
        <rFont val="Arial"/>
        <family val="2"/>
      </rPr>
      <t>Link https://drive.google.com/drive/u/0/folders/1gxiV7zuVGt6eJKlRZaCP69iNcQ86cngc</t>
    </r>
  </si>
  <si>
    <r>
      <t xml:space="preserve">Enero 2025:
T1. Reporte Mensual de atenciones
T2. Plan de comunicaciones Enero
Febrero 2025:
T1. Reporte Mensual de atenciones
T2. Plan de comunicaciones Febrero
Marzo 2025:
T1. Reporte Mensual de atenciones
T2. Plan de comunicaciones   
</t>
    </r>
    <r>
      <rPr>
        <sz val="8"/>
        <color rgb="FF0070C0"/>
        <rFont val="Arial"/>
        <family val="2"/>
      </rPr>
      <t xml:space="preserve">Link https://drive.google.com/drive/u/0/folders/1ispFW3EVCQ7PUcKPL2-NHwKjrlM_29xF   </t>
    </r>
  </si>
  <si>
    <r>
      <t xml:space="preserve">Enero 2025:
4.1 Reporte formación ORVI
4.2 Reporte formación ORVI
Febrero 2025:
4.1 Reporte formación ORVI
4.2 Reporte formación ORVI   Marzo 2025:
4.1 Reporte trimestral formación ORVI
4.2 Reporte trimestral formación ORVI   
</t>
    </r>
    <r>
      <rPr>
        <sz val="8"/>
        <color rgb="FF0070C0"/>
        <rFont val="Arial"/>
        <family val="2"/>
      </rPr>
      <t xml:space="preserve">Link https://drive.google.com/drive/u/0/folders/1SYk2z_uSTxDxbWDXU21vvAjWP7Vqnpmv </t>
    </r>
  </si>
  <si>
    <r>
      <t xml:space="preserve">E17_Certificadas_C2
</t>
    </r>
    <r>
      <rPr>
        <sz val="8"/>
        <color rgb="FF0070C0"/>
        <rFont val="Arial"/>
        <family val="2"/>
      </rPr>
      <t>Link https://drive.google.com/drive/u/0/folders/1-rxLfF864SYkpyInJYUPy0kiZDfTXUHN</t>
    </r>
  </si>
  <si>
    <r>
      <t xml:space="preserve">Durante el primer trimestre de 2025, se logró una optimización en el tiempo promedio del ciclo de atención de los trámites y servicios prestados en el canal presencial, con una duración de </t>
    </r>
    <r>
      <rPr>
        <b/>
        <sz val="8"/>
        <rFont val="Arial"/>
        <family val="2"/>
      </rPr>
      <t>40,5 minutos disminuyendo un 18,34%</t>
    </r>
    <r>
      <rPr>
        <sz val="8"/>
        <rFont val="Arial"/>
        <family val="2"/>
      </rPr>
      <t xml:space="preserve">  frente a la línea base (49,6 minutos), lo cual ha permitido una gestión eficiente de cada interacción.
Como parte de este proceso de optimización, se desarrolló un informe mensual que no solo incluye los tiempos de atención del mes evaluado, sino también una comparativa con el mes anterior y con la línea base de la vigencia. Este informe facilita la evaluación de las acciones de mejora que se han implementado y los ajustes que aún son necesarios.
A través de este monitoreo constante, se identificaron cuellos de botella y oportunidades de mejora dentro del ciclo de atención. Entre los cuellos de botella más destacados se encuentran la asignación manual de turnos por parte de los abogados en el trámite de salida de patios y las intermitencias con el sistema contravencional, lo que genera demoras en la atención. Sin embargo, se han identificado oportunidades para la optimizació del ciclo de atención como la integración del sistema de turnos con el proceso contravencional, lo que permitirá una gestión fluida, regulada y eficiente de los trámites, reduciendo tiempos de espera y mejorando la experiencia de los ciudadanos. </t>
    </r>
  </si>
  <si>
    <t xml:space="preserve"> En la vigencia 2024, se propuso aumentar la cifra de 90% a 93,25% de atenciones  resueltas en el primer contacto.  Este incremento se justifica por los 172,745 casos resueltos en primer contacto de un total de 185,249 interacciones 
recibidas a través de todos los canales de atención, lo que refleja una mejora sustancial.</t>
  </si>
  <si>
    <r>
      <t>Base de datos Instructores y gestores de servicios -Cursos Pedagógicos
Acta e informe de Socialización al Equipo de Cursos Pedagógicos 
Acta e informe Lineamientos MIPG e ISO 9001 Cursos Pedagógicos</t>
    </r>
    <r>
      <rPr>
        <sz val="8"/>
        <rFont val="Arial"/>
        <family val="2"/>
      </rPr>
      <t xml:space="preserve">
</t>
    </r>
    <r>
      <rPr>
        <sz val="8"/>
        <color rgb="FF0070C0"/>
        <rFont val="Arial"/>
        <family val="2"/>
      </rPr>
      <t>Link https://drive.google.com/drive/u/0/folders/1ec93tuekWf947y1W715fRFwt3XX1eaGY</t>
    </r>
  </si>
  <si>
    <t>Se solicitó el incremento de la meta No. 5 del  Proyecto de Inversión, que tiene como objetivo "Incrementar a 11,625 cursos pedagógicos dictados a la ciudadanía anualmente con enfoque poblacional, diferencial y de género". Se ajustó la cifra de cursos pedagógicos dictados de 5,617 a 7,698. Es valido aclarar que, esta reprogramación no afecta la programación de las vigencias 2025-2027, ni la del cuatrenio.</t>
  </si>
  <si>
    <t xml:space="preserve">Se solicitó el incremento de la meta No. 2 del proyecto de inversión 8008, cuyo objetivo es "Disminuir a 34,7 unidades en minutos del tiempo promedio del ciclo de atención de los trámites y servicios en el canal presencial". Se ajustó la cifra de 46,6 minutos a 40,5 minutos del tiempo
promedio del ciclo de atención. </t>
  </si>
  <si>
    <t>Alcanzar un 97% de atenciones resueltas en el primer contacto sobre la oferta de trámites y servicios de la Secretaría Distrital de Movilidad</t>
  </si>
  <si>
    <t>1. Alcanzar un 97% de atenciones resueltas en el primer contacto sobre la oferta de trámites y servicios de la Secretaría Distrital de Movilidad</t>
  </si>
  <si>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No.1</t>
    </r>
    <r>
      <rPr>
        <sz val="11"/>
        <rFont val="Arial"/>
        <family val="2"/>
      </rPr>
      <t xml:space="preserve"> Alcanzar un 97% de atenciones resueltas en el primer contacto sobre la oferta de trámites y servicios de la Secretaría Distrital de Movilidad</t>
    </r>
  </si>
  <si>
    <r>
      <t xml:space="preserve">Enero 2025:
T1: 05. Tipificacion_y_lucia_enero
T1: informe de enero  meta 1
Febrero 2025:
T2. Informe de febrero meta 1
</t>
    </r>
    <r>
      <rPr>
        <b/>
        <sz val="8"/>
        <rFont val="Arial"/>
        <family val="2"/>
      </rPr>
      <t>T3.</t>
    </r>
    <r>
      <rPr>
        <sz val="8"/>
        <rFont val="Arial"/>
        <family val="2"/>
      </rPr>
      <t xml:space="preserve"> Informe de marzo meta 1
Marzo 2025:
T2. Informe de marzo meta 1
</t>
    </r>
    <r>
      <rPr>
        <b/>
        <sz val="8"/>
        <rFont val="Arial"/>
        <family val="2"/>
      </rPr>
      <t xml:space="preserve">T3. </t>
    </r>
    <r>
      <rPr>
        <sz val="8"/>
        <rFont val="Arial"/>
        <family val="2"/>
      </rPr>
      <t xml:space="preserve">Informe de marzo meta 1
</t>
    </r>
    <r>
      <rPr>
        <sz val="8"/>
        <color rgb="FF0070C0"/>
        <rFont val="Arial"/>
        <family val="2"/>
      </rPr>
      <t>Link https://drive.google.com/drive/u/0/folders/1QhgwG15u0HgmNxxZhB1UDaOzmVmRTyCl</t>
    </r>
  </si>
  <si>
    <t>Se reprogramó la Meta No. 1, correspondiente a alcanzar un 95% de atenciones resueltas en el primer contacto sobre la oferta de trámites y servicios de la Secretaría Distrital de Movilidad. Esta meta, inicialmente estaba proyectada en 95%para el cuatrienio 2024-2028 y se incrementó al 97%.debido a las mejoras sustanciales logradas gracias a la continuidad en la implementación del enfoque de atención omnicanal, así como a los avances tecnológicos y operativos alcanzado</t>
  </si>
  <si>
    <t>OSGC2-Prestar trámites y servicios confiables, eficientes, oportunos y de calidad, mediante el uso de tecnologías y seguridad de la información y las comunicaciones, innovación, gestión del conocimiento, promoción de la participación incidente y formación ciudadana.</t>
  </si>
  <si>
    <t>Reporte II trimestre 2025 Atenciones y Formación ORVI
https://drive.google.com/drive/folders/17_-tyIjZgfrOlMDdFnuiiDCudkmUPDgx</t>
  </si>
  <si>
    <t>Base de datos Instructores 
Base de datos de gestores de servicios
Informe  Lineamientos MIPG e ISO 9001 Cursos Pedagógicos
Informe Socialización Cursos Pedagógicos
Listado de asistencia de la actualización del PM04-PR01, el Instructivo PM04-PR01-IN01 y el modelo PM04-PR01-MD02. 
Socializacion PM04-PR01, el Instructivo PM04-PR01-IN01 y el modelo PM04-PR01-MD02
https://drive.google.com/drive/folders/17_-tyIjZgfrOlMDdFnuiiDCudkmUPDgx</t>
  </si>
  <si>
    <t>Comentarios_Equi-vf_rvFB
E17_Certificadas_C2
https://drive.google.com/drive/folders/17_-tyIjZgfrOlMDdFnuiiDCudkmUPDgx</t>
  </si>
  <si>
    <t xml:space="preserve">04_2025  Reporte operación atenciones ORVI 2025
05_2025  Reporte operación atenciones ORVI 2025
Reporte II trimestre 2025 Atenciones y Formación ORVI        
https://drive.google.com/drive/folders/17_-tyIjZgfrOlMDdFnuiiDCudkmUPDgx </t>
  </si>
  <si>
    <r>
      <t xml:space="preserve">Durante el segundo trimestre de 2025, se logró una optimización en el tiempo promedio del ciclo de atención de los trámites y servicios prestados en el canal presencial, con una duración de </t>
    </r>
    <r>
      <rPr>
        <b/>
        <sz val="8"/>
        <rFont val="Arial"/>
        <family val="2"/>
      </rPr>
      <t>39,7</t>
    </r>
    <r>
      <rPr>
        <sz val="8"/>
        <rFont val="Arial"/>
        <family val="2"/>
      </rPr>
      <t xml:space="preserve"> minutos disminuyendo un </t>
    </r>
    <r>
      <rPr>
        <b/>
        <sz val="8"/>
        <rFont val="Arial"/>
        <family val="2"/>
      </rPr>
      <t>19,9%</t>
    </r>
    <r>
      <rPr>
        <sz val="8"/>
        <rFont val="Arial"/>
        <family val="2"/>
      </rPr>
      <t xml:space="preserve">  frente a la línea base (</t>
    </r>
    <r>
      <rPr>
        <b/>
        <sz val="8"/>
        <rFont val="Arial"/>
        <family val="2"/>
      </rPr>
      <t>49,6</t>
    </r>
    <r>
      <rPr>
        <sz val="8"/>
        <rFont val="Arial"/>
        <family val="2"/>
      </rPr>
      <t xml:space="preserve"> minutos), lo cual ha permitido una gestión eficiente de cada interacción.
Como parte de este proceso de optimización, se desarrolló un informe mensual que incluye los tiempos de atención del mes evaluado y un analisis con la comparativa con el mes anterior y con la línea base de la vigencia. Este informe facilita la evaluación de las acciones de mejora que se han implementado y los ajustes que aún son necesarios.
A través de este monitoreo constante, se identificaron cuellos de botella y oportunidades de mejora dentro del ciclo de atención. Entre los cuellos de botella más destacados se encuentran la asignación manual de turnos por parte de los abogados en el trámite de salida de patios y las intermitencias con el sistema contravencional, lo que genera demoras en la atención. Sin embargo, se han identificado oportunidades para la optimizació del ciclo de atención como la integración del sistema de turnos con el proceso contravencional, lo que permitirá una gestión fluida, regulada y eficiente de los trámites, reduciendo tiempos de espera y mejorando la experiencia de los ciudadanos. </t>
    </r>
  </si>
  <si>
    <t>Programación_Año XXXX</t>
  </si>
  <si>
    <t>Ejecución Año XXXX</t>
  </si>
  <si>
    <t>Programación_total PDD</t>
  </si>
  <si>
    <t>Ejecutado_total PDD</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</si>
  <si>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</si>
  <si>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</si>
  <si>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</si>
  <si>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</si>
  <si>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</si>
  <si>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</si>
  <si>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</si>
  <si>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Objetivo PDD</t>
  </si>
  <si>
    <t>Programa PDD</t>
  </si>
  <si>
    <t>No. Meta PDD</t>
  </si>
  <si>
    <t>Nombre Meta PDD</t>
  </si>
  <si>
    <t>No. proyecto de inversión</t>
  </si>
  <si>
    <t>Nombre del Proyecto</t>
  </si>
  <si>
    <t>ODS</t>
  </si>
  <si>
    <t>OBJETIVOS SISTEMAS DE GESTION
(Calidad, Ambiental, SST, Antisoborno, Seguridad de la información y Continuidad de Negocio)</t>
  </si>
  <si>
    <t>Insumos</t>
  </si>
  <si>
    <t>Trazador Presupuestal</t>
  </si>
  <si>
    <t>Indicadores Metas estratégicas</t>
  </si>
  <si>
    <t>Políticas Públicas</t>
  </si>
  <si>
    <t>Planes Institucionales</t>
  </si>
  <si>
    <t>Indicador_Meta Estratégica</t>
  </si>
  <si>
    <t>1. Bogotá avanza en  seguridad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</si>
  <si>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</si>
  <si>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</si>
  <si>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</si>
  <si>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</si>
  <si>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</si>
  <si>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</si>
  <si>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</si>
  <si>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</si>
  <si>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</si>
  <si>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</si>
  <si>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</si>
  <si>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Plan Anticorrupción y de Atención al Ciudadano PAAC V8.0 SDM-2021</t>
  </si>
  <si>
    <t>Número de cupos de cicloparqueaderos gestionados en infraestructura pública e infraestructura privada</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</si>
  <si>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</si>
  <si>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</si>
  <si>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</si>
  <si>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</si>
  <si>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</si>
  <si>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</si>
  <si>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Mano de obra no calificada</t>
  </si>
  <si>
    <t>TPIEG - Igualdad y equidad de género</t>
  </si>
  <si>
    <t>O1: Porcentaje de mujeres que consideran que TransMilenio es inseguro o muy inseguro</t>
  </si>
  <si>
    <t>8-Mujeres víctimas de lesiones personales</t>
  </si>
  <si>
    <t xml:space="preserve">Acción Climatica </t>
  </si>
  <si>
    <t>Plan Institucional de Participación-SDM V.2.0 2021</t>
  </si>
  <si>
    <t>Número de estacionamientos en via en operación</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</si>
  <si>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</si>
  <si>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</si>
  <si>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</si>
  <si>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</si>
  <si>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</si>
  <si>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3. Salud y bienestar</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</si>
  <si>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</si>
  <si>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</si>
  <si>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</si>
  <si>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</si>
  <si>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</si>
  <si>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</si>
  <si>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PA01-M02-PL01 plan institucional de gestión ambiental PIGA</t>
  </si>
  <si>
    <t>Número de viajes en bicicletas públicas</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</si>
  <si>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</si>
  <si>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</si>
  <si>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</si>
  <si>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</si>
  <si>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</si>
  <si>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</si>
  <si>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</si>
  <si>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</si>
  <si>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</si>
  <si>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</si>
  <si>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</si>
  <si>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</si>
  <si>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PA02-PL01 Plan Institucional de Capacitación – PIC VERSIÓN 2.0 DE 11-08-2021</t>
  </si>
  <si>
    <t>Km conservados o mantenidos de cicloinfraestructura</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</si>
  <si>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</si>
  <si>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</si>
  <si>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</si>
  <si>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</si>
  <si>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</si>
  <si>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</si>
  <si>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</si>
  <si>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</si>
  <si>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</si>
  <si>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</si>
  <si>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</si>
  <si>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PA02-PL04 Plan Anual de Vacantes SDM 2021 v. 2.0 de 02-09-2021</t>
  </si>
  <si>
    <t>Km construidos de cicloinfraestructura</t>
  </si>
  <si>
    <t>Realizar 35.000 intervenciones en las vías y el espacio público para la movilidad enfocadas en la mejora de la seguridad vial, priorizando actividades de señalización y demarcación</t>
  </si>
  <si>
    <t>2024110010096</t>
  </si>
  <si>
    <t>Implementación de intervenciones integrales de cultura, comunicación y pedagogía, para la movilidad segura en Bogotá D.C</t>
  </si>
  <si>
    <t>6. Agua limpia y saneamiento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</si>
  <si>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</si>
  <si>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</si>
  <si>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</si>
  <si>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</si>
  <si>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</si>
  <si>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PA02-PL05 plan anual de previsión de recursos humanos SDM 2021 v. 2.0 de 02-09-2021</t>
  </si>
  <si>
    <t>Kilometros de Mantenimiento vial</t>
  </si>
  <si>
    <t>Realizar un (1) estudio técnico en corredores principales, para evaluar los límites de velocidad en la ciudad</t>
  </si>
  <si>
    <t>2024110010097</t>
  </si>
  <si>
    <t>Consolidación del trabajo colaborativo y apoyo institucional en la Secretaría Distrital de Movilidad de Bogotá D.C.</t>
  </si>
  <si>
    <t>7. Energía asequible y no contaminable</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</si>
  <si>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</si>
  <si>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</si>
  <si>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</si>
  <si>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</si>
  <si>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</si>
  <si>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PA02-PL03 Plan Estratégico de Talento Humano SDM 2021 v.2.0 de 02-09-2021</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</si>
  <si>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</si>
  <si>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</si>
  <si>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</si>
  <si>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8. Trabajo decente y crecimiento económico</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</si>
  <si>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</si>
  <si>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</si>
  <si>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</si>
  <si>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</si>
  <si>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</si>
  <si>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Plan de Austeridad e Indicadores 2021 20-01</t>
  </si>
  <si>
    <t>Construir 59 kilómetros lineales de la red de cicloinfraestructura</t>
  </si>
  <si>
    <t>2024110010100</t>
  </si>
  <si>
    <t>Fortalecimiento del componente de gobernanza para la implementación de la estrategia de seguridad vial en Bogotá D.C.</t>
  </si>
  <si>
    <t>9. Industria, innovación e infraestructura</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</si>
  <si>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</si>
  <si>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</si>
  <si>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</si>
  <si>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</si>
  <si>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</si>
  <si>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Plan Institucional de Archivos PINAR v.1.0_2021</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</si>
  <si>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</si>
  <si>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</si>
  <si>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</si>
  <si>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</si>
  <si>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</si>
  <si>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</si>
  <si>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</si>
  <si>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</si>
  <si>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</si>
  <si>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Plan de Conservación Documental 2021</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</si>
  <si>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</si>
  <si>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</si>
  <si>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</si>
  <si>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11. Ciudades y comunidades sostenibles</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</si>
  <si>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</si>
  <si>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</si>
  <si>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</si>
  <si>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</si>
  <si>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</si>
  <si>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Plan de Preservación Digital a largo plazo 2021</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</si>
  <si>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</si>
  <si>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</si>
  <si>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</si>
  <si>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</si>
  <si>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</si>
  <si>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</si>
  <si>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</si>
  <si>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</si>
  <si>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</si>
  <si>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Plan Anual de Adquisiciones  2021</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</si>
  <si>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</si>
  <si>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</si>
  <si>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</si>
  <si>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</si>
  <si>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</si>
  <si>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</si>
  <si>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</si>
  <si>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</si>
  <si>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</si>
  <si>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Plan de Seguridad y Privacidad de la Información 2021 V.1.0</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</si>
  <si>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</si>
  <si>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</si>
  <si>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</si>
  <si>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</si>
  <si>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</si>
  <si>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</si>
  <si>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</si>
  <si>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</si>
  <si>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Plan Estratégico de Tecnologías de la información y las Comunicaciones (PETI) 2021 v.1.0</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</si>
  <si>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</si>
  <si>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</si>
  <si>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</si>
  <si>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</si>
  <si>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</si>
  <si>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</si>
  <si>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PA04-PL01 Plan estratégico de las Tecnologías de la Información y Comunicaciones - PETI 2020-2024. V1.0 del 24-11-2021</t>
  </si>
  <si>
    <t xml:space="preserve">OSGSST-Definir e implementar planes y estrategias para el mejoramiento continuo de las condiciones de salud y seguridad en el trabajo. </t>
  </si>
  <si>
    <t>Servicios para la comunidad, sociales y personales</t>
  </si>
  <si>
    <t>Juventud</t>
  </si>
  <si>
    <t>Plan de Datos Abiertos 2021 V.1.0</t>
  </si>
  <si>
    <t>17. Alianzas para Lograr los Objetivos</t>
  </si>
  <si>
    <t>OSGSI- Gestionar los activos de información, salvaguardandolos ante cualquier incidente que pueda provocar su destrucción, divulgación, indisponibilidad o uso no compartido</t>
  </si>
  <si>
    <t>Gastos imprevistos</t>
  </si>
  <si>
    <t>LGBTI</t>
  </si>
  <si>
    <t>Plan de Mantenimiento de Servicios Tecnológicos 2021 V.1.0</t>
  </si>
  <si>
    <t>OSGSI-Gestionar los riesgos de seguridad de la información aplicando los controles necesarios para cada situación, garantizando la sostenibilidad de las operaciones</t>
  </si>
  <si>
    <t>Adquisición de activos financieros</t>
  </si>
  <si>
    <t>Migrantes</t>
  </si>
  <si>
    <t>Plan de Tratamiento de Riesgos de Seguridad y Privacidad de la Información V. 1.0</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</si>
  <si>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</si>
  <si>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</si>
  <si>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</si>
  <si>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Plan de Adecuación y Sostenibilidad V3.0</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</si>
  <si>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</si>
  <si>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</si>
  <si>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</si>
  <si>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</si>
  <si>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</si>
  <si>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</si>
  <si>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</si>
  <si>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</si>
  <si>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</si>
  <si>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</si>
  <si>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</si>
  <si>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OSGCN-Implementar planes y medios necesarios para desarrollar en la entidad la capacidad de recuperación para responder a los diferentes escenarios de interrupción</t>
  </si>
  <si>
    <t>Pobreza</t>
  </si>
  <si>
    <t>Plan Estratégico de Comunicaciones V1.0 2021</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</si>
  <si>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</si>
  <si>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</si>
  <si>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Rrom</t>
  </si>
  <si>
    <t>Ruralidad</t>
  </si>
  <si>
    <t>Salud Mental</t>
  </si>
  <si>
    <t>Seguridad</t>
  </si>
  <si>
    <t>Transparencia</t>
  </si>
  <si>
    <t>Turismo</t>
  </si>
  <si>
    <t>Vejez</t>
  </si>
  <si>
    <r>
      <t xml:space="preserve">Durante el primer trimestre de 2025, se alcanzó un avance del </t>
    </r>
    <r>
      <rPr>
        <b/>
        <sz val="8"/>
        <rFont val="Arial"/>
        <family val="2"/>
      </rPr>
      <t>96.19%</t>
    </r>
    <r>
      <rPr>
        <sz val="8"/>
        <rFont val="Arial"/>
        <family val="2"/>
      </rPr>
      <t xml:space="preserve"> en la resolución de interacciones en el primer contacto a través de todos los canales de atención, lo que representa un total de </t>
    </r>
    <r>
      <rPr>
        <b/>
        <sz val="8"/>
        <rFont val="Arial"/>
        <family val="2"/>
      </rPr>
      <t>138,594</t>
    </r>
    <r>
      <rPr>
        <sz val="8"/>
        <rFont val="Arial"/>
        <family val="2"/>
      </rPr>
      <t xml:space="preserve"> interacciones resueltas de las</t>
    </r>
    <r>
      <rPr>
        <b/>
        <sz val="8"/>
        <rFont val="Arial"/>
        <family val="2"/>
      </rPr>
      <t xml:space="preserve"> 144,078</t>
    </r>
    <r>
      <rPr>
        <sz val="8"/>
        <rFont val="Arial"/>
        <family val="2"/>
      </rPr>
      <t xml:space="preserve"> recibidas. Los trámites y servicios más solicitados en este periodo fueron: salida de patios, información general de trámites y servicios, gestión de cobro, cursos pedagógicos y consulta de comparendos.
Como parte de los esfuerzos de mejora continua, se identificaron y analizaron las causas de las devoluciones, implementando un sistema integral que centraliza la información clave sobre el volumen de interacciones y sus motivos. Esto ha permitido una gestión efectiva de las consultas ciudadanas.
Además, se optimizó el sistema de gestión de relaciones con la ciudadanía (CRM), con la incorporación de un nuevo texto para ofrecer la encuesta de satisfacción, lo cual contribuyó a una retroalimentación más precisa sobre el servicio brindado.
En el ámbito de la capacitación, se realizó un taller enfocado en la importancia de tipificar y registrar correctamente las interacciones en la herramienta correspondiente, mejorando la calidad de la información y los procesos internos. Asimismo, se llevó a cabo una capacitación sobre el Manual de Servicio a la Ciudadanía PM04-M01, que abarca los protocolos de atención y las herramientas necesarias para asegurar un servicio de calidad, digno, accesible e inclusivo para todos los ciudadanos.</t>
    </r>
  </si>
  <si>
    <t>Magnitud total programada</t>
  </si>
  <si>
    <t>Magnitud total entregada (ejecutada)</t>
  </si>
  <si>
    <t>%</t>
  </si>
  <si>
    <t>TOTAL MAGNITUD PROGRAMADA Y EJECUTADA</t>
  </si>
  <si>
    <t>Magnitud  - Recursos vigencia</t>
  </si>
  <si>
    <t>Magnitud contratada</t>
  </si>
  <si>
    <t>Magnitud entregada (ejecutada)</t>
  </si>
  <si>
    <t xml:space="preserve">Vigencia </t>
  </si>
  <si>
    <t>Magnitud  - Recursos reserva</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</si>
  <si>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</si>
  <si>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</si>
  <si>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</si>
  <si>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</si>
  <si>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</si>
  <si>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</si>
  <si>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</si>
  <si>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Magnitud-Vigencia</t>
  </si>
  <si>
    <t>Avance  Cualitativo Metas del Plan de Desarrollo</t>
  </si>
  <si>
    <t>Magnitud _anualización Metas del Plan de Desarrollo</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</si>
  <si>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</si>
  <si>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</si>
  <si>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</si>
  <si>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</si>
  <si>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</si>
  <si>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</si>
  <si>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</si>
  <si>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</si>
  <si>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</si>
  <si>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</si>
  <si>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Oct-Dic: Ejecutado tareas</t>
  </si>
  <si>
    <t>CUADRO DE CONTROL VIGENCIA</t>
  </si>
  <si>
    <t xml:space="preserve">% reducción: (Tiempo promedio de atención línea base - Tiempo promedio de atención actual) / Tiempo promedio de atención línea base) * 100.
Formula Indicador: Tiempo promedio de atención línea base - % reducción
</t>
  </si>
  <si>
    <t>% reducción</t>
  </si>
  <si>
    <t xml:space="preserve">% </t>
  </si>
  <si>
    <t>reducción</t>
  </si>
  <si>
    <t>Se ajusta la fórmula de cálculo del indicador, precisando que la fórmula inicial correspondía al cálculo del porcentaje de reducción. Adicionalmente, se incluye la fórmula del indicador, en la cual se relaciona, el tiempo promedio de atención de la línea base menos el porcentaje de reducción.</t>
  </si>
  <si>
    <t xml:space="preserve">
Tipificación
https://drive.google.com/drive/folders/17_-tyIjZgfrOlMDdFnuiiDCudkmUPDgx </t>
  </si>
  <si>
    <t xml:space="preserve">Tipificaciones
https://drive.google.com/drive/folders/17_-tyIjZgfrOlMDdFnuiiDCudkmUPDgx </t>
  </si>
  <si>
    <r>
      <t xml:space="preserve">Durante el segundo trimestre de la vigencia 2025, como parte de las actividades adelantadas por la Subsecretaría de Servicios, se brindó apoyo a la supervisión técnica del contrato desarrollado en el marco del Proyecto Avantia, a través del cual se está recategorizando la licencia de </t>
    </r>
    <r>
      <rPr>
        <b/>
        <sz val="8"/>
        <rFont val="Arial"/>
        <family val="2"/>
      </rPr>
      <t>99 mujeres colombianas</t>
    </r>
    <r>
      <rPr>
        <sz val="8"/>
        <rFont val="Arial"/>
        <family val="2"/>
      </rPr>
      <t>, en el marco de la quinta etapa del Programa de Vinculación de Mujeres en Oficios no Convencionales del Transporte Público de Bogotá. La fase de selección ya finalizó, y actualmente se están alistando las fases de acompañamiento y apoyo a los dos concesionarios seleccionados. La ejecución del contrato ha transcurrido sin inconvenientes.</t>
    </r>
  </si>
  <si>
    <t>Durante el segundo trimestre de la vigencia 2025, se han impartido 2.290 Cursos pedagógicos dirigidos a la ciudadanía, con un enfoque poblacional, diferencial y de género.
El equipo de Cursos Pedagógicos por Infracción a las Normas de Tránsito (CPINT) contó con 49 gestores de servicio y 30 instructores, distribuidos en 5 sedes con un total de 7 salas, seleccionadas estratégicamente para la prestación del servicio. Las salas de la SDM ubicadas en las siguiente sedes se encuentran cerradas cumpliendo con la Resolución 20253040006635 del 28 de febrero de 2025: North Point, Carrera, 72 hub, Mall Plaza y Bosa.
Lo cual conlleva a un acumulado de enero a junio de un total de 5.235 Cursos pedagógicos.</t>
  </si>
  <si>
    <t>Se logró que 99 mujeres culminaran exitosamente el proceso formativo y obtuvieran la recategorización de su licencia de conducción a la categoría C1. Como resultado, estas mujeres accedieron a mejores oportunidades laborales en el sector transporte, con empleos más estables y formalizados, fortaleciendo su autonomía económica.
La meta ha tenido un impacto directo en el mejoramiento de la calidad de vida de las beneficiarias, al ampliar su perfil ocupacional, aumentar su capacidad de generar ingresos y mejorar sus condiciones socioeconómicas. Esto representa una apuesta transformadora por la equidad de género y el acceso efectivo de las mujeres a sectores tradicionalmente masculinizados, promoviendo inclusión y desarrollo con enfoque de derechos.</t>
  </si>
  <si>
    <t>Durante el segundo trimestre de 2025, se logró una optimización en el tiempo promedio del ciclo de atención de los trámites y servicios prestados en el canal presencial, con una duración de 39,7 minutos disminuyendo un 19,9%  frente a la línea base (49,6 minutos), lo cual ha permitido una gestión eficiente de cada interacción.</t>
  </si>
  <si>
    <r>
      <t xml:space="preserve">Durante el segundo trimestre del año  de 2025, se alcanzó un avance del </t>
    </r>
    <r>
      <rPr>
        <b/>
        <sz val="8"/>
        <rFont val="Arial"/>
        <family val="2"/>
      </rPr>
      <t>96,06%</t>
    </r>
    <r>
      <rPr>
        <sz val="8"/>
        <rFont val="Arial"/>
        <family val="2"/>
      </rPr>
      <t xml:space="preserve"> en la resolución de interacciones en el primer contacto a través de todos los canales de atención, lo que representa un total de </t>
    </r>
    <r>
      <rPr>
        <b/>
        <sz val="8"/>
        <rFont val="Arial"/>
        <family val="2"/>
      </rPr>
      <t>138,966</t>
    </r>
    <r>
      <rPr>
        <sz val="8"/>
        <rFont val="Arial"/>
        <family val="2"/>
      </rPr>
      <t xml:space="preserve"> interacciones resueltas de las </t>
    </r>
    <r>
      <rPr>
        <b/>
        <sz val="8"/>
        <rFont val="Arial"/>
        <family val="2"/>
      </rPr>
      <t>144,665</t>
    </r>
    <r>
      <rPr>
        <sz val="8"/>
        <rFont val="Arial"/>
        <family val="2"/>
      </rPr>
      <t xml:space="preserve"> recibidas. Los trámites y servicios más solicitados en este periodo fueron: salida de patios, información general de trámites y servicios, gestión de cobro, cursos pedagógicos y consulta de comparendos. </t>
    </r>
    <r>
      <rPr>
        <b/>
        <sz val="8"/>
        <rFont val="Arial"/>
        <family val="2"/>
      </rPr>
      <t>Lo cual conlleva a un acumulado de enero a junio de un total de 284,346 interacciones resueltas de las 295,529 recibidas, que representa un 96,22%</t>
    </r>
    <r>
      <rPr>
        <sz val="8"/>
        <rFont val="Arial"/>
        <family val="2"/>
      </rPr>
      <t xml:space="preserve">
Como parte de los esfuerzos de mejora continua, se identificaron y analizaron las causas de las devoluciones, implementando un sistema integral que centraliza la información clave sobre el volumen de interacciones y sus motivos. Esto ha permitido una gestión efectiva de las consultas ciudadanas.
Además, se optimizó el sistema de gestión de relaciones con la ciudadanía (CRM), con la incorporación de un nuevo texto para ofrecer la encuesta de satisfacción, lo cual contribuyó a una retroalimentación más precisa sobre el servicio brindado.
En el ámbito de la capacitación, se realizó un taller enfocado en la importancia de tipificar y registrar correctamente las interacciones en la herramienta correspondiente, mejorando la calidad de la información y los procesos internos. Asimismo, se llevó a cabo una capacitación sobre el Manual de Servicio a la Ciudadanía PM04-M01, que abarca los protocolos de atención y las herramientas necesarias para asegurar un servicio de calidad, digno, accesible e inclusivo para todos los ciudadanos.</t>
    </r>
  </si>
  <si>
    <r>
      <t xml:space="preserve">Durante el segundo trimestre de la vigencia 2025, se realizaron </t>
    </r>
    <r>
      <rPr>
        <b/>
        <sz val="8"/>
        <rFont val="Arial"/>
        <family val="2"/>
      </rPr>
      <t>270</t>
    </r>
    <r>
      <rPr>
        <sz val="8"/>
        <rFont val="Arial"/>
        <family val="2"/>
      </rPr>
      <t xml:space="preserve"> atenciones dirigidas a víctimas de siniestros viales, con enfoque poblacional, diferencial y de género. De estas,</t>
    </r>
    <r>
      <rPr>
        <b/>
        <sz val="8"/>
        <rFont val="Arial"/>
        <family val="2"/>
      </rPr>
      <t xml:space="preserve"> 171 </t>
    </r>
    <r>
      <rPr>
        <sz val="8"/>
        <rFont val="Arial"/>
        <family val="2"/>
      </rPr>
      <t xml:space="preserve">fueron brindadas a hombres y </t>
    </r>
    <r>
      <rPr>
        <b/>
        <sz val="8"/>
        <rFont val="Arial"/>
        <family val="2"/>
      </rPr>
      <t>99</t>
    </r>
    <r>
      <rPr>
        <sz val="8"/>
        <rFont val="Arial"/>
        <family val="2"/>
      </rPr>
      <t xml:space="preserve"> a mujeres.
En el marco de estas intervenciones, se ofrecieron diversos servicios de apoyo, entre los cuales se destacan:
</t>
    </r>
    <r>
      <rPr>
        <b/>
        <sz val="8"/>
        <rFont val="Arial"/>
        <family val="2"/>
      </rPr>
      <t>364</t>
    </r>
    <r>
      <rPr>
        <sz val="8"/>
        <rFont val="Arial"/>
        <family val="2"/>
      </rPr>
      <t xml:space="preserve"> orientaciones jurídicas
</t>
    </r>
    <r>
      <rPr>
        <b/>
        <sz val="8"/>
        <rFont val="Arial"/>
        <family val="2"/>
      </rPr>
      <t>355</t>
    </r>
    <r>
      <rPr>
        <sz val="8"/>
        <rFont val="Arial"/>
        <family val="2"/>
      </rPr>
      <t xml:space="preserve"> orientaciones psicológicas
</t>
    </r>
    <r>
      <rPr>
        <b/>
        <sz val="8"/>
        <rFont val="Arial"/>
        <family val="2"/>
      </rPr>
      <t>65</t>
    </r>
    <r>
      <rPr>
        <sz val="8"/>
        <rFont val="Arial"/>
        <family val="2"/>
      </rPr>
      <t xml:space="preserve"> orientaciones sociales
</t>
    </r>
    <r>
      <rPr>
        <b/>
        <sz val="8"/>
        <rFont val="Arial"/>
        <family val="2"/>
      </rPr>
      <t>Lo cual conlleva a un acumulado de enero a junio de un total de 540 atenciones dirigida a ciudadanos víctimas de siniestros viales.</t>
    </r>
  </si>
  <si>
    <r>
      <t>Durante el segundo trimestre de la vigencia 2025, se llevaron a cabo</t>
    </r>
    <r>
      <rPr>
        <b/>
        <sz val="8"/>
        <rFont val="Arial"/>
        <family val="2"/>
      </rPr>
      <t xml:space="preserve"> 126</t>
    </r>
    <r>
      <rPr>
        <sz val="8"/>
        <rFont val="Arial"/>
        <family val="2"/>
      </rPr>
      <t xml:space="preserve"> actividades de formación en prevención de la siniestralidad vial, con enfoque poblacional, diferencial y de género. Estas acciones permitieron la capacitación de un total de</t>
    </r>
    <r>
      <rPr>
        <b/>
        <sz val="8"/>
        <rFont val="Arial"/>
        <family val="2"/>
      </rPr>
      <t xml:space="preserve"> 3870</t>
    </r>
    <r>
      <rPr>
        <sz val="8"/>
        <rFont val="Arial"/>
        <family val="2"/>
      </rPr>
      <t xml:space="preserve"> ciudadanos y ciudadanas.
De las sesiones realizadas,</t>
    </r>
    <r>
      <rPr>
        <b/>
        <sz val="8"/>
        <rFont val="Arial"/>
        <family val="2"/>
      </rPr>
      <t xml:space="preserve"> 89</t>
    </r>
    <r>
      <rPr>
        <sz val="8"/>
        <rFont val="Arial"/>
        <family val="2"/>
      </rPr>
      <t xml:space="preserve"> se desarrollaron de manera presencial y</t>
    </r>
    <r>
      <rPr>
        <b/>
        <sz val="8"/>
        <rFont val="Arial"/>
        <family val="2"/>
      </rPr>
      <t xml:space="preserve"> 37</t>
    </r>
    <r>
      <rPr>
        <sz val="8"/>
        <rFont val="Arial"/>
        <family val="2"/>
      </rPr>
      <t xml:space="preserve"> en modalidad virtual, lo que evidencia un esfuerzo por diversificar los canales de acceso a la información y facilitar la participación, entre los cuales </t>
    </r>
    <r>
      <rPr>
        <b/>
        <sz val="8"/>
        <rFont val="Arial"/>
        <family val="2"/>
      </rPr>
      <t>277</t>
    </r>
    <r>
      <rPr>
        <sz val="8"/>
        <rFont val="Arial"/>
        <family val="2"/>
      </rPr>
      <t xml:space="preserve"> eran ciclistas, </t>
    </r>
    <r>
      <rPr>
        <b/>
        <sz val="8"/>
        <rFont val="Arial"/>
        <family val="2"/>
      </rPr>
      <t>552</t>
    </r>
    <r>
      <rPr>
        <sz val="8"/>
        <rFont val="Arial"/>
        <family val="2"/>
      </rPr>
      <t xml:space="preserve"> peatones, </t>
    </r>
    <r>
      <rPr>
        <b/>
        <sz val="8"/>
        <rFont val="Arial"/>
        <family val="2"/>
      </rPr>
      <t>1379</t>
    </r>
    <r>
      <rPr>
        <sz val="8"/>
        <rFont val="Arial"/>
        <family val="2"/>
      </rPr>
      <t xml:space="preserve"> conductores, </t>
    </r>
    <r>
      <rPr>
        <b/>
        <sz val="8"/>
        <rFont val="Arial"/>
        <family val="2"/>
      </rPr>
      <t xml:space="preserve">372 </t>
    </r>
    <r>
      <rPr>
        <sz val="8"/>
        <rFont val="Arial"/>
        <family val="2"/>
      </rPr>
      <t>pasajeros y</t>
    </r>
    <r>
      <rPr>
        <b/>
        <sz val="8"/>
        <rFont val="Arial"/>
        <family val="2"/>
      </rPr>
      <t xml:space="preserve"> 1151</t>
    </r>
    <r>
      <rPr>
        <sz val="8"/>
        <rFont val="Arial"/>
        <family val="2"/>
      </rPr>
      <t xml:space="preserve"> motociclistas.
Los contenidos abordados en los espacios de formación incluyeron temáticas clave para la promoción de una movilidad segura, accesible e incluyente, tales como:
Entre los temas abordados se encuentran: ¿Qué es ORVI?, conducción con alcohol y SPA, movilidad accesible, movilidad y género, fatiga al conducir, primeros respondientes y primeros auxilios psicológicos, implicaciones legales, educación vial (general y para peatones y ciclistas), seguridad activa y pasiva, seguros en siniestros, atención a víctimas en el PESV, emociones, sesgos en la conducción y velocidades seguras.
Estas acciones contribuyen al fortalecimiento de la cultura vial y al empoderamiento ciudadano en la prevención de siniestros viales desde un enfoque integral e inclusivo.
</t>
    </r>
    <r>
      <rPr>
        <b/>
        <sz val="8"/>
        <rFont val="Arial"/>
        <family val="2"/>
      </rPr>
      <t>Lo cual conlleva a un acumulado de enero a junio de un total de 4107 actividades de formación en prevención de la siniestralidad vial.</t>
    </r>
  </si>
  <si>
    <r>
      <t xml:space="preserve">Durante el tercer trimestre de la vigencia 2025, se han impartido </t>
    </r>
    <r>
      <rPr>
        <b/>
        <sz val="8"/>
        <rFont val="Arial"/>
        <family val="2"/>
      </rPr>
      <t>2.452</t>
    </r>
    <r>
      <rPr>
        <sz val="8"/>
        <rFont val="Arial"/>
        <family val="2"/>
      </rPr>
      <t xml:space="preserve"> Cursos pedagógicos dirigidos a la ciudadanía, con un enfoque poblacional, diferencial y de género.
El equipo de Cursos Pedagógicos por Infracción a las Normas de Tránsito (CPINT) contó con </t>
    </r>
    <r>
      <rPr>
        <b/>
        <sz val="8"/>
        <rFont val="Arial"/>
        <family val="2"/>
      </rPr>
      <t>50</t>
    </r>
    <r>
      <rPr>
        <sz val="8"/>
        <rFont val="Arial"/>
        <family val="2"/>
      </rPr>
      <t xml:space="preserve"> gestores de servicio y </t>
    </r>
    <r>
      <rPr>
        <b/>
        <sz val="8"/>
        <rFont val="Arial"/>
        <family val="2"/>
      </rPr>
      <t xml:space="preserve">29 </t>
    </r>
    <r>
      <rPr>
        <sz val="8"/>
        <rFont val="Arial"/>
        <family val="2"/>
      </rPr>
      <t>instructores, distribuidos en 6 sedes con un total de</t>
    </r>
    <r>
      <rPr>
        <b/>
        <sz val="8"/>
        <rFont val="Arial"/>
        <family val="2"/>
      </rPr>
      <t xml:space="preserve"> 8</t>
    </r>
    <r>
      <rPr>
        <sz val="8"/>
        <rFont val="Arial"/>
        <family val="2"/>
      </rPr>
      <t xml:space="preserve"> salas, seleccionadas estratégicamente para la prestación del servicio. 
</t>
    </r>
    <r>
      <rPr>
        <b/>
        <sz val="8"/>
        <rFont val="Arial"/>
        <family val="2"/>
      </rPr>
      <t>Lo cual conlleva a un acumulado de enero a septiembre de un total de 7.687 Cursos pedagógicos.</t>
    </r>
  </si>
  <si>
    <t>Durante el tercer trimestre de 2025 se realizaron 337 atenciones dirigidas a víctimas de siniestros viales, con enfoque poblacional, diferencial y de género. De estas, 206 fueron brindadas a hombres y 131 a mujeres.
En el marco de estas intervenciones, se ofrecieron diversos servicios de apoyo, entre los cuales se destacan:
406 orientaciones jurídicas
457 orientaciones psicológicas
95 orientaciones sociales
Lo cual conlleva a un acumulado de enero a septiembre de un total de 877 atenciones dirigida a ciudadanos víctimas de siniestros viales.</t>
  </si>
  <si>
    <r>
      <t xml:space="preserve">Durante el tercer trimestre de la vigencia 2025, se llevaron a cabo 183 actividades de formación en prevención de la siniestralidad vial, con enfoque poblacional, diferencial y de género. Estas acciones permitieron la capacitación de un total de </t>
    </r>
    <r>
      <rPr>
        <b/>
        <sz val="8"/>
        <rFont val="Arial"/>
        <family val="2"/>
      </rPr>
      <t xml:space="preserve">5.738 </t>
    </r>
    <r>
      <rPr>
        <sz val="8"/>
        <rFont val="Arial"/>
        <family val="2"/>
      </rPr>
      <t>ciudadanos y ciudadanas.
De las sesiones realizadas,</t>
    </r>
    <r>
      <rPr>
        <b/>
        <sz val="8"/>
        <rFont val="Arial"/>
        <family val="2"/>
      </rPr>
      <t xml:space="preserve"> 118</t>
    </r>
    <r>
      <rPr>
        <sz val="8"/>
        <rFont val="Arial"/>
        <family val="2"/>
      </rPr>
      <t xml:space="preserve"> se desarrollaron de manera presencial y</t>
    </r>
    <r>
      <rPr>
        <b/>
        <sz val="8"/>
        <rFont val="Arial"/>
        <family val="2"/>
      </rPr>
      <t xml:space="preserve"> 65</t>
    </r>
    <r>
      <rPr>
        <sz val="8"/>
        <rFont val="Arial"/>
        <family val="2"/>
      </rPr>
      <t xml:space="preserve"> en modalidad virtual, lo que evidencia un esfuerzo por diversificar los canales de acceso a la información y facilitar la participación, entre los cuales </t>
    </r>
    <r>
      <rPr>
        <b/>
        <sz val="8"/>
        <rFont val="Arial"/>
        <family val="2"/>
      </rPr>
      <t>497</t>
    </r>
    <r>
      <rPr>
        <sz val="8"/>
        <rFont val="Arial"/>
        <family val="2"/>
      </rPr>
      <t xml:space="preserve"> eran ciclistas, </t>
    </r>
    <r>
      <rPr>
        <b/>
        <sz val="8"/>
        <rFont val="Arial"/>
        <family val="2"/>
      </rPr>
      <t>964</t>
    </r>
    <r>
      <rPr>
        <sz val="8"/>
        <rFont val="Arial"/>
        <family val="2"/>
      </rPr>
      <t xml:space="preserve"> peatones, </t>
    </r>
    <r>
      <rPr>
        <b/>
        <sz val="8"/>
        <rFont val="Arial"/>
        <family val="2"/>
      </rPr>
      <t xml:space="preserve">1570 </t>
    </r>
    <r>
      <rPr>
        <sz val="8"/>
        <rFont val="Arial"/>
        <family val="2"/>
      </rPr>
      <t>conductores,</t>
    </r>
    <r>
      <rPr>
        <b/>
        <sz val="8"/>
        <rFont val="Arial"/>
        <family val="2"/>
      </rPr>
      <t xml:space="preserve"> 880</t>
    </r>
    <r>
      <rPr>
        <sz val="8"/>
        <rFont val="Arial"/>
        <family val="2"/>
      </rPr>
      <t xml:space="preserve"> pasajeros y</t>
    </r>
    <r>
      <rPr>
        <b/>
        <sz val="8"/>
        <rFont val="Arial"/>
        <family val="2"/>
      </rPr>
      <t xml:space="preserve"> 1683 </t>
    </r>
    <r>
      <rPr>
        <sz val="8"/>
        <rFont val="Arial"/>
        <family val="2"/>
      </rPr>
      <t xml:space="preserve">motociclistas, patinador o patineta eléctrica </t>
    </r>
    <r>
      <rPr>
        <b/>
        <sz val="8"/>
        <rFont val="Arial"/>
        <family val="2"/>
      </rPr>
      <t>30</t>
    </r>
    <r>
      <rPr>
        <sz val="8"/>
        <rFont val="Arial"/>
        <family val="2"/>
      </rPr>
      <t>, bicitaxistas</t>
    </r>
    <r>
      <rPr>
        <b/>
        <sz val="8"/>
        <rFont val="Arial"/>
        <family val="2"/>
      </rPr>
      <t xml:space="preserve"> 7</t>
    </r>
    <r>
      <rPr>
        <sz val="8"/>
        <rFont val="Arial"/>
        <family val="2"/>
      </rPr>
      <t xml:space="preserve">, Acompañante/Servicio particular </t>
    </r>
    <r>
      <rPr>
        <b/>
        <sz val="8"/>
        <rFont val="Arial"/>
        <family val="2"/>
      </rPr>
      <t>107</t>
    </r>
    <r>
      <rPr>
        <sz val="8"/>
        <rFont val="Arial"/>
        <family val="2"/>
      </rPr>
      <t xml:space="preserve">.
Los contenidos abordados en los espacios de formación incluyeron temáticas clave para la promoción de una movilidad segura, accesible e incluyente, tales como:
Entre los temas abordados se encuentran: ¿Qué es ORVI?, conducción con alcohol y SPA, movilidad accesible, movilidad y género, fatiga al conducir, primeros respondientes y primeros auxilios psicológicos, implicaciones legales, educación vial (general y para peatones y ciclistas), seguridad activa y pasiva, seguros en siniestros, atención a víctimas en el PESV, emociones, sesgos en la conducción y velocidades seguras.
Estas acciones contribuyen al fortalecimiento de la cultura vial y al empoderamiento ciudadano en la prevención de siniestros viales desde un enfoque integral e inclusivo.
Lo cual conlleva a un acumulado de enero a septiembre de un total de </t>
    </r>
    <r>
      <rPr>
        <b/>
        <sz val="8"/>
        <rFont val="Arial"/>
        <family val="2"/>
      </rPr>
      <t xml:space="preserve"> 9845 </t>
    </r>
    <r>
      <rPr>
        <sz val="8"/>
        <rFont val="Arial"/>
        <family val="2"/>
      </rPr>
      <t>actividades de formación en prevención de la siniestralidad vial.</t>
    </r>
  </si>
  <si>
    <t>Julio 2025:
T1. Tiempos mes Julio 2025 calle 13
T1. Tiempos mes Julio 2025 paloquemao
T2. Informe de tiempos Julio 2025
Agosto 2025:
T1. Tiempos mes Agosto 2025 calle 13
T1. Tiempos mes Agosto 2025 paloquemao
T2. Informe de tiempos Agosto 2025
Septiembre 2025:
T1. Tiempos mes Septiembre 2025 calle 13
T1. Tiempos mes Septiembre 2025 paloquemao
T2. Informe de tiempos Septiembre 2025
https://drive.google.com/drive/u/0/folders/1MrR9Ulz4sJSp0PttXp2EqtWPY3WeT3ZP</t>
  </si>
  <si>
    <t>Reporte Atenciones ORVI - Tercer trimestre
https://drive.google.com/drive/u/0/folders/15fKsDdBPh4sINu1Vb8v_gxmnwVl5y0rJ</t>
  </si>
  <si>
    <t xml:space="preserve">
4.1 Reporte formación ORVI
4.2 Reporte formación ORVI
  https://drive.google.com/drive/u/0/folders/1lTr-xEe6UVNGyWkiG5jqXnLhXVWZqTrr</t>
  </si>
  <si>
    <t xml:space="preserve">Base de datos Instructores y gestores de servicios -Cursos Pedagógicos
Listado de asistencia de la socialización de la norma ISO 9001-2015 Septiembre 03 de 2025 (respuestas) - Respuestas de formulario 1 
https://drive.google.com/drive/u/0/folders/1_VdQEGbBnxa0XIivVTYXmLuqFHk7tD_a
</t>
  </si>
  <si>
    <t>E17_Certificadas_C2
https://drive.google.com/drive/u/0/folders/1FzcMfKa_0YDpVawq9aTMwgD_pm8coteS</t>
  </si>
  <si>
    <t>Medir el porcentaje de atenciones resueltas en el primer contacto respecto al total de trámites y servicios atendidos por la Secretaría Distrital de Movilidad, con el fin de evaluar la eficiencia y oportunidad en la atención ciudadana.</t>
  </si>
  <si>
    <t>Se tiene en cuenta el total de atenciones resueltas en el primer contacto sobre trámites y servicios de la Secretaría Distrital de Movilidad durante la vigencia actual, obtenidas del informe trimestral de trámites y servicios efectivos. El porcentaje de avance se calcula de manera acumulativa tanto en el denominador como en el numerador, conforme avanza la vigencia.</t>
  </si>
  <si>
    <t>(Número de interacciones resueltas en primer contacto en todos los canales de atención sobre el número total de interacciones recibidas en todos los canales de atención)*100%</t>
  </si>
  <si>
    <t>Porcentaje de reducción del tiempo promedio de atención en canal presencial</t>
  </si>
  <si>
    <t>De acuerdo con el  Informe trimestral de datos de operación del Centro de Orientación a Víctimas, se miden las s orientaciones de acogida brindadas en el centro de orientación a
víctimas de siniestros viales con enfoque poblacional, diferencial y de género.</t>
  </si>
  <si>
    <t>Se tiene en cuenta el número de cursos dictados durante la vigencia actual, obtenidos de la estadística trimestral de operación de FENIX. El total de cursos se presenta de manera acumulada conforme avanza la vigencia.</t>
  </si>
  <si>
    <t>Número de  Cursos Pedagógicos por Infracción a las Normas de Transito , prestados con corte a 31 de Diciembre 2023.</t>
  </si>
  <si>
    <t>Corresponde al porcentaje de avance en el número de acciones realizadas orientadas a la concreción del diseño del programa de formación para mujeres en oficios no convencionales relacionados con el transporte público de la ciudad, con enfoque poblacional, diferencial y de género.</t>
  </si>
  <si>
    <t>TPPD</t>
  </si>
  <si>
    <t>TPGE - TPPD - TPJ - TPIEG - TPPIIA</t>
  </si>
  <si>
    <t>TPGE - TPPD - TPCC</t>
  </si>
  <si>
    <t>4. entidad moderna que genere confianza en la ciudadanía</t>
  </si>
  <si>
    <t xml:space="preserve">Durante el mes de septiembre 2025, se logró una optimización en el tiempo promedio del ciclo de atención de los trámites y servicios prestados en el canal presencial, con una duración de 39,3 minutos disminuyendo un 20,3%  frente a la línea base (49,6 minutos), lo cual ha permitido una gestión eficiente de cada interacción. 
Aclarando que la meta es de reducion de tiempo en minutos el cumplimiento del 39,3 implica que se redujo mas de la meta progrmada para el trimestre, lo que se traduce en que entre menos tiempo de atención se acerca mas al cumplimiento de la meta anual.
Como parte de este proceso de optimización, se desarrolló un informe mensual que incluye los tiempos de atención del mes evaluado y un analisis con la comparativa con el mes anterior y con la línea base de la vigencia. Este informe facilita la evaluación de las acciones de mejora que se han implementado y los ajustes que aún son necesarios.
A través de este monitoreo constante, se identificaron cuellos de botella y oportunidades de mejora dentro del ciclo de atención. Entre los cuellos de botella más destacados se encuentran la asignación manual de turnos por parte de los abogados en el trámite y el uso compartido del equipo de scanner por parte de los gestión para el trámite de salida de patios y la transcripción de la información en el formulario de acuerdos de pago en FENIX, lo que genera demoras en la gestión de los trámites. Así mismo, para la mejora del ciclo de atención se ha implementado la integración del sistema de turnos con el proceso contravencional, lo que permite una gestión fluida, regulada y eficiente de los trámites, reduciendo tiempos de espera y mejorando la experiencia de los ciudadanos. </t>
  </si>
  <si>
    <t xml:space="preserve">Tipificaciones
https://drive.google.com/drive/u/0/folders/1YImmZiG9h6hfPOC1KpRwx40Vc4HPjH6a 
</t>
  </si>
  <si>
    <t>Porcentaje de atenciones resueltas en Primer Contacto</t>
  </si>
  <si>
    <t xml:space="preserve"> Sumatoria de la totalidad de Cursos Pedagógicos por infracción a la norma de tránsito dictados con Enfoque Poblacional, Diferencial y de Género </t>
  </si>
  <si>
    <t>(No. de actividades realizadas relacionadas con el diseño del programa) / (No. de actividades programadas relacionadas con el diseño del programa) x 100%</t>
  </si>
  <si>
    <t>Minutos</t>
  </si>
  <si>
    <t>Se solicitó el incremento de la meta No. 4 del  Proyecto de Inversión, que tiene como objetivo Aumentar a 9.450 personas en actividades de formación en temas de prevención de siniestralidad vial con enfoque poblacional, diferencial y de género.. Pasando la cifra de ORVI de 9.450 a 10.900 para la meta del cuatrienio.   El incremento de la meta se justifica en la creciente demanda del servicio y la inclusión de actores empresariales clave, con presencia distrital e incidencia a nivel nacional. Asimismo, se ha fortalecido la vinculación con empresas público-privadas que avanzan en los procesos formativos estratégicos brindados desde ORVI, beneficiando a un número significativo de personas.</t>
  </si>
  <si>
    <t>% Ponderación horizontal de la tarea año 2024</t>
  </si>
  <si>
    <t>% Ponderación horizontal de la tarea año  2025</t>
  </si>
  <si>
    <t>% Ponderación horizontal de la tarea año  2026</t>
  </si>
  <si>
    <t>% Ponderación horizontal de la tarea año  2027</t>
  </si>
  <si>
    <r>
      <t>Durante el tercer trimestre de 2025, se alcanzó un avance del 96.32% en la resolución de interacciones en el primer contacto a través de todos los canales de atención, lo que representa un total de 182,810 interacciones resueltas de las 189,796 recibidas. Los trámites y servicios más solicitados en este periodo fueron: salida de patios, información general de trámites y servicios, gestión de cobro, cursos pedagógicos y consulta de comparendos. Lo cual conlleva a un acumulado de enero a septiembre de un total de 467.156 interaciones resueltas de 485.325</t>
    </r>
    <r>
      <rPr>
        <b/>
        <sz val="8"/>
        <rFont val="Arial"/>
        <family val="2"/>
      </rPr>
      <t xml:space="preserve"> recibidas que representa un 96,26%</t>
    </r>
    <r>
      <rPr>
        <sz val="8"/>
        <rFont val="Arial"/>
        <family val="2"/>
      </rPr>
      <t xml:space="preserve">
Como parte de los esfuerzos de mejora continua, se identificaron y analizaron las causas de las devoluciones, implementando un sistema integral que centraliza la información clave sobre el volumen de interacciones y sus motivos. Esto ha permitido una gestión efectiva de las consultas ciudadanas.
Además, se optimizó el sistema de gestión de relaciones con la ciudadanía (CRM), con la incorporación de un nuevo texto para ofrecer la encuesta de satisfacción, lo cual contribuyó a una retroalimentación más precisa sobre el servicio brindado.
En el ámbito de la capacitación, se realizó un taller enfocado en la importancia de tipificar y registrar correctamente las interacciones en la herramienta correspondiente, mejorando la calidad de la información y los procesos internos. Asimismo, se llevó a cabo una capacitación sobre el Manual de Servicio a la Ciudadanía PM04-M01, que abarca los protocolos de atención y las herramientas necesarias para asegurar un servicio de calidad, digno, accesible e inclusivo para todos los ciudadanos.</t>
    </r>
  </si>
  <si>
    <t xml:space="preserve">Informe trámite y servicios efectivos/ Informe trimestral de datos de formación del Centro de Orientación a Víctimas/ Informe del Plan Institucional de Participación </t>
  </si>
  <si>
    <t>Excel y PDF</t>
  </si>
  <si>
    <r>
      <t>Dando cumplimiento a la estrategia</t>
    </r>
    <r>
      <rPr>
        <i/>
        <sz val="11"/>
        <rFont val="Arial"/>
        <family val="2"/>
      </rPr>
      <t xml:space="preserve"> Bogotá confia en su gobierno</t>
    </r>
    <r>
      <rPr>
        <sz val="11"/>
        <rFont val="Arial"/>
        <family val="2"/>
      </rPr>
      <t xml:space="preserve">, programa </t>
    </r>
    <r>
      <rPr>
        <i/>
        <sz val="11"/>
        <rFont val="Arial"/>
        <family val="2"/>
      </rPr>
      <t xml:space="preserve">Camino hacia una democracia deliberativa con un gobierno cercano a la gente y con participación ciudadana </t>
    </r>
    <r>
      <rPr>
        <sz val="11"/>
        <rFont val="Arial"/>
        <family val="2"/>
      </rPr>
      <t xml:space="preserve">del Plan Distrital de Desarrollo </t>
    </r>
    <r>
      <rPr>
        <i/>
        <sz val="11"/>
        <rFont val="Arial"/>
        <family val="2"/>
      </rPr>
      <t>"Bogotá Camina Segura</t>
    </r>
    <r>
      <rPr>
        <sz val="11"/>
        <rFont val="Arial"/>
        <family val="2"/>
      </rPr>
      <t>",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r>
  </si>
  <si>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</si>
  <si>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t>
  </si>
  <si>
    <t xml:space="preserve"> (Porcentaje de avance de actividades / Porcentaje total de actividades programadas) *100</t>
  </si>
  <si>
    <t>Porcentaje de avance de actividades</t>
  </si>
  <si>
    <t>Porcentaje total de actividades programadas</t>
  </si>
  <si>
    <t>Ficha de formulación del proyecto de inversión.</t>
  </si>
  <si>
    <t>Corresponde al avance en las actividades de mejoramiento en la prestación de lo trámites y servicios, participación incidente y formación durante el trimestre.</t>
  </si>
  <si>
    <t>Corresponde a las actividades de mejoramiento en la prestación de lo trámites y servicios, participación incidente y formación que se estima realizar durante el trimestre.</t>
  </si>
  <si>
    <r>
      <rPr>
        <b/>
        <sz val="11"/>
        <rFont val="Arial"/>
        <family val="2"/>
      </rPr>
      <t>8008</t>
    </r>
    <r>
      <rPr>
        <sz val="11"/>
        <rFont val="Arial"/>
        <family val="2"/>
      </rPr>
      <t>. Mejoramiento de los servicios prestados en la Secretaria Distrital de Movilidad de Bogotá D.C.</t>
    </r>
    <r>
      <rPr>
        <b/>
        <sz val="11"/>
        <rFont val="Arial"/>
        <family val="2"/>
      </rPr>
      <t xml:space="preserve">
Meta No. 2340 </t>
    </r>
    <r>
      <rPr>
        <sz val="11"/>
        <rFont val="Arial"/>
        <family val="2"/>
      </rPr>
      <t xml:space="preserve">Desarrollar el 100% de mejoramiento en la atención, participación ciudadana incidente y formación para la atención integral con enfoques de género, diferencial y territorial, a través de los canales definidos por cada entidad, del Sector Movilidad </t>
    </r>
  </si>
  <si>
    <t>Componentes Misión</t>
  </si>
  <si>
    <t>Componentes Visión</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</si>
  <si>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</si>
  <si>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</si>
  <si>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</si>
  <si>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</si>
  <si>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</si>
  <si>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</si>
  <si>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</si>
  <si>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</si>
  <si>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</si>
  <si>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</si>
  <si>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</si>
  <si>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</si>
  <si>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La Subsecretaría de Servicios brindó acompañamiento técnico y administrativo al proceso de recategorización de licencias de conducción para 100 mujeres beneficiarias del Proyecto Avantia, garantizando una supervisión eficiente, articulada y con enfoque de calidad. El proceso fue ejecutado con recursos de la Unión Europea a través del operador Metropolis, socio concesionario del proyecto.
Asimismo, se apoyaron acciones clave para fortalecer el seguimiento y la evaluación del programa, como la sistematización de información del proceso formativo y la participación en ejercicios de investigación cualitativa sobre las fases del programa de recategorización desarrolladas desde 2021. Estas acciones contribuyen a generar insumos relevantes para el análisis, mejora y posible replicación de la estrategia en futuros ciclos, ampliando su alcance y sostenibilidad.</t>
  </si>
  <si>
    <t>99 mujeres que actualmente hacen parte del proceso para ser recategorizadas</t>
  </si>
  <si>
    <t>Olga Liliana Pineda Buitrago</t>
  </si>
  <si>
    <t>Ernesto Gordillo Triana</t>
  </si>
  <si>
    <t>Lorieth Cruz Barragan</t>
  </si>
  <si>
    <t xml:space="preserve">Durante el mes de diciembre 2025, se logró una optimización en el tiempo promedio del ciclo de atención de los trámites y servicios prestados en el canal presencial, con una duración de 39 minutos disminuyendo un 0,21%  frente a la línea base (49,6 minutos), lo cual ha permitido una gestión eficiente de cada interacción.
Como parte de este proceso de optimización, se desarrolló un informe mensual que incluye los tiempos de atención del mes evaluado y un analisis con la comparativa con el mes anterior y con la línea base de la vigencia. Este informe facilita la evaluación de las acciones de mejora que se han implementado y los ajustes que aún son necesarios.
A través de este monitoreo constante, se identificaron cuellos de botella y oportunidades de mejora dentro del ciclo de atención. Entre los cuellos de botella más destacados se encuentran la asignación manual de turnos por parte de los abogados en el trámite, el uso compartido del equipo de scanner por parte de los gestión para el trámite de salida de patios y la lentitud de equipos para la realización de varias tareas operativas, lo que genera demoras en la gestión de los trámites. Así mismo, para la mejora del ciclo de atención se ha implementado la integración del sistema de turnos con el proceso contravencional, lo que permite una gestión fluida, regulada y eficiente de los trámites, reduciendo tiempos de espera y mejorando la experiencia de los ciudadanos. </t>
  </si>
  <si>
    <t>Ciudadanía en General que demanda trámites y servicios en la Secretaría Distrital de Movilidad en cumplimiento a la Ley 019 de 2012 y Ley 2052 de 2020</t>
  </si>
  <si>
    <t>Actores viales
Grupos poblacionales
Grupos de interés
Aliados estratégicos
Proveedores
Ciudadanía en general</t>
  </si>
  <si>
    <t>PE01-IN03-F01</t>
  </si>
  <si>
    <t xml:space="preserve"> Ficha Técnica del Indicador de la Secretaría Distrital de Movilidad</t>
  </si>
  <si>
    <t>PE01-IN03-F05</t>
  </si>
  <si>
    <t xml:space="preserve"> </t>
  </si>
  <si>
    <t>Programación y Seguimiento presupuesto de vigencia</t>
  </si>
  <si>
    <t>Presupuesto _Reservas</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</si>
  <si>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</si>
  <si>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</si>
  <si>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 xml:space="preserve">Diciembre
Reporte IV trimestre 2025 Atenciones y Formación ORVI          
 https://drive.google.com/drive/u/0/folders/1GiJlvqikPfwP_wlMcEv4W60p5sBol8QN      
 </t>
  </si>
  <si>
    <r>
      <t xml:space="preserve">4.1 Reporte formación ORVI
4.2 Reporte formación ORVI
</t>
    </r>
    <r>
      <rPr>
        <sz val="8"/>
        <color rgb="FF0070C0"/>
        <rFont val="Arial"/>
        <family val="2"/>
      </rPr>
      <t xml:space="preserve">https://drive.google.com/drive/u/0/folders/1GiJlvqikPfwP_wlMcEv4W60p5sBol8QN    </t>
    </r>
  </si>
  <si>
    <r>
      <t>Las salas de la SDM ubicadas en las siguiente sedes continuan cerradas cumpliendo con la Resolución 20253040006635 del 28 de febrero de 2025:
-North Point se cerró desde el 17 de febrero debido a la finalización de los contratos de los gestores.
-Bosa, Carrera, Mall Plaza, 72 Hub desde el 06 de marzo dando solución a la ciudadanía con el agendamiento y dirección hacia las sedes habilitadas.
Lo anterior afectó la meta presupuestada para la vigencia,</t>
    </r>
    <r>
      <rPr>
        <sz val="8"/>
        <color rgb="FF0070C0"/>
        <rFont val="Arial"/>
        <family val="2"/>
      </rPr>
      <t xml:space="preserve"> </t>
    </r>
    <r>
      <rPr>
        <sz val="8"/>
        <rFont val="Arial"/>
        <family val="2"/>
      </rPr>
      <t>por lo que se solicitó su reprogramación.</t>
    </r>
  </si>
  <si>
    <t>Durante el periodo de octubre a diciembre de 2025, se han impartido 2.464 Cursos pedagógicos dirigidos a la ciudadanía, con un enfoque poblacional, diferencial y de género.
El equipo de Cursos Pedagógicos por Infracción a las Normas de Tránsito (CPINT) contó con 50 gestores de servicio y 29 instructores, distribuidos en 6 sedes con un total de 8 salas, seleccionadas estratégicamente para la prestación del servicio. Es importante aclarar que el CSM Paloquemao se aperturó desde el 4 de septiembre, sin embargo, la malla se generó de forma interna para que solo los funcionarios de Cursos pudieran agendar a los ciudadanos para esa sede. Las salas de la SDM ubicadas en las siguiente sedes se encuentran cerradas cumpliendo con la Resolución 20253040006635 del 28 de febrero de 2025: North Point, Carrera, 72 hub, Mall Plaza y Bosa.
En lo corrido de la vigencia se mantuvo la recertificación del servicio de cada una de las salas acreditadas. 
Octubre: En el mes de octubre se realizarón 887 cursos en las aulas de las sedes de la SDM, prestando el servicio del CPINT a 14.739 ciudadanos y ciudadanas. 
Noviembre: En el mes de noviembre se realizarón 768 cursos en las aulas de las sedes de la SDM, prestando el servicio del CPINT a 11.488 ciudadanos y ciudadanas. 
Diciembre:  En el mes de diciembre se realizarón 809 cursos en las aulas de las sedes de la SDM, prestando el servicio del CPINT a 13.710 ciudadanos y ciudadanas. 
Lo cual conlleva a un acumulado de enero a diciembre  un total de 10.151 Cursos pedagógicos.</t>
  </si>
  <si>
    <r>
      <rPr>
        <sz val="8"/>
        <rFont val="Calibri"/>
        <family val="2"/>
        <scheme val="minor"/>
      </rPr>
      <t xml:space="preserve">Base de datos Instructores y gestores de servicios -Cursos Pedagógicos
Socializacion PM04-PR01, el Instructivo PM04-PR01-IN01 
Listado de asistencia de la actualización del Instructivo PM04-PR01-IN01 y la norma ISO 9001-2015
</t>
    </r>
    <r>
      <rPr>
        <u/>
        <sz val="8"/>
        <color theme="10"/>
        <rFont val="Calibri"/>
        <family val="2"/>
        <scheme val="minor"/>
      </rPr>
      <t xml:space="preserve">
https://drive.google.com/drive/u/0/folders/1GiJlvqikPfwP_wlMcEv4W60p5sBol8QN   </t>
    </r>
  </si>
  <si>
    <t>https://drive.google.com/drive/u/0/folders/1GiJlvqikPfwP_wlMcEv4W60p5sBol8QN</t>
  </si>
  <si>
    <t>La Secretaría Distrital de Movilidad,
•    Se aplicaron las herramientas de recolección de información cualitativa para la caracterización de necesidades de movilidad asociadas a la seguridad vial y a la apropiación y uso del espacio público.
1. Registró 170.745 interacciones a través de sus canales de atención (telefónico, presencial y virtual), logrando cerrar 164.338 interacciones efectivas, con un cumplimiento del 96,30%. Este resultado refleja el compromiso con la mejora continua de los servicios y la satisfacción de los usuarios, asegurando interacciones efectivas y de calidad
2. Realizó diferentes iniciativas con el objetivo de facilitar el diálogo directo y una gestión más cercana entre la Secretaría y la ciudadanía, tales como: 
•        La iniciativa de ‘Movilidad al barrio’, su objetivo es fomentar la participación ciudadana y fortalecer el vínculo entre la comunidad, sus líderes, las instancias locales y los grupos de interés del sector. 
•        La estrategia de gestión social y participación ciudadana en el proyecto "Kennedy Activa, inclusiva e innovadora" su objetivo es fomentar la participación en los diseños del proyecto a partir de instrumentos de participación como consultas y cartografías.
•        Socialización con los transportadores de carga y establecimientos comerciales de diferentes sectores de la ciudad, del decreto 840 del 2019, frente a lo relacionado con las actividades de cargue y descargue, mediante volante ilustrativo, despejando dudas o inquietudes de la comunidad que tengan sobre el decreto, estableciendo en algunos casos compromisos a futuro y para una mejor movilidad en el sector.
•        Actividad pedagógica en torno a la temática ‘Gravity Bike’ en el barrio Nueva Delhi de la localidad de San Cristóbal, para sensibilizar a los y las estudiantes en temas de seguridad vial. 
•      La estrategia Movilidad del Cuidado realizó un recorrido piloto con la ciudadanía para identificar mejoras de acceso a equipamientos del cuidado (colegios, jardines infantiles, centros días, parques, Casa de Justicia, entre otros) desde la perspectiva de mujeres, personas con discapacidad y personas mayores, entre otras, promoviendo una Movilidad del Cuidado activa y segura con énfasis en entornos de proximidad.
3. En el marco de la supervisión  técnica del contrato desarrollado en el marco del Proyecto Avantia, se pudo establecer que finalizó la fase de selección, formación y evaluación, resultando seleccionadas y formadas 99 mujeres colombianas.</t>
  </si>
  <si>
    <t>La Secretaría Distrital de Movilidad continúa trabajando para fortalecer la relación con la ciudadanía, con el objetivo de incrementar la confianza en el Gobierno Distrital y en la entidad. Para ello, se han implementado diversas actividades enfocadas en mejorar la interacción y sensibilización de los ciudadanos, así como la capacitación interna de los servidores públicos.
En lo corrido de la vigencia, se llevaron a cabo las siguientes actividades:
Monitoreo de Interacciones y Evaluación del Cumplimiento del Manual de Servicio.
Se monitorearon 61 interacciones a través de los canales de atención y se evaluó el cumplimiento del Manual de Servicio por parte de 190 servidores públicos. Este proceso es parte de la estrategia de mejora continua para garantizar una atención de calidad a los ciudadanos.
En lo corrido de la vigencia se llevaron a cabo 429 en actividades de formación en prevención de la siniestralidad vial con enfoque poblacional, diferencial y de género: 309 presenciales y 120 virtuales, que contaron con 11.540 personas participantes.
Adicionalmente, se realizaron 1124 atenciones a ciudadano nuevos en orientación a víctimas de siniestros viales, con enfoque poblacional, diferencial y de género. Estas atenciones se brindaron a 605 hombres y 519 mujeres.
En el marco de estas intervenciones, se ofrecieron diversos servicios de apoyo, entre los cuales se destacan:
1399 orientaciones jurídicas
1427 orientaciones psicológicas
292 orientaciones sociales.
Como resultado de la implementación de lineamientos y estrategias de gestión social, la Secretaría Distrital de Movilidad ha logrado la participación de 127.558 personas, distribuidas así: 113.589 en Gestión Social Local, 2.871 en Políticas Públicas, 8.081 en Proyectos y 3.017 en Rendición de Cuentas, fortaleciendo así la confianza ciudadana en la gestión institucional.
Finalmente, en el marco del Proyecto Avantia, se brindó acompañamiento técnico y administrativo al proceso de recategorización de 100 mujeres, de las cuales 99 culminaron exitosamente su formación y obtuvieron licencia de conducción categoría C1. Dentro de las actividades desarrolladas en el mes de septiembre, se acompañó la realización de un ejercicio de investigación cualitativa que comprendió el conjunto de las fases del Programa de Recategorización de Licencias desarrollados desde el año 2021 por parte de la Secretaría. Este ejercicio de entrevista fue liderado por parte de un equipo consultor contratado por Metropolis, uno de los integrantes del Proyecto Avantia.</t>
  </si>
  <si>
    <r>
      <rPr>
        <sz val="8"/>
        <rFont val="Calibri"/>
        <family val="2"/>
        <scheme val="minor"/>
      </rPr>
      <t>Tipificaciones</t>
    </r>
    <r>
      <rPr>
        <u/>
        <sz val="8"/>
        <color theme="10"/>
        <rFont val="Calibri"/>
        <family val="2"/>
        <scheme val="minor"/>
      </rPr>
      <t xml:space="preserve">
</t>
    </r>
    <r>
      <rPr>
        <sz val="8"/>
        <color rgb="FFFF0000"/>
        <rFont val="Calibri"/>
        <family val="2"/>
        <scheme val="minor"/>
      </rPr>
      <t xml:space="preserve">
</t>
    </r>
    <r>
      <rPr>
        <sz val="8"/>
        <color rgb="FF0000FF"/>
        <rFont val="Calibri"/>
        <family val="2"/>
        <scheme val="minor"/>
      </rPr>
      <t xml:space="preserve">https://drive.google.com/drive/u/0/folders/1GiJlvqikPfwP_wlMcEv4W60p5sBol8QN
</t>
    </r>
  </si>
  <si>
    <r>
      <rPr>
        <sz val="8"/>
        <rFont val="Calibri"/>
        <family val="2"/>
        <scheme val="minor"/>
      </rPr>
      <t>Diciembre 2025:
T1. Tiempos mes diciembre 2025 Calle 13
T1. Tiempos mes diciembre 2025 Paloquemao
T2. INFORME DE TIEMPOS diciembre 2025</t>
    </r>
    <r>
      <rPr>
        <sz val="8"/>
        <color theme="10"/>
        <rFont val="Calibri"/>
        <family val="2"/>
        <scheme val="minor"/>
      </rPr>
      <t xml:space="preserve">
</t>
    </r>
    <r>
      <rPr>
        <u/>
        <sz val="8"/>
        <color theme="10"/>
        <rFont val="Calibri"/>
        <family val="2"/>
        <scheme val="minor"/>
      </rPr>
      <t xml:space="preserve">
 https://drive.google.com/drive/u/0/folders/1GiJlvqikPfwP_wlMcEv4W60p5sBol8QN   
</t>
    </r>
    <r>
      <rPr>
        <sz val="8"/>
        <color rgb="FFFF0000"/>
        <rFont val="Calibri"/>
        <family val="2"/>
        <scheme val="minor"/>
      </rPr>
      <t xml:space="preserve">
</t>
    </r>
  </si>
  <si>
    <t>Durante el cuarto trimestre de 2025, se alcanzó un avance del 96.25% en la resolución de interacciones en el primer contacto a través de todos los canales de atención, lo que representa un total de 164.338 interacciones resueltas de las 170.745 recibidas. Los trámites y servicios más solicitados en este periodo fueron: salida de patios, información general de trámites y servicios, gestión de cobro, cursos pedagógicos y consulta de comparendos, Entre enero y diciembre de 2025, se logró un resultado del 96.30%, lo que equivale a 631.811 tipificaciones registradas y resueltas en primer contacto sobre un total de 656.070 interacciones recibidas a través de todos los canales de atención.
Como parte de los esfuerzos de mejora continua, se identificaron y analizaron las causas de las devoluciones, implementando un sistema integral que centraliza la información clave sobre el volumen de interacciones y sus motivos. Esto ha permitido una gestión efectiva de las consultas ciudadanas.
Además, se optimizó el sistema de gestión de relaciones con la ciudadanía (Costumer Relationship Management) CRM), con la incorporación de un nuevo texto para ofrecer la encuesta de satisfacción, lo cual contribuyó a una retroalimentación más precisa sobre el servicio brindado.
En el ámbito de la capacitación, se realizó un taller enfocado en la importancia de tipificar y registrar correctamente las interacciones en la herramienta correspondiente, mejorando la calidad de la información y los procesos internos. Asimismo, se llevó a cabo una capacitación sobre el Manual de Servicio a la Ciudadanía PM04-M01, que abarca los protocolos de atención y las herramientas necesarias para asegurar un servicio de calidad, digno, accesible e inclusivo para todos los ciudadanos.</t>
  </si>
  <si>
    <t xml:space="preserve">
Durante el cuarto  trimestre del 2025, se optimizó el tiempo de atención en 0,23% al promediar 39 minutos frente al trimestre anterior (39,3 minutos). Este avance ha sido posible gracias a la implementación de diversas acciones estratégicas que han optimizado el proceso de atención, como lo son:
1. Disposición de quioscos de autogestión que permite a la ciudadanía realizar consultas, presentar PQRSD, comunicarse con un agente, pagar volantes de pago, entre otras tares de manera autónoma.
2. Utilización de la herramienta CRM (Costumer Relationship Management) que permite la centralización de la información y caracterizar a la ciudadanía en un solo momento.
3. Mejora del sistema de asignación de turnos para una atención regulada en los Centros de Servicios de Movilidad.
4. Integración del digituno en el proceso contravencional.
5. Mejora en la eficiencia del proceso de registro en Fénix, gracias a que la información se encuentra completamente digitalizada. Esto permite que el personal operativo realice la incorporación de datos de manera más ágil, al disponer de insumos previamente organizados en formato digital. Asimismo, la disponibilidad de los documentos en línea optimiza el flujo de trabajo, al facilitar su integración directa en el sistema sin requerir procedimientos adicionales de procesamiento físico..</t>
  </si>
  <si>
    <r>
      <t xml:space="preserve">8008. Mejoramiento de los servicios prestados en la Secretaria Distrital de Movilidad de Bogotá D.C
</t>
    </r>
    <r>
      <rPr>
        <b/>
        <sz val="11"/>
        <rFont val="Arial"/>
        <family val="2"/>
      </rPr>
      <t xml:space="preserve">Meta No. 3 </t>
    </r>
    <r>
      <rPr>
        <sz val="11"/>
        <rFont val="Arial"/>
        <family val="2"/>
      </rPr>
      <t>Aumentar a 1311 atenciones en orientaciones a víctimas de siniestros viales con enfoque poblacional, diferencial y de género.</t>
    </r>
  </si>
  <si>
    <r>
      <t xml:space="preserve">Aumentar </t>
    </r>
    <r>
      <rPr>
        <b/>
        <sz val="10"/>
        <rFont val="Arial"/>
        <family val="2"/>
      </rPr>
      <t>a 1311 atenciones en orientaciones a víctimas</t>
    </r>
    <r>
      <rPr>
        <sz val="10"/>
        <rFont val="Arial"/>
        <family val="2"/>
      </rPr>
      <t xml:space="preserve"> de siniestros viales con enfoque poblacional, diferencial y de género.</t>
    </r>
  </si>
  <si>
    <r>
      <t>Aumentar a 11.640</t>
    </r>
    <r>
      <rPr>
        <b/>
        <sz val="10"/>
        <rFont val="Arial"/>
        <family val="2"/>
      </rPr>
      <t xml:space="preserve"> personas en actividades de formación </t>
    </r>
    <r>
      <rPr>
        <sz val="10"/>
        <rFont val="Arial"/>
        <family val="2"/>
      </rPr>
      <t>en temas de prevención de siniestralidad vial con enfoque poblacional, diferencial y de género.</t>
    </r>
  </si>
  <si>
    <r>
      <rPr>
        <b/>
        <sz val="11"/>
        <rFont val="Arial"/>
        <family val="2"/>
      </rPr>
      <t>8008</t>
    </r>
    <r>
      <rPr>
        <sz val="11"/>
        <rFont val="Arial"/>
        <family val="2"/>
      </rPr>
      <t xml:space="preserve">. Mejoramiento de los servicios prestados en la Secretaria Distrital de Movilidad de Bogotá D.C
</t>
    </r>
    <r>
      <rPr>
        <b/>
        <sz val="11"/>
        <rFont val="Arial"/>
        <family val="2"/>
      </rPr>
      <t>Meta No. 4</t>
    </r>
    <r>
      <rPr>
        <sz val="11"/>
        <rFont val="Arial"/>
        <family val="2"/>
      </rPr>
      <t xml:space="preserve"> Aumentar a 11.640 personas en actividades de formación en temas de prevención de siniestralidad vial con enfoque poblacional, diferencial y de género.</t>
    </r>
  </si>
  <si>
    <t>Se ajusta la meta teniendo en cuenta que el  Ministerio de Transporte mediante la Resolución No. 20253040006635 del 28 de febrero de 2025, inhabilitó los registros de la Secretaria Distrital de Movilidad de Bogotá D.C. suspendiendo la prestación de cursos en las sedes de Usaquén, Bosa, Los Mártires, Puente Aranda y Barrios Unidos, situación que redujo la capacidad operativa para la prestación del servicio. En consecuencia, la meta se ajusta de 10.911 a 10.151 cursos, con corte al 31 de diciembre de 2025.</t>
  </si>
  <si>
    <t>Aumentar a 1311 atenciones en orientaciones a víctimas de siniestros viales con enfoque poblacional, diferencial y de género.</t>
  </si>
  <si>
    <t>Aumentar a 11.640 personas en actividades de formación en temas de prevención de siniestralidad vial con enfoque poblacional, diferencial y de género.</t>
  </si>
  <si>
    <t>3. Aumentar a 1.311 atenciones en orientaciones a víctimas de siniestros viales con enfoque poblacional, diferencial y de género.</t>
  </si>
  <si>
    <t>4. Aumentar a 11.640 personas en actividades de formación en temas de prevención de siniestralidad vial con enfoque poblacional, diferencial y de género.</t>
  </si>
  <si>
    <t>Entre enero y diciembre de 2025, se logró un resultado del 96.30%, lo que equivale a 631.811 tipificaciones registradas y resueltas en primer contacto sobre un total de 656.070 interacciones recibidas a través de todos los canales de atención.
Entre las actividades clave que contribuyeron a estos resultados, se destacan las siguientes:
La Dirección de Atención al Ciudadano suscribió el contrato 2025-2793, Orden de Compra 144843 a través de la Tienda Virtual del Estado Colombiana Colombia Compra Eficiente, para la atención del Centro de Contacto de Movilidad y fortalecer la estrategia de atención Omnicanal de la Entidad.
Optimización del Sistema de Gestión de Relaciones con la Ciudadanía (CRM): La implementación de una tipificación omnicanal ha permitido gestionar y dar seguimiento a las solicitudes de manera más eficiente, optimizando el proceso de atención y mejorando la trazabilidad de las interacciones.
Habilitación de Kioscos de Autogestión: La incorporación de puntos de autogestión en diversas ubicaciones ha facilitado a los ciudadanos el acceso a los servicios ofrecidos, contribuyendo a la reducción de tiempos de espera y una experiencia de usuario más ágil y fluida.
Introducción de un Sistema de Asignación de Turnos Mejorado: La implementación de un atril para la asignación de turnos en los puntos de atención presencial ha optimizado la organización del flujo de usuarios, lo que ha permitido mejorar la eficiencia en la atención y reducir tiempos de espera.
Propuesta de Integración de Sistemas: Se identificó la necesidad de integrar el sistema de asignación de turnos con el sistema de agendamiento, con el fin de unificar procesos, optimizar recursos y mejorar la experiencia del ciudadano al tener un solo punto de contacto para ambos procesos.
Fortalecimiento del Sistema de Turnos en el CSM Paloquemao: La implementación de un sistema de turnos más eficiente en este punto específico ha mejorado la organización y la gestión de los flujos de atención, alineando los recursos con las necesidades de los usuarios en tiempo real.
Modelamiento del ciclo de atención para salida de patios en el CSM Calle 13 que abarca la asignación del turno, hasta la liquidación de parqueaderos y grúas con el mismo turno, permitiendo identificar cuellos de botella y tiempos de atención.
En conjunto, estas mejoras operativas y tecnológicas han optimizado los procesos internos de la Secretaría Distrital de Movilidad, permitiendo ofrecer un servicio de calidad, accesibilidad y eficiencia. 
Se realiza seguimiento y utilización de las herramientas de relacionamiento, en los diferentes canales de atención</t>
  </si>
  <si>
    <t>En la vigencia 2025 se alcanzó un total de 1.124 atenciones dirigida a ciudadanos víctimas de siniestros viales. Donde se avanzó en la implementación de estrategias de divulgación para promover los servicios de orientación a víctimas de siniestros viales (ORVI), utilizando tanto canales de comunicación internos como externos. Estas acciones comunicativas se complementaron con una participación activa en diversos espacios de interacción con la ciudadanía y actores viales, lo que ha contribuido al fortalecimiento del servicio y a la ampliación de su cobertura en el territorio.</t>
  </si>
  <si>
    <t>Durante el cuarto trimestre de 2025 se realizaron 247 atenciones dirigidas a víctimas de siniestros viales, con enfoque poblacional, diferencial y de género. De estas, 148 fueron brindadas a hombres y 99 a mujeres.
En el marco de estas intervenciones, se ofrecieron diversos servicios de apoyo, entre los cuales se destacan:
326 orientaciones jurídicas
347 orientaciones psicológicas
86 orientaciones sociales
Reporte acumulado del trimestre (octubre a diciembre 2025) servicio bajo este criterio, de los cuales24 eran ciclistas, 25 peatones, 72 conductores, 25 pasajeros, 101 motociclistas.
Para el mes de diciembre se calificó 39 hombres y 19 mujeres para un total de 58 ciudadanos atendidos, registrando el 100% de atención a víctimas de siniestros viales, que solicitaron el servicio bajo este criterio, de los cuales 7 eran ciclistas, 3 peatones, 24 conductores, 6 pasajeros, 18 motociclistas.
Lo cual conlleva a un acumulado de enero a diciembre de 2025, un total de 1.124 atenciones dirigida a ciudadanos víctimas de siniestros viales.</t>
  </si>
  <si>
    <r>
      <t>Durante el cuarto trimestre de la vigencia 2025, se llevaron a cabo 125 actividades de formación en prevención de la siniestralidad vial, con enfoque poblacional, diferencial y de género. Estas acciones permitieron la capacitación de un total de 1.705 ciudadanos y ciudadanas.
De las sesiones realizadas, 68 se desarrollaron de manera presencial y 57 en modalidad virtual, lo que evidencia un esfuerzo por diversificar los canales de acceso a la información y facilitar la participación.
Los contenidos abordados en los espacios de formación incluyeron temáticas clave para la promoción de una movilidad segura, accesible e incluyente, tales como:
Entre los temas abordados se encuentran: ¿Qué es ORVI?, Atención a víctimas dentro del PESV, Conducción Alcohol y SPA, Educación para la seguridad vial, Emociones en la movilidad, Implicaciones legales en los siniestros viales, Manejo preventivo, Movilidad accesible e incluyente, Movilidad y género, Primer respondiente ante un siniestro vial, Primeros auxilios psicológicos, Procedimiento en caso de choques simples.
Estas acciones contribuyen al fortalecimiento de la cultura vial y al empoderamiento ciudadano en la prevención de siniestros viales desde un enfoque integral e inclusivo.
En el último trimestre del año 2025, diversos actores de la ciudad —entre ellos empresas público-privadas y entidades distritales— debían dar cumplimiento a lo establecido en el Plan Estratégico Distrital de Seguridad Vial (PESV) de Bogotá, lo cual incluye espacios de formación. En este contexto, durante el desarrollo de las convocatorias y agendas de trabajo se presentaron jornadas en las que, especialmente en la modalidad virtual, los actores convocados vincularón un mayor número de participantes sin notificación previa. 
Así pues, se aumentó el número de asistentes por espacio de formación desarrollado,  lo que justificó el incremento de la meta durante este periodo.</t>
    </r>
    <r>
      <rPr>
        <sz val="8"/>
        <color rgb="FFFF0000"/>
        <rFont val="Arial"/>
        <family val="2"/>
      </rPr>
      <t xml:space="preserve"> </t>
    </r>
    <r>
      <rPr>
        <sz val="8"/>
        <rFont val="Arial"/>
        <family val="2"/>
      </rPr>
      <t xml:space="preserve">
Lo cual conlleva a un acumulado de enero a diciembre de 2025,  un total de  11.540 actividades de formación en prevención de la siniestralidad vial.</t>
    </r>
  </si>
  <si>
    <t xml:space="preserve">
No se presentó retrasos</t>
  </si>
  <si>
    <t xml:space="preserve">No presentaron retrasos
</t>
  </si>
  <si>
    <r>
      <t xml:space="preserve">
En  la vigencia 2025 se alcanzó un total de  11.540 actividades de formación en prevención de la siniestralidad vial</t>
    </r>
    <r>
      <rPr>
        <sz val="8"/>
        <color rgb="FF0070C0"/>
        <rFont val="Arial"/>
        <family val="2"/>
      </rPr>
      <t xml:space="preserve">.
</t>
    </r>
    <r>
      <rPr>
        <sz val="8"/>
        <rFont val="Arial"/>
        <family val="2"/>
      </rPr>
      <t xml:space="preserve">
Se evidencian avances significativos en el cumplimiento de esta meta, destacándose la consolidación del equipo de formación, el establecimiento de alianzas estratégicas con diversos actores del entorno vial, así como la implementación de estrategias innovadoras en los contenidos de la oferta de servicios formativos.
Es importante mencionar que se aumentó el número de asistentes por espacio de formación desarrollado,  lo que justificó el incremento de la meta  al final de la vigencia.
Entre los temas abordados se encuentran: ¿Qué es ORVI?, Atención a víctimas dentro del PESV, Conducción Alcohol y SPA, Educación para la seguridad vial, Emociones en la movilidad, Implicaciones legales en los siniestros viales, Manejo preventivo, Movilidad accesible e incluyente, Movilidad y género, Primer respondiente ante un siniestro vial, Primeros auxilios psicológicos, Procedimiento en caso de choques simples.
Estas acciones contribuyen al fortalecimiento de la cultura vial y al empoderamiento ciudadano en la prevención de siniestros viales desde un enfoque integral e inclusivo.</t>
    </r>
  </si>
  <si>
    <t>Durante la vigencia 2025, se logró un avance de 10.151 cursos pedagógicos a través de las siguientes actividades.
1. Se llevó a cabo la migración de procesos en el aplicativo RUNT a RUNTO PRO.
2. Se mantuvo la recertificación de conformidad del servicio de nueve salas de Cursos Pedagógicos por Infracción a las Normas de Tránsito - CPINT, conforme a la Resolución 20203040011355 de 2020.
3. Se llevó a cabo una socialización con el equipo de trabajo sobre la actualización del PM04-PR01, el Instructivo PM04-PR01-IN01 y el modelo PM04-PR01-MD02.
4. Se fortaleció el equipo de gestores en las sedes que mayor afluencia de ciudadanía tienen para prestar un servicio con mejor calidad.</t>
  </si>
  <si>
    <t>El ajuste de la meta obedece al incremento sostenido de la demanda del servicio; pasando de 1.000 a 1.311 en el cuatrienio y en la vigencia 2025 de 950 a 1.123. El Centro de Orientación a Víctimas de Siniestros viales –ORVI-  ha venido obteniendo un mayor posicionamiento y visibilidad. Su reconocimiento año tras año, a través de la implementación progresiva de estrategias de divulgación y socialización de los servicios de atención y orientación, hacen del proyecto un referente de atención a las víctimas de siniestros en la ciudad (en las áreas de acogida, social, psicológica y jurídica), generando un aumento sostenido en la demanda de los servicios de manera anual"
De otra parte, en 2025 la incorporación de un profesional adicional al equipo, para la orientación psicológica, permitió aumentar el número de agendas anuales disponibles, las cuales fueron cubiertas, incrementando así la capacidad de respuesta a un mayor número de solicitudes de víctimas atendidas en ORVI". 
Así pues, el incremento de la meta se justifica en la creciente demanda del servicio y las estrategias internas que se han fortalecido, enfocando los esfuerzos en la optimización de los procesos y del recurso humano. Como resultado, se ha logrado una mayor eficiencia operativa</t>
  </si>
  <si>
    <t>En el último trimestre del año 2025, diversos actores de la ciudad —entre ellos empresas público-privadas y entidades distritales— debían dar cumplimiento a lo establecido en el Plan Estratégico Distrital de Seguridad Vial (PESV) de Bogotá, lo cual incluye espacios de formación. En este contexto, durante el desarrollo de las convocatorias y agendas de trabajo se presentaron jornadas en las que, especialmente en la modalidad virtual, los actores convocados representan un mayor número de participantes, sin notificación previa. 
El incremento de la meta se justifica en la creciente demanda del servicio en las diferentes modalidades, así como, la inclusión de actores empresariales clave, con presencia distrital e incidencia a nivel nacional. Por otro lado, se fortaleció la vinculación con empresas público-privadas que avanzan en los procesos formativos estratégicos brindados desde ORVI, beneficiando a un mayor número de personas.
Las estrategias internas desde la coordinación han enfocado los esfuerzos para que los espacios desde el componente formativo sean específicos para el brochure de formación, vinculando aspectos formativos desde otras áreas de ORVI, como la Jurídica. De esta manera, se ha optimizado la eficiencia del recurso humano, logrando un mayor alcance en la ejecución de las metas propuestas, permitió la reprogramación de la magnitud en la vigencia 2025 pasando de 10.900 a 11.640 en el cuatrienio  y en la vigencia 2025 de 10.300 a 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</si>
</sst>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00_-;\-* #,##0.00_-;_-* &quot;-&quot;_-;_-@"/>
    <numFmt numFmtId="169" formatCode="_-&quot;$&quot;\ * #,##0_-;\-&quot;$&quot;\ * #,##0_-;_-&quot;$&quot;\ * &quot;-&quot;??_-;_-@_-"/>
    <numFmt numFmtId="170" formatCode="#,##0.0"/>
    <numFmt numFmtId="171" formatCode="_-* #,##0.0_-;\-* #,##0.0_-;_-* &quot;-&quot;??_-;_-@_-"/>
    <numFmt numFmtId="172" formatCode="_-* #,##0_-;\-* #,##0_-;_-* &quot;-&quot;??_-;_-@_-"/>
    <numFmt numFmtId="173" formatCode="0.0"/>
    <numFmt numFmtId="174" formatCode="_-* #,##0_-;\-* #,##0_-;_-* &quot;-&quot;_-;_-@"/>
    <numFmt numFmtId="175" formatCode="_-&quot;$&quot;\ * #,##0_-;\-&quot;$&quot;\ * #,##0_-;_-&quot;$&quot;\ * &quot;-&quot;??_-;_-@"/>
  </numFmts>
  <fonts count="11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10"/>
      <color theme="5"/>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b/>
      <sz val="11"/>
      <name val="Calibri"/>
      <family val="2"/>
    </font>
    <font>
      <sz val="11"/>
      <color theme="1"/>
      <name val="Calibri"/>
      <family val="2"/>
      <scheme val="minor"/>
    </font>
    <font>
      <b/>
      <sz val="11"/>
      <color theme="1"/>
      <name val="Calibri"/>
      <family val="2"/>
      <scheme val="minor"/>
    </font>
    <font>
      <sz val="10"/>
      <color theme="0"/>
      <name val="Arial"/>
      <family val="2"/>
    </font>
    <font>
      <sz val="10"/>
      <name val="Calibri"/>
      <family val="2"/>
      <scheme val="minor"/>
    </font>
    <font>
      <sz val="11"/>
      <name val="Arial"/>
      <family val="2"/>
    </font>
    <font>
      <b/>
      <sz val="11"/>
      <name val="Arial"/>
      <family val="2"/>
    </font>
    <font>
      <sz val="10"/>
      <color theme="1"/>
      <name val="Calibri"/>
      <family val="2"/>
      <scheme val="major"/>
    </font>
    <font>
      <b/>
      <sz val="10"/>
      <color theme="1"/>
      <name val="Calibri"/>
      <family val="2"/>
      <scheme val="major"/>
    </font>
    <font>
      <sz val="10"/>
      <name val="Calibri"/>
      <family val="2"/>
      <scheme val="major"/>
    </font>
    <font>
      <sz val="10"/>
      <color theme="1"/>
      <name val="Arial"/>
      <family val="2"/>
    </font>
    <font>
      <sz val="11"/>
      <color theme="0"/>
      <name val="Arial"/>
      <family val="2"/>
    </font>
    <font>
      <sz val="11"/>
      <color rgb="FF7F7F7F"/>
      <name val="Arial"/>
      <family val="2"/>
    </font>
    <font>
      <b/>
      <sz val="10"/>
      <name val="Calibri"/>
      <family val="2"/>
    </font>
    <font>
      <sz val="8"/>
      <name val="Calibri"/>
      <family val="2"/>
      <scheme val="minor"/>
    </font>
    <font>
      <u/>
      <sz val="11"/>
      <color theme="10"/>
      <name val="Calibri"/>
      <family val="2"/>
      <scheme val="minor"/>
    </font>
    <font>
      <b/>
      <sz val="10"/>
      <color rgb="FFFF0000"/>
      <name val="Calibri"/>
      <family val="2"/>
    </font>
    <font>
      <sz val="10"/>
      <color rgb="FFFF0000"/>
      <name val="Calibri"/>
      <family val="2"/>
    </font>
    <font>
      <sz val="10"/>
      <name val="Calibri"/>
      <family val="2"/>
    </font>
    <font>
      <b/>
      <sz val="10"/>
      <name val="Arial"/>
      <family val="2"/>
    </font>
    <font>
      <sz val="8"/>
      <name val="Arial"/>
      <family val="2"/>
    </font>
    <font>
      <b/>
      <sz val="8"/>
      <name val="Arial"/>
      <family val="2"/>
    </font>
    <font>
      <sz val="8"/>
      <color rgb="FF0070C0"/>
      <name val="Arial"/>
      <family val="2"/>
    </font>
    <font>
      <sz val="11"/>
      <color theme="1"/>
      <name val="Calibri"/>
      <family val="2"/>
      <scheme val="minor"/>
    </font>
    <font>
      <b/>
      <sz val="14"/>
      <color theme="1" tint="0.249977111117893"/>
      <name val="Calibri"/>
      <family val="2"/>
    </font>
    <font>
      <sz val="14"/>
      <color theme="1" tint="0.249977111117893"/>
      <name val="Calibri"/>
      <family val="2"/>
    </font>
    <font>
      <b/>
      <sz val="11"/>
      <name val="Aptos Narrow"/>
      <family val="2"/>
    </font>
    <font>
      <sz val="10"/>
      <color rgb="FF3F3F3F"/>
      <name val="Calibri"/>
      <family val="2"/>
    </font>
    <font>
      <b/>
      <sz val="10"/>
      <color rgb="FF3F3F3F"/>
      <name val="Calibri"/>
      <family val="2"/>
    </font>
    <font>
      <sz val="14"/>
      <color theme="1" tint="0.249977111117893"/>
      <name val="Calibri"/>
      <family val="2"/>
      <scheme val="minor"/>
    </font>
    <font>
      <sz val="10"/>
      <color rgb="FF333333"/>
      <name val="Calibri"/>
      <family val="2"/>
    </font>
    <font>
      <u/>
      <sz val="11"/>
      <color theme="0"/>
      <name val="Calibri"/>
      <family val="2"/>
    </font>
    <font>
      <u/>
      <sz val="10"/>
      <color theme="0"/>
      <name val="Calibri"/>
      <family val="2"/>
    </font>
    <font>
      <b/>
      <sz val="10"/>
      <name val="Calibri"/>
      <family val="2"/>
      <scheme val="major"/>
    </font>
    <font>
      <i/>
      <sz val="11"/>
      <name val="Arial"/>
      <family val="2"/>
    </font>
    <font>
      <sz val="9"/>
      <color theme="1"/>
      <name val="Calibri"/>
      <family val="2"/>
    </font>
    <font>
      <u/>
      <sz val="8"/>
      <color theme="10"/>
      <name val="Calibri"/>
      <family val="2"/>
      <scheme val="minor"/>
    </font>
    <font>
      <sz val="8"/>
      <color theme="10"/>
      <name val="Calibri"/>
      <family val="2"/>
      <scheme val="minor"/>
    </font>
    <font>
      <sz val="10"/>
      <name val="Aptos"/>
      <family val="2"/>
    </font>
    <font>
      <sz val="8"/>
      <color rgb="FFFF0000"/>
      <name val="Arial"/>
      <family val="2"/>
    </font>
    <font>
      <sz val="8"/>
      <color rgb="FFFF0000"/>
      <name val="Calibri"/>
      <family val="2"/>
      <scheme val="minor"/>
    </font>
    <font>
      <sz val="8"/>
      <color rgb="FF0000FF"/>
      <name val="Calibri"/>
      <family val="2"/>
      <scheme val="minor"/>
    </font>
  </fonts>
  <fills count="4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CF3"/>
        <bgColor theme="0"/>
      </patternFill>
    </fill>
    <fill>
      <patternFill patternType="solid">
        <fgColor rgb="FFB4C6E7"/>
        <bgColor rgb="FFB4C6E7"/>
      </patternFill>
    </fill>
    <fill>
      <patternFill patternType="solid">
        <fgColor theme="2"/>
        <bgColor indexed="64"/>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0" tint="-0.34998626667073579"/>
        <bgColor rgb="FFA5A5A5"/>
      </patternFill>
    </fill>
    <fill>
      <patternFill patternType="solid">
        <fgColor theme="0" tint="-0.14999847407452621"/>
        <bgColor rgb="FFF2F2F2"/>
      </patternFill>
    </fill>
    <fill>
      <patternFill patternType="solid">
        <fgColor rgb="FFFFFF0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0.14999847407452621"/>
        <bgColor theme="0"/>
      </patternFill>
    </fill>
  </fills>
  <borders count="141">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bottom/>
      <diagonal/>
    </border>
    <border>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medium">
        <color indexed="64"/>
      </bottom>
      <diagonal/>
    </border>
    <border>
      <left style="thin">
        <color indexed="64"/>
      </left>
      <right style="thin">
        <color indexed="64"/>
      </right>
      <top/>
      <bottom/>
      <diagonal/>
    </border>
    <border>
      <left style="medium">
        <color indexed="64"/>
      </left>
      <right style="dotted">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tted">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diagonal/>
    </border>
    <border>
      <left style="dotted">
        <color indexed="64"/>
      </left>
      <right/>
      <top style="medium">
        <color indexed="64"/>
      </top>
      <bottom style="dotted">
        <color indexed="64"/>
      </bottom>
      <diagonal/>
    </border>
    <border>
      <left style="dotted">
        <color indexed="64"/>
      </left>
      <right/>
      <top style="dotted">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rgb="FF9CC2E5"/>
      </right>
      <top style="thin">
        <color rgb="FF9CC2E5"/>
      </top>
      <bottom style="thin">
        <color rgb="FF9CC2E5"/>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s>
  <cellStyleXfs count="24">
    <xf numFmtId="0" fontId="0" fillId="0" borderId="0"/>
    <xf numFmtId="0" fontId="65" fillId="0" borderId="29"/>
    <xf numFmtId="9" fontId="65" fillId="0" borderId="29" applyFont="0" applyFill="0" applyBorder="0" applyAlignment="0" applyProtection="0"/>
    <xf numFmtId="43" fontId="73" fillId="0" borderId="0" applyFont="0" applyFill="0" applyBorder="0" applyAlignment="0" applyProtection="0"/>
    <xf numFmtId="41"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87" fillId="0" borderId="0" applyNumberFormat="0" applyFill="0" applyBorder="0" applyAlignment="0" applyProtection="0"/>
    <xf numFmtId="0" fontId="4" fillId="0" borderId="29"/>
    <xf numFmtId="9" fontId="4" fillId="0" borderId="29" applyFont="0" applyFill="0" applyBorder="0" applyAlignment="0" applyProtection="0"/>
    <xf numFmtId="0" fontId="4" fillId="0" borderId="29"/>
    <xf numFmtId="0" fontId="62" fillId="20" borderId="29" applyNumberFormat="0" applyBorder="0" applyAlignment="0" applyProtection="0"/>
    <xf numFmtId="0" fontId="3" fillId="0" borderId="29"/>
    <xf numFmtId="43" fontId="3" fillId="0" borderId="29" applyFont="0" applyFill="0" applyBorder="0" applyAlignment="0" applyProtection="0"/>
    <xf numFmtId="41" fontId="3" fillId="0" borderId="29" applyFont="0" applyFill="0" applyBorder="0" applyAlignment="0" applyProtection="0"/>
    <xf numFmtId="44" fontId="3" fillId="0" borderId="29" applyFont="0" applyFill="0" applyBorder="0" applyAlignment="0" applyProtection="0"/>
    <xf numFmtId="9" fontId="3" fillId="0" borderId="29" applyFont="0" applyFill="0" applyBorder="0" applyAlignment="0" applyProtection="0"/>
    <xf numFmtId="0" fontId="3" fillId="0" borderId="29"/>
    <xf numFmtId="9" fontId="3" fillId="0" borderId="29" applyFont="0" applyFill="0" applyBorder="0" applyAlignment="0" applyProtection="0"/>
    <xf numFmtId="0" fontId="3" fillId="0" borderId="29"/>
    <xf numFmtId="43" fontId="3" fillId="0" borderId="29" applyFont="0" applyFill="0" applyBorder="0" applyAlignment="0" applyProtection="0"/>
    <xf numFmtId="43" fontId="3" fillId="0" borderId="29" applyFont="0" applyFill="0" applyBorder="0" applyAlignment="0" applyProtection="0"/>
    <xf numFmtId="0" fontId="95" fillId="0" borderId="29"/>
    <xf numFmtId="0" fontId="2" fillId="0" borderId="29"/>
  </cellStyleXfs>
  <cellXfs count="872">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2" borderId="1" xfId="0" applyFont="1" applyFill="1" applyBorder="1"/>
    <xf numFmtId="0" fontId="29" fillId="0" borderId="0" xfId="0" applyFont="1"/>
    <xf numFmtId="0" fontId="29" fillId="0" borderId="0" xfId="0" applyFont="1" applyAlignment="1">
      <alignment wrapText="1"/>
    </xf>
    <xf numFmtId="0" fontId="27" fillId="2" borderId="1" xfId="0" applyFont="1" applyFill="1" applyBorder="1" applyAlignment="1">
      <alignment vertical="center"/>
    </xf>
    <xf numFmtId="0" fontId="27" fillId="2" borderId="1" xfId="0" applyFont="1" applyFill="1" applyBorder="1" applyAlignment="1">
      <alignment horizontal="left" vertical="center" wrapText="1"/>
    </xf>
    <xf numFmtId="0" fontId="27" fillId="2" borderId="36" xfId="0" applyFont="1" applyFill="1" applyBorder="1" applyAlignment="1">
      <alignment vertical="center"/>
    </xf>
    <xf numFmtId="0" fontId="27" fillId="2" borderId="36" xfId="0" applyFont="1" applyFill="1" applyBorder="1" applyAlignment="1">
      <alignment horizontal="left" vertical="center" wrapText="1"/>
    </xf>
    <xf numFmtId="0" fontId="28" fillId="2" borderId="1" xfId="0" applyFont="1" applyFill="1" applyBorder="1" applyAlignment="1">
      <alignment vertical="center" wrapText="1"/>
    </xf>
    <xf numFmtId="0" fontId="31" fillId="10" borderId="40" xfId="0" applyFont="1" applyFill="1" applyBorder="1" applyAlignment="1">
      <alignment horizontal="center" vertical="center" wrapText="1"/>
    </xf>
    <xf numFmtId="0" fontId="27" fillId="2" borderId="40" xfId="0" applyFont="1" applyFill="1" applyBorder="1" applyAlignment="1">
      <alignment vertical="center" wrapText="1"/>
    </xf>
    <xf numFmtId="0" fontId="27" fillId="2" borderId="1" xfId="0" applyFont="1" applyFill="1" applyBorder="1" applyAlignment="1">
      <alignment vertical="center" wrapText="1"/>
    </xf>
    <xf numFmtId="164" fontId="27" fillId="2" borderId="21" xfId="0" applyNumberFormat="1" applyFont="1" applyFill="1" applyBorder="1" applyAlignment="1">
      <alignment horizontal="center" vertical="center" wrapText="1"/>
    </xf>
    <xf numFmtId="10" fontId="28" fillId="14" borderId="21" xfId="0" applyNumberFormat="1" applyFont="1" applyFill="1" applyBorder="1" applyAlignment="1">
      <alignment horizontal="center" vertical="center" wrapText="1"/>
    </xf>
    <xf numFmtId="164" fontId="28" fillId="14" borderId="21" xfId="0" applyNumberFormat="1" applyFont="1" applyFill="1" applyBorder="1" applyAlignment="1">
      <alignment horizontal="center" vertical="center" wrapText="1"/>
    </xf>
    <xf numFmtId="167" fontId="28" fillId="14" borderId="21" xfId="0" applyNumberFormat="1" applyFont="1" applyFill="1" applyBorder="1" applyAlignment="1">
      <alignment horizontal="center" vertical="center" wrapText="1"/>
    </xf>
    <xf numFmtId="166" fontId="28" fillId="14" borderId="21" xfId="0" applyNumberFormat="1" applyFont="1" applyFill="1" applyBorder="1" applyAlignment="1">
      <alignment horizontal="center" vertical="center" wrapText="1"/>
    </xf>
    <xf numFmtId="0" fontId="28" fillId="0" borderId="0" xfId="0" applyFont="1"/>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2" fillId="2" borderId="1" xfId="0" applyFont="1" applyFill="1" applyBorder="1"/>
    <xf numFmtId="0" fontId="34" fillId="2" borderId="1" xfId="0" applyFont="1" applyFill="1" applyBorder="1" applyAlignment="1">
      <alignment horizontal="left" vertical="center"/>
    </xf>
    <xf numFmtId="0" fontId="34" fillId="2" borderId="55" xfId="0" applyFont="1" applyFill="1" applyBorder="1" applyAlignment="1">
      <alignment horizontal="center" vertical="center"/>
    </xf>
    <xf numFmtId="0" fontId="34" fillId="2" borderId="55" xfId="0" applyFont="1" applyFill="1" applyBorder="1" applyAlignment="1">
      <alignment horizontal="left" vertical="center" wrapText="1"/>
    </xf>
    <xf numFmtId="0" fontId="36" fillId="2" borderId="55" xfId="0" applyFont="1" applyFill="1" applyBorder="1" applyAlignment="1">
      <alignment horizontal="center" vertical="center"/>
    </xf>
    <xf numFmtId="0" fontId="36" fillId="2" borderId="55" xfId="0" applyFont="1" applyFill="1" applyBorder="1" applyAlignment="1">
      <alignment horizontal="left" vertical="center" wrapText="1"/>
    </xf>
    <xf numFmtId="0" fontId="34" fillId="0" borderId="55"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2" fillId="0" borderId="55" xfId="0" applyFont="1" applyBorder="1"/>
    <xf numFmtId="0" fontId="37" fillId="5" borderId="55"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6" borderId="55"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5" xfId="0" applyFont="1" applyBorder="1" applyAlignment="1">
      <alignment horizontal="left" vertical="center" wrapText="1"/>
    </xf>
    <xf numFmtId="0" fontId="38" fillId="0" borderId="55" xfId="0" applyFont="1" applyBorder="1" applyAlignment="1">
      <alignment vertical="center"/>
    </xf>
    <xf numFmtId="0" fontId="38" fillId="0" borderId="55" xfId="0" applyFont="1" applyBorder="1" applyAlignment="1">
      <alignment horizontal="center" vertical="center"/>
    </xf>
    <xf numFmtId="0" fontId="37" fillId="16" borderId="55" xfId="0" applyFont="1" applyFill="1" applyBorder="1" applyAlignment="1">
      <alignment horizontal="center" wrapText="1"/>
    </xf>
    <xf numFmtId="0" fontId="37" fillId="0" borderId="64" xfId="0" applyFont="1" applyBorder="1" applyAlignment="1">
      <alignment horizontal="center" vertical="center" wrapText="1"/>
    </xf>
    <xf numFmtId="0" fontId="37" fillId="0" borderId="0" xfId="0" applyFont="1" applyAlignment="1">
      <alignment horizontal="center" vertical="center" wrapText="1"/>
    </xf>
    <xf numFmtId="0" fontId="37" fillId="0" borderId="65" xfId="0" applyFont="1" applyBorder="1" applyAlignment="1">
      <alignment horizontal="center" vertical="center" wrapText="1"/>
    </xf>
    <xf numFmtId="0" fontId="39" fillId="17" borderId="67" xfId="0" applyFont="1" applyFill="1" applyBorder="1" applyAlignment="1">
      <alignment horizontal="center" vertical="center"/>
    </xf>
    <xf numFmtId="0" fontId="39" fillId="17" borderId="68" xfId="0" applyFont="1" applyFill="1" applyBorder="1" applyAlignment="1">
      <alignment horizontal="center" vertical="center"/>
    </xf>
    <xf numFmtId="0" fontId="39" fillId="17" borderId="69" xfId="0" applyFont="1" applyFill="1" applyBorder="1" applyAlignment="1">
      <alignment horizontal="center" vertical="center"/>
    </xf>
    <xf numFmtId="0" fontId="37" fillId="16" borderId="55" xfId="0" applyFont="1" applyFill="1" applyBorder="1" applyAlignment="1">
      <alignment horizontal="center" vertical="center" wrapText="1"/>
    </xf>
    <xf numFmtId="0" fontId="38" fillId="0" borderId="55" xfId="0" applyFont="1" applyBorder="1"/>
    <xf numFmtId="3" fontId="37" fillId="0" borderId="55" xfId="0" applyNumberFormat="1" applyFont="1" applyBorder="1" applyAlignment="1">
      <alignment horizontal="right"/>
    </xf>
    <xf numFmtId="0" fontId="39" fillId="17" borderId="71" xfId="0" applyFont="1" applyFill="1" applyBorder="1" applyAlignment="1">
      <alignment horizontal="center" vertical="center" wrapText="1"/>
    </xf>
    <xf numFmtId="0" fontId="39" fillId="17" borderId="72" xfId="0" applyFont="1" applyFill="1" applyBorder="1" applyAlignment="1">
      <alignment horizontal="center" vertical="center" wrapText="1"/>
    </xf>
    <xf numFmtId="0" fontId="39" fillId="17" borderId="73" xfId="0" applyFont="1" applyFill="1" applyBorder="1" applyAlignment="1">
      <alignment horizontal="center" vertical="center" wrapText="1"/>
    </xf>
    <xf numFmtId="0" fontId="37" fillId="18" borderId="74" xfId="0" applyFont="1" applyFill="1" applyBorder="1"/>
    <xf numFmtId="0" fontId="38" fillId="18" borderId="75" xfId="0" applyFont="1" applyFill="1" applyBorder="1" applyAlignment="1">
      <alignment horizontal="center"/>
    </xf>
    <xf numFmtId="0" fontId="38" fillId="18" borderId="1" xfId="0" applyFont="1" applyFill="1" applyBorder="1" applyAlignment="1">
      <alignment horizontal="center"/>
    </xf>
    <xf numFmtId="0" fontId="38" fillId="18" borderId="76" xfId="0" applyFont="1" applyFill="1" applyBorder="1" applyAlignment="1">
      <alignment horizontal="center"/>
    </xf>
    <xf numFmtId="3" fontId="38" fillId="0" borderId="55" xfId="0" applyNumberFormat="1" applyFont="1" applyBorder="1"/>
    <xf numFmtId="0" fontId="37" fillId="2" borderId="55" xfId="0" applyFont="1" applyFill="1" applyBorder="1" applyAlignment="1">
      <alignment horizontal="center"/>
    </xf>
    <xf numFmtId="3" fontId="37" fillId="2" borderId="55" xfId="0" applyNumberFormat="1" applyFont="1" applyFill="1" applyBorder="1" applyAlignment="1">
      <alignment horizontal="right"/>
    </xf>
    <xf numFmtId="0" fontId="38" fillId="2" borderId="55" xfId="0" applyFont="1" applyFill="1" applyBorder="1" applyAlignment="1">
      <alignment horizontal="center"/>
    </xf>
    <xf numFmtId="3" fontId="38" fillId="2" borderId="55" xfId="0" applyNumberFormat="1" applyFont="1" applyFill="1" applyBorder="1"/>
    <xf numFmtId="0" fontId="38" fillId="0" borderId="55" xfId="0" applyFont="1" applyBorder="1" applyAlignment="1">
      <alignment vertical="center" wrapText="1"/>
    </xf>
    <xf numFmtId="0" fontId="37" fillId="0" borderId="55" xfId="0" applyFont="1" applyBorder="1" applyAlignment="1">
      <alignment horizontal="center"/>
    </xf>
    <xf numFmtId="0" fontId="37" fillId="5" borderId="55" xfId="0" applyFont="1" applyFill="1" applyBorder="1" applyAlignment="1">
      <alignment horizontal="center"/>
    </xf>
    <xf numFmtId="0" fontId="40" fillId="6" borderId="55" xfId="0" applyFont="1" applyFill="1" applyBorder="1" applyAlignment="1">
      <alignment horizontal="left" vertical="center" wrapText="1"/>
    </xf>
    <xf numFmtId="0" fontId="38" fillId="0" borderId="0" xfId="0" applyFont="1" applyAlignment="1">
      <alignment horizontal="center" vertical="center"/>
    </xf>
    <xf numFmtId="0" fontId="37" fillId="0" borderId="83" xfId="0" applyFont="1" applyBorder="1" applyAlignment="1">
      <alignment horizontal="center"/>
    </xf>
    <xf numFmtId="3" fontId="37" fillId="0" borderId="71" xfId="0" applyNumberFormat="1" applyFont="1" applyBorder="1" applyAlignment="1">
      <alignment horizontal="right"/>
    </xf>
    <xf numFmtId="3" fontId="37" fillId="0" borderId="72" xfId="0" applyNumberFormat="1" applyFont="1" applyBorder="1" applyAlignment="1">
      <alignment horizontal="right"/>
    </xf>
    <xf numFmtId="3" fontId="37" fillId="0" borderId="73" xfId="0" applyNumberFormat="1" applyFont="1" applyBorder="1" applyAlignment="1">
      <alignment horizontal="right"/>
    </xf>
    <xf numFmtId="0" fontId="38" fillId="0" borderId="83" xfId="0" applyFont="1" applyBorder="1" applyAlignment="1">
      <alignment horizontal="center"/>
    </xf>
    <xf numFmtId="3" fontId="38" fillId="0" borderId="71" xfId="0" applyNumberFormat="1" applyFont="1" applyBorder="1"/>
    <xf numFmtId="3" fontId="38" fillId="0" borderId="72" xfId="0" applyNumberFormat="1" applyFont="1" applyBorder="1"/>
    <xf numFmtId="3" fontId="38" fillId="0" borderId="73" xfId="0" applyNumberFormat="1" applyFont="1" applyBorder="1"/>
    <xf numFmtId="0" fontId="40" fillId="0" borderId="55" xfId="0" applyFont="1" applyBorder="1" applyAlignment="1">
      <alignment horizontal="left" vertical="center" wrapText="1"/>
    </xf>
    <xf numFmtId="0" fontId="37" fillId="0" borderId="0" xfId="0" applyFont="1" applyAlignment="1">
      <alignment vertical="center"/>
    </xf>
    <xf numFmtId="0" fontId="38" fillId="0" borderId="51" xfId="0" applyFont="1" applyBorder="1" applyAlignment="1">
      <alignment vertical="center"/>
    </xf>
    <xf numFmtId="0" fontId="38" fillId="0" borderId="21" xfId="0" applyFont="1" applyBorder="1" applyAlignment="1">
      <alignment vertical="center"/>
    </xf>
    <xf numFmtId="0" fontId="38" fillId="0" borderId="55"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4" xfId="0" applyFont="1" applyBorder="1" applyAlignment="1">
      <alignment horizontal="center" vertical="center" wrapText="1"/>
    </xf>
    <xf numFmtId="0" fontId="44" fillId="0" borderId="85" xfId="0" applyFont="1" applyBorder="1" applyAlignment="1">
      <alignment horizontal="left" vertical="center" wrapText="1"/>
    </xf>
    <xf numFmtId="0" fontId="45" fillId="0" borderId="0" xfId="0" applyFont="1"/>
    <xf numFmtId="0" fontId="43" fillId="0" borderId="86" xfId="0" applyFont="1" applyBorder="1" applyAlignment="1">
      <alignment horizontal="center" vertical="center" wrapText="1"/>
    </xf>
    <xf numFmtId="0" fontId="44" fillId="0" borderId="87" xfId="0" applyFont="1" applyBorder="1" applyAlignment="1">
      <alignment horizontal="left" vertical="center" wrapText="1"/>
    </xf>
    <xf numFmtId="0" fontId="46" fillId="0" borderId="87" xfId="0" applyFont="1" applyBorder="1" applyAlignment="1">
      <alignment horizontal="left" vertical="center" wrapText="1"/>
    </xf>
    <xf numFmtId="0" fontId="43" fillId="0" borderId="86" xfId="0" applyFont="1" applyBorder="1" applyAlignment="1">
      <alignment horizontal="center" vertical="center" readingOrder="1"/>
    </xf>
    <xf numFmtId="0" fontId="47" fillId="0" borderId="86" xfId="0" applyFont="1" applyBorder="1" applyAlignment="1">
      <alignment horizontal="center" vertical="center" wrapText="1"/>
    </xf>
    <xf numFmtId="0" fontId="43" fillId="0" borderId="88" xfId="0" applyFont="1" applyBorder="1" applyAlignment="1">
      <alignment horizontal="center" vertical="center" readingOrder="1"/>
    </xf>
    <xf numFmtId="0" fontId="44" fillId="0" borderId="89"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66" fillId="23" borderId="94" xfId="0" applyFont="1" applyFill="1" applyBorder="1" applyAlignment="1">
      <alignment horizontal="center" vertical="center" wrapText="1"/>
    </xf>
    <xf numFmtId="0" fontId="66" fillId="24" borderId="94" xfId="0" applyFont="1" applyFill="1" applyBorder="1" applyAlignment="1">
      <alignment horizontal="center" vertical="center" wrapText="1"/>
    </xf>
    <xf numFmtId="0" fontId="67" fillId="25" borderId="40" xfId="0" applyFont="1" applyFill="1" applyBorder="1" applyAlignment="1">
      <alignment vertical="center" wrapText="1"/>
    </xf>
    <xf numFmtId="0" fontId="67" fillId="24" borderId="40" xfId="0" applyFont="1" applyFill="1" applyBorder="1" applyAlignment="1">
      <alignment horizontal="center" vertical="center" wrapText="1"/>
    </xf>
    <xf numFmtId="0" fontId="67" fillId="26" borderId="40" xfId="0" applyFont="1" applyFill="1" applyBorder="1" applyAlignment="1">
      <alignment horizontal="center" vertical="center" wrapText="1"/>
    </xf>
    <xf numFmtId="0" fontId="67" fillId="25" borderId="93" xfId="0" applyFont="1" applyFill="1" applyBorder="1" applyAlignment="1">
      <alignment horizontal="center" vertical="center" wrapText="1"/>
    </xf>
    <xf numFmtId="0" fontId="66" fillId="25" borderId="93" xfId="0" applyFont="1" applyFill="1" applyBorder="1" applyAlignment="1">
      <alignment horizontal="center" vertical="center" wrapText="1"/>
    </xf>
    <xf numFmtId="0" fontId="66" fillId="25" borderId="92" xfId="0" applyFont="1" applyFill="1" applyBorder="1" applyAlignment="1">
      <alignment horizontal="center" vertical="center" wrapText="1"/>
    </xf>
    <xf numFmtId="0" fontId="66" fillId="21" borderId="93" xfId="0" applyFont="1" applyFill="1" applyBorder="1" applyAlignment="1">
      <alignment horizontal="center" vertical="center" wrapText="1"/>
    </xf>
    <xf numFmtId="0" fontId="69" fillId="0" borderId="0" xfId="0" applyFont="1"/>
    <xf numFmtId="0" fontId="70" fillId="9" borderId="21" xfId="0" applyFont="1" applyFill="1" applyBorder="1" applyAlignment="1">
      <alignment horizontal="center" vertical="center" wrapText="1"/>
    </xf>
    <xf numFmtId="0" fontId="70" fillId="2" borderId="21" xfId="0" applyFont="1" applyFill="1" applyBorder="1" applyAlignment="1">
      <alignment horizontal="center" vertical="center" wrapText="1"/>
    </xf>
    <xf numFmtId="0" fontId="70" fillId="3" borderId="21" xfId="0" applyFont="1" applyFill="1" applyBorder="1" applyAlignment="1">
      <alignment horizontal="center" vertical="center" wrapText="1"/>
    </xf>
    <xf numFmtId="0" fontId="70" fillId="0" borderId="0" xfId="0" applyFont="1"/>
    <xf numFmtId="0" fontId="63" fillId="0" borderId="0" xfId="0" applyFont="1"/>
    <xf numFmtId="0" fontId="75" fillId="21" borderId="93" xfId="0" applyFont="1" applyFill="1" applyBorder="1" applyAlignment="1">
      <alignment vertical="center" wrapText="1"/>
    </xf>
    <xf numFmtId="0" fontId="75" fillId="21" borderId="94" xfId="0" applyFont="1" applyFill="1" applyBorder="1" applyAlignment="1">
      <alignment vertical="center" wrapText="1"/>
    </xf>
    <xf numFmtId="0" fontId="75" fillId="29" borderId="108" xfId="0" applyFont="1" applyFill="1" applyBorder="1" applyAlignment="1">
      <alignment horizontal="justify" vertical="center"/>
    </xf>
    <xf numFmtId="0" fontId="29" fillId="2" borderId="29" xfId="0" applyFont="1" applyFill="1" applyBorder="1" applyAlignment="1">
      <alignment wrapText="1"/>
    </xf>
    <xf numFmtId="0" fontId="0" fillId="0" borderId="29" xfId="0" applyBorder="1"/>
    <xf numFmtId="0" fontId="79" fillId="2" borderId="40" xfId="0" applyFont="1" applyFill="1" applyBorder="1" applyAlignment="1">
      <alignment vertical="center" wrapText="1"/>
    </xf>
    <xf numFmtId="0" fontId="80" fillId="2" borderId="1" xfId="0" applyFont="1" applyFill="1" applyBorder="1" applyAlignment="1">
      <alignment vertical="center" wrapText="1"/>
    </xf>
    <xf numFmtId="0" fontId="81" fillId="29" borderId="93" xfId="0" applyFont="1" applyFill="1" applyBorder="1" applyAlignment="1">
      <alignment vertical="center" wrapText="1"/>
    </xf>
    <xf numFmtId="0" fontId="79" fillId="0" borderId="0" xfId="0" applyFont="1"/>
    <xf numFmtId="0" fontId="81" fillId="2" borderId="40" xfId="0" applyFont="1" applyFill="1" applyBorder="1" applyAlignment="1">
      <alignment vertical="center" wrapText="1"/>
    </xf>
    <xf numFmtId="166" fontId="27" fillId="0" borderId="21" xfId="0" applyNumberFormat="1" applyFont="1" applyBorder="1" applyAlignment="1">
      <alignment horizontal="center" vertical="center" wrapText="1"/>
    </xf>
    <xf numFmtId="9" fontId="27" fillId="0" borderId="21" xfId="0" applyNumberFormat="1" applyFont="1" applyBorder="1" applyAlignment="1">
      <alignment horizontal="center" vertical="center" wrapText="1"/>
    </xf>
    <xf numFmtId="167" fontId="27" fillId="0" borderId="21" xfId="0" applyNumberFormat="1" applyFont="1" applyBorder="1" applyAlignment="1">
      <alignment horizontal="center" vertical="center" wrapText="1"/>
    </xf>
    <xf numFmtId="167" fontId="28" fillId="0" borderId="21" xfId="0" applyNumberFormat="1" applyFont="1" applyBorder="1" applyAlignment="1">
      <alignment horizontal="center" vertical="center" wrapText="1"/>
    </xf>
    <xf numFmtId="1" fontId="32" fillId="0" borderId="21" xfId="0" applyNumberFormat="1" applyFont="1" applyBorder="1" applyAlignment="1">
      <alignment horizontal="center" vertical="center"/>
    </xf>
    <xf numFmtId="166" fontId="27" fillId="0" borderId="36" xfId="0" applyNumberFormat="1" applyFont="1" applyBorder="1" applyAlignment="1">
      <alignment horizontal="center" vertical="center" wrapText="1"/>
    </xf>
    <xf numFmtId="165" fontId="27" fillId="0" borderId="21" xfId="0" applyNumberFormat="1" applyFont="1" applyBorder="1" applyAlignment="1">
      <alignment horizontal="center" vertical="center"/>
    </xf>
    <xf numFmtId="165" fontId="28" fillId="14" borderId="21" xfId="0" applyNumberFormat="1" applyFont="1" applyFill="1" applyBorder="1" applyAlignment="1">
      <alignment horizontal="center" vertical="center"/>
    </xf>
    <xf numFmtId="9" fontId="28" fillId="14" borderId="21" xfId="0" applyNumberFormat="1" applyFont="1" applyFill="1" applyBorder="1" applyAlignment="1">
      <alignment horizontal="center" vertical="center" wrapText="1"/>
    </xf>
    <xf numFmtId="0" fontId="74" fillId="0" borderId="0" xfId="0" applyFont="1" applyAlignment="1">
      <alignment vertical="center"/>
    </xf>
    <xf numFmtId="0" fontId="74" fillId="0" borderId="0" xfId="0" applyFont="1" applyAlignment="1">
      <alignment horizontal="center" vertical="center"/>
    </xf>
    <xf numFmtId="0" fontId="28" fillId="0" borderId="0" xfId="0" applyFont="1" applyAlignment="1">
      <alignment horizontal="center" vertical="center"/>
    </xf>
    <xf numFmtId="0" fontId="82" fillId="0" borderId="0" xfId="0" applyFont="1"/>
    <xf numFmtId="0" fontId="75" fillId="29" borderId="0" xfId="0" applyFont="1" applyFill="1" applyAlignment="1">
      <alignment horizontal="justify" vertical="center"/>
    </xf>
    <xf numFmtId="0" fontId="75" fillId="29" borderId="0" xfId="0" applyFont="1" applyFill="1"/>
    <xf numFmtId="0" fontId="77" fillId="30" borderId="93" xfId="1" applyFont="1" applyFill="1" applyBorder="1" applyAlignment="1">
      <alignment horizontal="center" vertical="center"/>
    </xf>
    <xf numFmtId="0" fontId="83" fillId="21" borderId="93" xfId="0" applyFont="1" applyFill="1" applyBorder="1" applyAlignment="1">
      <alignment vertical="center" wrapText="1"/>
    </xf>
    <xf numFmtId="0" fontId="77" fillId="29" borderId="93" xfId="1" applyFont="1" applyFill="1" applyBorder="1" applyAlignment="1">
      <alignment horizontal="justify" vertical="center" wrapText="1"/>
    </xf>
    <xf numFmtId="49" fontId="84" fillId="0" borderId="36" xfId="0" applyNumberFormat="1" applyFont="1" applyBorder="1" applyAlignment="1">
      <alignment horizontal="center" vertical="center"/>
    </xf>
    <xf numFmtId="3" fontId="77" fillId="0" borderId="92" xfId="4" applyNumberFormat="1" applyFont="1" applyFill="1" applyBorder="1" applyAlignment="1">
      <alignment horizontal="center" vertical="center" wrapText="1"/>
    </xf>
    <xf numFmtId="0" fontId="77" fillId="0" borderId="92" xfId="1" applyFont="1" applyBorder="1" applyAlignment="1">
      <alignment vertical="center" wrapText="1"/>
    </xf>
    <xf numFmtId="0" fontId="77" fillId="0" borderId="0" xfId="0" applyFont="1" applyAlignment="1">
      <alignment vertical="center"/>
    </xf>
    <xf numFmtId="0" fontId="77" fillId="29" borderId="98" xfId="1" applyFont="1" applyFill="1" applyBorder="1" applyAlignment="1">
      <alignment vertical="center" wrapText="1"/>
    </xf>
    <xf numFmtId="170" fontId="77" fillId="0" borderId="92" xfId="4" applyNumberFormat="1" applyFont="1" applyFill="1" applyBorder="1" applyAlignment="1">
      <alignment horizontal="center" vertical="center" wrapText="1"/>
    </xf>
    <xf numFmtId="43" fontId="77" fillId="29" borderId="0" xfId="3" applyFont="1" applyFill="1" applyAlignment="1">
      <alignment horizontal="center" vertical="center"/>
    </xf>
    <xf numFmtId="43" fontId="77" fillId="29" borderId="99" xfId="3" applyFont="1" applyFill="1" applyBorder="1" applyAlignment="1">
      <alignment vertical="center" wrapText="1"/>
    </xf>
    <xf numFmtId="9" fontId="77" fillId="0" borderId="92" xfId="3" applyNumberFormat="1" applyFont="1" applyFill="1" applyBorder="1" applyAlignment="1">
      <alignment vertical="center" wrapText="1"/>
    </xf>
    <xf numFmtId="0" fontId="76" fillId="0" borderId="0" xfId="0" applyFont="1"/>
    <xf numFmtId="166" fontId="28" fillId="2" borderId="29" xfId="0" applyNumberFormat="1" applyFont="1" applyFill="1" applyBorder="1" applyAlignment="1">
      <alignment vertical="center"/>
    </xf>
    <xf numFmtId="171" fontId="28" fillId="14" borderId="21" xfId="0" applyNumberFormat="1" applyFont="1" applyFill="1" applyBorder="1" applyAlignment="1">
      <alignment horizontal="center" vertical="center" wrapText="1"/>
    </xf>
    <xf numFmtId="172" fontId="28" fillId="14" borderId="21" xfId="0" applyNumberFormat="1" applyFont="1" applyFill="1" applyBorder="1" applyAlignment="1">
      <alignment horizontal="center" vertical="center" wrapText="1"/>
    </xf>
    <xf numFmtId="43" fontId="28" fillId="14" borderId="21" xfId="0" applyNumberFormat="1" applyFont="1" applyFill="1" applyBorder="1" applyAlignment="1">
      <alignment horizontal="center" vertical="center" wrapText="1"/>
    </xf>
    <xf numFmtId="0" fontId="79" fillId="2" borderId="40" xfId="0" applyFont="1" applyFill="1" applyBorder="1" applyAlignment="1">
      <alignment horizontal="center" vertical="center" wrapText="1"/>
    </xf>
    <xf numFmtId="0" fontId="27" fillId="2" borderId="29" xfId="0" applyFont="1" applyFill="1" applyBorder="1" applyAlignment="1">
      <alignment horizontal="left" vertical="center" wrapText="1"/>
    </xf>
    <xf numFmtId="9" fontId="27" fillId="2" borderId="29" xfId="0" applyNumberFormat="1" applyFont="1" applyFill="1" applyBorder="1" applyAlignment="1">
      <alignment horizontal="center" vertical="center" wrapText="1"/>
    </xf>
    <xf numFmtId="9" fontId="27" fillId="2" borderId="1" xfId="0" applyNumberFormat="1" applyFont="1" applyFill="1" applyBorder="1" applyAlignment="1">
      <alignment horizontal="center" vertical="center"/>
    </xf>
    <xf numFmtId="9" fontId="27" fillId="2" borderId="29" xfId="0" applyNumberFormat="1" applyFont="1" applyFill="1" applyBorder="1" applyAlignment="1">
      <alignment horizontal="center" vertical="center"/>
    </xf>
    <xf numFmtId="0" fontId="27" fillId="2" borderId="29" xfId="0" applyFont="1" applyFill="1" applyBorder="1" applyAlignment="1">
      <alignment vertical="center"/>
    </xf>
    <xf numFmtId="9" fontId="27" fillId="32" borderId="29" xfId="0" applyNumberFormat="1" applyFont="1" applyFill="1" applyBorder="1" applyAlignment="1">
      <alignment horizontal="center" vertical="center" wrapText="1"/>
    </xf>
    <xf numFmtId="0" fontId="6" fillId="0" borderId="29" xfId="0" applyFont="1" applyBorder="1"/>
    <xf numFmtId="9" fontId="77" fillId="0" borderId="92" xfId="4" applyNumberFormat="1" applyFont="1" applyFill="1" applyBorder="1" applyAlignment="1">
      <alignment horizontal="center" vertical="center" wrapText="1"/>
    </xf>
    <xf numFmtId="9" fontId="77" fillId="0" borderId="93" xfId="6" applyFont="1" applyFill="1" applyBorder="1" applyAlignment="1" applyProtection="1">
      <alignment horizontal="center" vertical="center" wrapText="1"/>
      <protection locked="0"/>
    </xf>
    <xf numFmtId="172" fontId="0" fillId="0" borderId="0" xfId="0" applyNumberFormat="1"/>
    <xf numFmtId="43" fontId="77" fillId="0" borderId="0" xfId="3" applyFont="1" applyFill="1" applyAlignment="1">
      <alignment horizontal="center" vertical="center"/>
    </xf>
    <xf numFmtId="43" fontId="77" fillId="0" borderId="99" xfId="3" applyFont="1" applyFill="1" applyBorder="1" applyAlignment="1">
      <alignment vertical="center" wrapText="1"/>
    </xf>
    <xf numFmtId="172" fontId="27" fillId="2" borderId="1" xfId="0" applyNumberFormat="1" applyFont="1" applyFill="1" applyBorder="1" applyAlignment="1">
      <alignment vertical="center" wrapText="1"/>
    </xf>
    <xf numFmtId="172" fontId="28" fillId="2" borderId="1" xfId="0" applyNumberFormat="1" applyFont="1" applyFill="1" applyBorder="1" applyAlignment="1">
      <alignment vertical="center" wrapText="1"/>
    </xf>
    <xf numFmtId="0" fontId="29" fillId="2" borderId="29" xfId="0" applyFont="1" applyFill="1" applyBorder="1"/>
    <xf numFmtId="0" fontId="29" fillId="9" borderId="36" xfId="0" applyFont="1" applyFill="1" applyBorder="1" applyAlignment="1">
      <alignment horizontal="center" vertical="center" wrapText="1"/>
    </xf>
    <xf numFmtId="0" fontId="28" fillId="2" borderId="29" xfId="0" applyFont="1" applyFill="1" applyBorder="1" applyAlignment="1">
      <alignment vertical="center" wrapText="1"/>
    </xf>
    <xf numFmtId="0" fontId="31" fillId="2" borderId="29" xfId="0" applyFont="1" applyFill="1" applyBorder="1" applyAlignment="1">
      <alignment vertical="center" wrapText="1"/>
    </xf>
    <xf numFmtId="0" fontId="67" fillId="24" borderId="40" xfId="11" applyFont="1" applyFill="1" applyBorder="1" applyAlignment="1" applyProtection="1">
      <alignment horizontal="justify" vertical="center" wrapText="1"/>
    </xf>
    <xf numFmtId="0" fontId="67" fillId="26" borderId="40" xfId="0" applyFont="1" applyFill="1" applyBorder="1" applyAlignment="1">
      <alignment horizontal="justify" vertical="center" wrapText="1"/>
    </xf>
    <xf numFmtId="0" fontId="67" fillId="27" borderId="41" xfId="0" applyFont="1" applyFill="1" applyBorder="1" applyAlignment="1">
      <alignment horizontal="center" vertical="center" wrapText="1"/>
    </xf>
    <xf numFmtId="9" fontId="27" fillId="2" borderId="35" xfId="9" applyFont="1" applyFill="1" applyBorder="1" applyAlignment="1">
      <alignment horizontal="center" vertical="center" wrapText="1"/>
    </xf>
    <xf numFmtId="173" fontId="81" fillId="0" borderId="93" xfId="6" applyNumberFormat="1" applyFont="1" applyFill="1" applyBorder="1" applyAlignment="1" applyProtection="1">
      <alignment horizontal="center" vertical="center"/>
    </xf>
    <xf numFmtId="3" fontId="81" fillId="0" borderId="93" xfId="6" applyNumberFormat="1" applyFont="1" applyFill="1" applyBorder="1" applyAlignment="1" applyProtection="1">
      <alignment horizontal="center" vertical="center"/>
    </xf>
    <xf numFmtId="0" fontId="77" fillId="0" borderId="93" xfId="1" applyFont="1" applyBorder="1" applyAlignment="1">
      <alignment horizontal="center" vertical="center"/>
    </xf>
    <xf numFmtId="169" fontId="27" fillId="0" borderId="0" xfId="0" applyNumberFormat="1" applyFont="1"/>
    <xf numFmtId="0" fontId="89" fillId="0" borderId="0" xfId="0" applyFont="1"/>
    <xf numFmtId="0" fontId="68" fillId="2" borderId="29" xfId="0" applyFont="1" applyFill="1" applyBorder="1" applyAlignment="1">
      <alignment vertical="center" wrapText="1"/>
    </xf>
    <xf numFmtId="0" fontId="68" fillId="2" borderId="29" xfId="0" applyFont="1" applyFill="1" applyBorder="1" applyAlignment="1">
      <alignment horizontal="center"/>
    </xf>
    <xf numFmtId="171" fontId="27" fillId="0" borderId="21" xfId="3" applyNumberFormat="1" applyFont="1" applyFill="1" applyBorder="1" applyAlignment="1">
      <alignment horizontal="center" vertical="center" wrapText="1"/>
    </xf>
    <xf numFmtId="171" fontId="27" fillId="31" borderId="21" xfId="3" applyNumberFormat="1" applyFont="1" applyFill="1" applyBorder="1" applyAlignment="1">
      <alignment horizontal="center" vertical="center" wrapText="1"/>
    </xf>
    <xf numFmtId="10" fontId="27" fillId="31" borderId="21" xfId="3" applyNumberFormat="1" applyFont="1" applyFill="1" applyBorder="1" applyAlignment="1">
      <alignment horizontal="right" vertical="center" wrapText="1"/>
    </xf>
    <xf numFmtId="10" fontId="27" fillId="0" borderId="21" xfId="3" applyNumberFormat="1" applyFont="1" applyFill="1" applyBorder="1" applyAlignment="1">
      <alignment horizontal="right" vertical="center" wrapText="1"/>
    </xf>
    <xf numFmtId="10" fontId="81" fillId="0" borderId="93" xfId="6" applyNumberFormat="1" applyFont="1" applyFill="1" applyBorder="1" applyAlignment="1" applyProtection="1">
      <alignment horizontal="center" vertical="center"/>
    </xf>
    <xf numFmtId="10" fontId="77" fillId="0" borderId="93" xfId="3" applyNumberFormat="1" applyFont="1" applyFill="1" applyBorder="1" applyAlignment="1" applyProtection="1">
      <alignment horizontal="center" vertical="center"/>
    </xf>
    <xf numFmtId="0" fontId="65" fillId="29" borderId="108" xfId="0" applyFont="1" applyFill="1" applyBorder="1" applyAlignment="1">
      <alignment horizontal="justify" vertical="center"/>
    </xf>
    <xf numFmtId="0" fontId="75" fillId="29" borderId="0" xfId="0" applyFont="1" applyFill="1" applyAlignment="1">
      <alignment vertical="top"/>
    </xf>
    <xf numFmtId="2" fontId="77" fillId="0" borderId="93" xfId="3" applyNumberFormat="1" applyFont="1" applyFill="1" applyBorder="1" applyAlignment="1" applyProtection="1">
      <alignment horizontal="center" vertical="center"/>
    </xf>
    <xf numFmtId="166" fontId="27" fillId="31" borderId="21" xfId="0" applyNumberFormat="1" applyFont="1" applyFill="1" applyBorder="1" applyAlignment="1">
      <alignment horizontal="center" vertical="center" wrapText="1"/>
    </xf>
    <xf numFmtId="166" fontId="28" fillId="0" borderId="21" xfId="0" applyNumberFormat="1" applyFont="1" applyBorder="1" applyAlignment="1">
      <alignment horizontal="center" vertical="center" wrapText="1"/>
    </xf>
    <xf numFmtId="9" fontId="28" fillId="0" borderId="21" xfId="0" applyNumberFormat="1" applyFont="1" applyBorder="1" applyAlignment="1">
      <alignment horizontal="center" vertical="center" wrapText="1"/>
    </xf>
    <xf numFmtId="0" fontId="74" fillId="0" borderId="0" xfId="0" applyFont="1"/>
    <xf numFmtId="1" fontId="32" fillId="31" borderId="21" xfId="0" applyNumberFormat="1" applyFont="1" applyFill="1" applyBorder="1" applyAlignment="1">
      <alignment horizontal="center" vertical="center"/>
    </xf>
    <xf numFmtId="167" fontId="27" fillId="31" borderId="21" xfId="0" applyNumberFormat="1" applyFont="1" applyFill="1" applyBorder="1" applyAlignment="1">
      <alignment horizontal="center" vertical="center" wrapText="1"/>
    </xf>
    <xf numFmtId="172" fontId="28" fillId="0" borderId="21" xfId="3" applyNumberFormat="1" applyFont="1" applyFill="1" applyBorder="1" applyAlignment="1">
      <alignment horizontal="center" vertical="center" wrapText="1"/>
    </xf>
    <xf numFmtId="165" fontId="28" fillId="0" borderId="21" xfId="0" applyNumberFormat="1" applyFont="1" applyBorder="1" applyAlignment="1">
      <alignment horizontal="center" vertical="center"/>
    </xf>
    <xf numFmtId="172" fontId="27" fillId="31" borderId="21" xfId="3" applyNumberFormat="1" applyFont="1" applyFill="1" applyBorder="1" applyAlignment="1">
      <alignment horizontal="center" vertical="center" wrapText="1"/>
    </xf>
    <xf numFmtId="10" fontId="27" fillId="31" borderId="21" xfId="0" applyNumberFormat="1" applyFont="1" applyFill="1" applyBorder="1" applyAlignment="1">
      <alignment horizontal="center" vertical="center" wrapText="1"/>
    </xf>
    <xf numFmtId="164" fontId="27" fillId="31" borderId="35" xfId="0" applyNumberFormat="1" applyFont="1" applyFill="1" applyBorder="1" applyAlignment="1">
      <alignment horizontal="center" vertical="center" wrapText="1"/>
    </xf>
    <xf numFmtId="1" fontId="77" fillId="0" borderId="93" xfId="6" applyNumberFormat="1" applyFont="1" applyFill="1" applyBorder="1" applyAlignment="1" applyProtection="1">
      <alignment horizontal="center" vertical="center" wrapText="1"/>
      <protection locked="0"/>
    </xf>
    <xf numFmtId="0" fontId="76" fillId="0" borderId="0" xfId="0" applyFont="1" applyAlignment="1">
      <alignment vertical="center"/>
    </xf>
    <xf numFmtId="10" fontId="65" fillId="0" borderId="29" xfId="0" applyNumberFormat="1" applyFont="1" applyBorder="1" applyAlignment="1">
      <alignment horizontal="center" vertical="center"/>
    </xf>
    <xf numFmtId="14" fontId="65" fillId="0" borderId="108" xfId="0" applyNumberFormat="1" applyFont="1" applyBorder="1" applyAlignment="1">
      <alignment horizontal="center" vertical="center"/>
    </xf>
    <xf numFmtId="0" fontId="65" fillId="0" borderId="108" xfId="0" applyFont="1" applyBorder="1" applyAlignment="1">
      <alignment horizontal="center" vertical="center"/>
    </xf>
    <xf numFmtId="41" fontId="77" fillId="0" borderId="92" xfId="3" applyNumberFormat="1" applyFont="1" applyFill="1" applyBorder="1" applyAlignment="1">
      <alignment vertical="center" wrapText="1"/>
    </xf>
    <xf numFmtId="0" fontId="28" fillId="14" borderId="29" xfId="0" applyFont="1" applyFill="1" applyBorder="1" applyAlignment="1">
      <alignment horizontal="center" vertical="center"/>
    </xf>
    <xf numFmtId="1" fontId="33" fillId="0" borderId="35" xfId="0" applyNumberFormat="1" applyFont="1" applyBorder="1" applyAlignment="1">
      <alignment horizontal="center" vertical="center"/>
    </xf>
    <xf numFmtId="10" fontId="85" fillId="0" borderId="35" xfId="3" applyNumberFormat="1" applyFont="1" applyFill="1" applyBorder="1" applyAlignment="1">
      <alignment horizontal="right" vertical="center" wrapText="1"/>
    </xf>
    <xf numFmtId="166" fontId="28" fillId="0" borderId="35" xfId="0" applyNumberFormat="1" applyFont="1" applyBorder="1" applyAlignment="1">
      <alignment horizontal="center" vertical="center" wrapText="1"/>
    </xf>
    <xf numFmtId="9" fontId="28" fillId="0" borderId="35" xfId="6" applyFont="1" applyFill="1" applyBorder="1" applyAlignment="1">
      <alignment horizontal="center" vertical="center" wrapText="1"/>
    </xf>
    <xf numFmtId="9" fontId="88" fillId="0" borderId="35" xfId="6" applyFont="1" applyFill="1" applyBorder="1" applyAlignment="1">
      <alignment horizontal="center" vertical="center" wrapText="1"/>
    </xf>
    <xf numFmtId="167" fontId="28" fillId="0" borderId="35" xfId="0" applyNumberFormat="1" applyFont="1" applyBorder="1" applyAlignment="1">
      <alignment horizontal="center" vertical="center" wrapText="1"/>
    </xf>
    <xf numFmtId="10" fontId="28" fillId="0" borderId="35" xfId="0" applyNumberFormat="1" applyFont="1" applyBorder="1" applyAlignment="1">
      <alignment horizontal="center" vertical="center" wrapText="1"/>
    </xf>
    <xf numFmtId="166" fontId="28" fillId="0" borderId="29" xfId="0" applyNumberFormat="1" applyFont="1" applyBorder="1"/>
    <xf numFmtId="9" fontId="28" fillId="31" borderId="35" xfId="6" applyFont="1" applyFill="1" applyBorder="1" applyAlignment="1">
      <alignment horizontal="center" vertical="center" wrapText="1"/>
    </xf>
    <xf numFmtId="166" fontId="85" fillId="31" borderId="35" xfId="5" applyNumberFormat="1" applyFont="1" applyFill="1" applyBorder="1" applyAlignment="1">
      <alignment horizontal="center" vertical="center" wrapText="1"/>
    </xf>
    <xf numFmtId="44" fontId="85" fillId="31" borderId="35" xfId="5" applyFont="1" applyFill="1" applyBorder="1" applyAlignment="1">
      <alignment horizontal="center" vertical="center" wrapText="1"/>
    </xf>
    <xf numFmtId="167" fontId="27" fillId="31" borderId="35" xfId="0" applyNumberFormat="1" applyFont="1" applyFill="1" applyBorder="1" applyAlignment="1">
      <alignment horizontal="center" vertical="center" wrapText="1"/>
    </xf>
    <xf numFmtId="10" fontId="27" fillId="31" borderId="35" xfId="0" applyNumberFormat="1" applyFont="1" applyFill="1" applyBorder="1" applyAlignment="1">
      <alignment horizontal="center" vertical="center" wrapText="1"/>
    </xf>
    <xf numFmtId="166" fontId="27" fillId="2" borderId="29" xfId="0" applyNumberFormat="1" applyFont="1" applyFill="1" applyBorder="1"/>
    <xf numFmtId="167" fontId="27" fillId="0" borderId="35" xfId="0" applyNumberFormat="1" applyFont="1" applyBorder="1" applyAlignment="1">
      <alignment horizontal="center" vertical="center" wrapText="1"/>
    </xf>
    <xf numFmtId="10" fontId="27" fillId="0" borderId="35" xfId="0" applyNumberFormat="1" applyFont="1" applyBorder="1" applyAlignment="1">
      <alignment horizontal="center" vertical="center" wrapText="1"/>
    </xf>
    <xf numFmtId="9" fontId="28" fillId="14" borderId="21" xfId="6" applyFont="1" applyFill="1" applyBorder="1" applyAlignment="1">
      <alignment horizontal="center" vertical="center" wrapText="1"/>
    </xf>
    <xf numFmtId="167" fontId="28" fillId="14" borderId="35" xfId="0" applyNumberFormat="1" applyFont="1" applyFill="1" applyBorder="1" applyAlignment="1">
      <alignment horizontal="center" vertical="center" wrapText="1"/>
    </xf>
    <xf numFmtId="10" fontId="28" fillId="14" borderId="35" xfId="0" applyNumberFormat="1" applyFont="1" applyFill="1" applyBorder="1" applyAlignment="1">
      <alignment horizontal="center" vertical="center" wrapText="1"/>
    </xf>
    <xf numFmtId="43" fontId="28" fillId="0" borderId="35" xfId="3" applyFont="1" applyFill="1" applyBorder="1" applyAlignment="1">
      <alignment horizontal="center" vertical="center" wrapText="1"/>
    </xf>
    <xf numFmtId="172" fontId="28" fillId="0" borderId="35" xfId="3" applyNumberFormat="1" applyFont="1" applyFill="1" applyBorder="1" applyAlignment="1">
      <alignment horizontal="center" vertical="center" wrapText="1"/>
    </xf>
    <xf numFmtId="9" fontId="28" fillId="14" borderId="21" xfId="6" applyFont="1" applyFill="1" applyBorder="1" applyAlignment="1">
      <alignment horizontal="center" vertical="center"/>
    </xf>
    <xf numFmtId="166" fontId="28" fillId="2" borderId="29" xfId="0" applyNumberFormat="1" applyFont="1" applyFill="1" applyBorder="1" applyAlignment="1">
      <alignment horizontal="center" vertical="center"/>
    </xf>
    <xf numFmtId="165" fontId="27" fillId="0" borderId="0" xfId="0" applyNumberFormat="1" applyFont="1"/>
    <xf numFmtId="9" fontId="92" fillId="0" borderId="93" xfId="3" applyNumberFormat="1" applyFont="1" applyFill="1" applyBorder="1" applyAlignment="1" applyProtection="1">
      <alignment horizontal="center" vertical="center" wrapText="1"/>
      <protection locked="0"/>
    </xf>
    <xf numFmtId="9" fontId="92" fillId="0" borderId="93" xfId="3" applyNumberFormat="1" applyFont="1" applyFill="1" applyBorder="1" applyAlignment="1" applyProtection="1">
      <alignment horizontal="justify" vertical="center" wrapText="1"/>
      <protection locked="0"/>
    </xf>
    <xf numFmtId="9" fontId="77" fillId="0" borderId="93" xfId="3" applyNumberFormat="1" applyFont="1" applyFill="1" applyBorder="1" applyAlignment="1" applyProtection="1">
      <alignment horizontal="center" vertical="center"/>
    </xf>
    <xf numFmtId="10" fontId="65" fillId="0" borderId="108" xfId="6" applyNumberFormat="1" applyFont="1" applyFill="1" applyBorder="1" applyAlignment="1" applyProtection="1">
      <alignment horizontal="center" vertical="center"/>
    </xf>
    <xf numFmtId="10" fontId="65" fillId="0" borderId="129" xfId="6" applyNumberFormat="1" applyFont="1" applyFill="1" applyBorder="1" applyAlignment="1" applyProtection="1">
      <alignment horizontal="center" vertical="center"/>
    </xf>
    <xf numFmtId="10" fontId="65" fillId="0" borderId="130" xfId="6" applyNumberFormat="1" applyFont="1" applyFill="1" applyBorder="1" applyAlignment="1" applyProtection="1">
      <alignment horizontal="center" vertical="center"/>
    </xf>
    <xf numFmtId="14" fontId="65" fillId="34" borderId="108" xfId="0" applyNumberFormat="1" applyFont="1" applyFill="1" applyBorder="1" applyAlignment="1">
      <alignment horizontal="center" vertical="center"/>
    </xf>
    <xf numFmtId="0" fontId="65" fillId="34" borderId="108" xfId="0" applyFont="1" applyFill="1" applyBorder="1" applyAlignment="1">
      <alignment horizontal="center" vertical="center"/>
    </xf>
    <xf numFmtId="1" fontId="77" fillId="0" borderId="93" xfId="3" applyNumberFormat="1" applyFont="1" applyFill="1" applyBorder="1" applyAlignment="1" applyProtection="1">
      <alignment horizontal="center" vertical="center"/>
    </xf>
    <xf numFmtId="43" fontId="27" fillId="31" borderId="21" xfId="3" applyFont="1" applyFill="1" applyBorder="1" applyAlignment="1">
      <alignment horizontal="center" vertical="center" wrapText="1"/>
    </xf>
    <xf numFmtId="172" fontId="85" fillId="0" borderId="35" xfId="3" applyNumberFormat="1" applyFont="1" applyFill="1" applyBorder="1" applyAlignment="1">
      <alignment horizontal="center" vertical="center" wrapText="1"/>
    </xf>
    <xf numFmtId="10" fontId="77" fillId="0" borderId="92" xfId="4" applyNumberFormat="1" applyFont="1" applyFill="1" applyBorder="1" applyAlignment="1">
      <alignment horizontal="center" vertical="center" wrapText="1"/>
    </xf>
    <xf numFmtId="164" fontId="27" fillId="31" borderId="35" xfId="6" applyNumberFormat="1" applyFont="1" applyFill="1" applyBorder="1" applyAlignment="1">
      <alignment horizontal="center" vertical="center" wrapText="1"/>
    </xf>
    <xf numFmtId="10" fontId="85" fillId="14" borderId="21" xfId="0" applyNumberFormat="1" applyFont="1" applyFill="1" applyBorder="1" applyAlignment="1">
      <alignment horizontal="center" vertical="center" wrapText="1"/>
    </xf>
    <xf numFmtId="10" fontId="85" fillId="14" borderId="21" xfId="6" applyNumberFormat="1" applyFont="1" applyFill="1" applyBorder="1" applyAlignment="1">
      <alignment horizontal="center" vertical="center" wrapText="1"/>
    </xf>
    <xf numFmtId="10" fontId="28" fillId="14" borderId="21" xfId="3" applyNumberFormat="1" applyFont="1" applyFill="1" applyBorder="1" applyAlignment="1">
      <alignment horizontal="center" vertical="center" wrapText="1"/>
    </xf>
    <xf numFmtId="0" fontId="28" fillId="2" borderId="29"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0" borderId="0" xfId="0" applyFont="1" applyAlignment="1">
      <alignment horizontal="center"/>
    </xf>
    <xf numFmtId="0" fontId="0" fillId="0" borderId="0" xfId="0" applyAlignment="1">
      <alignment horizontal="center"/>
    </xf>
    <xf numFmtId="172" fontId="68" fillId="2" borderId="29" xfId="3" applyNumberFormat="1" applyFont="1" applyFill="1" applyBorder="1" applyAlignment="1">
      <alignment vertical="center" wrapText="1"/>
    </xf>
    <xf numFmtId="0" fontId="96" fillId="2" borderId="29" xfId="0" applyFont="1" applyFill="1" applyBorder="1" applyAlignment="1">
      <alignment horizontal="center"/>
    </xf>
    <xf numFmtId="0" fontId="97" fillId="9" borderId="21" xfId="0" applyFont="1" applyFill="1" applyBorder="1" applyAlignment="1">
      <alignment horizontal="center" vertical="center" wrapText="1"/>
    </xf>
    <xf numFmtId="174" fontId="70" fillId="2" borderId="21" xfId="0" applyNumberFormat="1" applyFont="1" applyFill="1" applyBorder="1" applyAlignment="1">
      <alignment horizontal="center" vertical="center" wrapText="1"/>
    </xf>
    <xf numFmtId="0" fontId="97" fillId="2" borderId="21" xfId="0" applyFont="1" applyFill="1" applyBorder="1" applyAlignment="1">
      <alignment horizontal="center" vertical="center" wrapText="1"/>
    </xf>
    <xf numFmtId="3" fontId="70" fillId="2" borderId="21" xfId="0" applyNumberFormat="1" applyFont="1" applyFill="1" applyBorder="1" applyAlignment="1">
      <alignment horizontal="center" vertical="center" wrapText="1"/>
    </xf>
    <xf numFmtId="41" fontId="70" fillId="2" borderId="21" xfId="0" applyNumberFormat="1" applyFont="1" applyFill="1" applyBorder="1" applyAlignment="1">
      <alignment horizontal="center" vertical="center" wrapText="1"/>
    </xf>
    <xf numFmtId="0" fontId="97" fillId="3" borderId="21" xfId="0" applyFont="1" applyFill="1" applyBorder="1" applyAlignment="1">
      <alignment horizontal="center" vertical="center" wrapText="1"/>
    </xf>
    <xf numFmtId="0" fontId="96" fillId="2" borderId="29" xfId="0" applyFont="1" applyFill="1" applyBorder="1" applyAlignment="1">
      <alignment vertical="center" wrapText="1"/>
    </xf>
    <xf numFmtId="0" fontId="31" fillId="35" borderId="33" xfId="0" applyFont="1" applyFill="1" applyBorder="1" applyAlignment="1">
      <alignment horizontal="center" vertical="center" wrapText="1"/>
    </xf>
    <xf numFmtId="0" fontId="31" fillId="7" borderId="35" xfId="0" applyFont="1" applyFill="1" applyBorder="1" applyAlignment="1">
      <alignment horizontal="center" vertical="center" wrapText="1"/>
    </xf>
    <xf numFmtId="0" fontId="67" fillId="28" borderId="134" xfId="0" applyFont="1" applyFill="1" applyBorder="1" applyAlignment="1">
      <alignment horizontal="center" vertical="center" wrapText="1"/>
    </xf>
    <xf numFmtId="0" fontId="67" fillId="21" borderId="135" xfId="0" applyFont="1" applyFill="1" applyBorder="1" applyAlignment="1">
      <alignment horizontal="center" vertical="center" wrapText="1"/>
    </xf>
    <xf numFmtId="0" fontId="31" fillId="37" borderId="35" xfId="0" applyFont="1" applyFill="1" applyBorder="1" applyAlignment="1">
      <alignment horizontal="center" vertical="center" wrapText="1"/>
    </xf>
    <xf numFmtId="0" fontId="99" fillId="29" borderId="21" xfId="0" applyFont="1" applyFill="1" applyBorder="1" applyAlignment="1">
      <alignment horizontal="center" vertical="center"/>
    </xf>
    <xf numFmtId="169" fontId="99" fillId="29" borderId="21" xfId="5" applyNumberFormat="1" applyFont="1" applyFill="1" applyBorder="1" applyAlignment="1">
      <alignment horizontal="center" vertical="center"/>
    </xf>
    <xf numFmtId="0" fontId="99" fillId="29" borderId="21" xfId="0" applyFont="1" applyFill="1" applyBorder="1" applyAlignment="1">
      <alignment horizontal="right" vertical="center"/>
    </xf>
    <xf numFmtId="0" fontId="99" fillId="29" borderId="21" xfId="0" applyFont="1" applyFill="1" applyBorder="1" applyAlignment="1">
      <alignment horizontal="left" vertical="center"/>
    </xf>
    <xf numFmtId="172" fontId="99" fillId="29" borderId="21" xfId="3" applyNumberFormat="1" applyFont="1" applyFill="1" applyBorder="1" applyAlignment="1">
      <alignment horizontal="center" vertical="center"/>
    </xf>
    <xf numFmtId="1" fontId="99" fillId="29" borderId="21" xfId="0" applyNumberFormat="1" applyFont="1" applyFill="1" applyBorder="1" applyAlignment="1">
      <alignment horizontal="center" vertical="center"/>
    </xf>
    <xf numFmtId="0" fontId="99" fillId="35" borderId="21" xfId="0" applyFont="1" applyFill="1" applyBorder="1" applyAlignment="1">
      <alignment vertical="center" wrapText="1"/>
    </xf>
    <xf numFmtId="44" fontId="99" fillId="2" borderId="21" xfId="5" applyFont="1" applyFill="1" applyBorder="1" applyAlignment="1">
      <alignment vertical="center" wrapText="1"/>
    </xf>
    <xf numFmtId="43" fontId="99" fillId="2" borderId="21" xfId="3" applyFont="1" applyFill="1" applyBorder="1" applyAlignment="1">
      <alignment vertical="center" wrapText="1"/>
    </xf>
    <xf numFmtId="0" fontId="99" fillId="2" borderId="21" xfId="0" applyFont="1" applyFill="1" applyBorder="1" applyAlignment="1">
      <alignment vertical="center" wrapText="1"/>
    </xf>
    <xf numFmtId="0" fontId="27" fillId="29" borderId="21" xfId="0" applyFont="1" applyFill="1" applyBorder="1"/>
    <xf numFmtId="172" fontId="27" fillId="29" borderId="21" xfId="3" applyNumberFormat="1" applyFont="1" applyFill="1" applyBorder="1"/>
    <xf numFmtId="175" fontId="99" fillId="29" borderId="21" xfId="0" applyNumberFormat="1" applyFont="1" applyFill="1" applyBorder="1" applyAlignment="1">
      <alignment horizontal="center" vertical="center"/>
    </xf>
    <xf numFmtId="0" fontId="27" fillId="29" borderId="0" xfId="0" applyFont="1" applyFill="1"/>
    <xf numFmtId="0" fontId="100" fillId="38" borderId="91" xfId="0" applyFont="1" applyFill="1" applyBorder="1" applyAlignment="1">
      <alignment horizontal="center" vertical="center"/>
    </xf>
    <xf numFmtId="0" fontId="85" fillId="39" borderId="91" xfId="0" applyFont="1" applyFill="1" applyBorder="1"/>
    <xf numFmtId="0" fontId="85" fillId="39" borderId="6" xfId="0" applyFont="1" applyFill="1" applyBorder="1"/>
    <xf numFmtId="167" fontId="100" fillId="38" borderId="21" xfId="0" applyNumberFormat="1" applyFont="1" applyFill="1" applyBorder="1" applyAlignment="1">
      <alignment horizontal="center" vertical="center"/>
    </xf>
    <xf numFmtId="174" fontId="100" fillId="38" borderId="21" xfId="0" applyNumberFormat="1" applyFont="1" applyFill="1" applyBorder="1" applyAlignment="1">
      <alignment horizontal="center" vertical="center"/>
    </xf>
    <xf numFmtId="0" fontId="100" fillId="38" borderId="21" xfId="0" applyFont="1" applyFill="1" applyBorder="1" applyAlignment="1">
      <alignment horizontal="center" vertical="center"/>
    </xf>
    <xf numFmtId="172" fontId="100" fillId="38" borderId="21" xfId="3" applyNumberFormat="1" applyFont="1" applyFill="1" applyBorder="1" applyAlignment="1">
      <alignment horizontal="center" vertical="center"/>
    </xf>
    <xf numFmtId="1" fontId="100" fillId="38" borderId="21" xfId="0" applyNumberFormat="1" applyFont="1" applyFill="1" applyBorder="1" applyAlignment="1">
      <alignment horizontal="center" vertical="center"/>
    </xf>
    <xf numFmtId="0" fontId="100" fillId="35" borderId="21" xfId="0" applyFont="1" applyFill="1" applyBorder="1" applyAlignment="1">
      <alignment vertical="center" wrapText="1"/>
    </xf>
    <xf numFmtId="44" fontId="100" fillId="40" borderId="21" xfId="5" applyFont="1" applyFill="1" applyBorder="1" applyAlignment="1">
      <alignment vertical="center" wrapText="1"/>
    </xf>
    <xf numFmtId="43" fontId="100" fillId="40" borderId="21" xfId="3" applyFont="1" applyFill="1" applyBorder="1" applyAlignment="1">
      <alignment vertical="center" wrapText="1"/>
    </xf>
    <xf numFmtId="169" fontId="100" fillId="40" borderId="21" xfId="0" applyNumberFormat="1" applyFont="1" applyFill="1" applyBorder="1" applyAlignment="1">
      <alignment vertical="center" wrapText="1"/>
    </xf>
    <xf numFmtId="172" fontId="100" fillId="40" borderId="21" xfId="3" applyNumberFormat="1" applyFont="1" applyFill="1" applyBorder="1" applyAlignment="1">
      <alignment vertical="center" wrapText="1"/>
    </xf>
    <xf numFmtId="0" fontId="99" fillId="2" borderId="21" xfId="0" applyFont="1" applyFill="1" applyBorder="1" applyAlignment="1">
      <alignment horizontal="center" vertical="center"/>
    </xf>
    <xf numFmtId="1" fontId="99" fillId="2" borderId="21" xfId="0" applyNumberFormat="1" applyFont="1" applyFill="1" applyBorder="1" applyAlignment="1">
      <alignment horizontal="center" vertical="center"/>
    </xf>
    <xf numFmtId="172" fontId="99" fillId="2" borderId="21" xfId="3" applyNumberFormat="1" applyFont="1" applyFill="1" applyBorder="1" applyAlignment="1">
      <alignment horizontal="center" vertical="center"/>
    </xf>
    <xf numFmtId="0" fontId="99" fillId="38" borderId="91" xfId="0" applyFont="1" applyFill="1" applyBorder="1" applyAlignment="1">
      <alignment horizontal="center" vertical="center"/>
    </xf>
    <xf numFmtId="0" fontId="90" fillId="39" borderId="91" xfId="0" applyFont="1" applyFill="1" applyBorder="1"/>
    <xf numFmtId="0" fontId="90" fillId="39" borderId="6" xfId="0" applyFont="1" applyFill="1" applyBorder="1"/>
    <xf numFmtId="0" fontId="99" fillId="2" borderId="21" xfId="0" applyFont="1" applyFill="1" applyBorder="1" applyAlignment="1">
      <alignment horizontal="left" vertical="center"/>
    </xf>
    <xf numFmtId="0" fontId="97" fillId="0" borderId="0" xfId="0" applyFont="1"/>
    <xf numFmtId="172" fontId="70" fillId="0" borderId="0" xfId="3" applyNumberFormat="1" applyFont="1"/>
    <xf numFmtId="44" fontId="70" fillId="0" borderId="0" xfId="5" applyFont="1"/>
    <xf numFmtId="43" fontId="70" fillId="0" borderId="0" xfId="3" applyFont="1"/>
    <xf numFmtId="172" fontId="69" fillId="0" borderId="0" xfId="3" applyNumberFormat="1" applyFont="1"/>
    <xf numFmtId="172" fontId="97" fillId="0" borderId="0" xfId="3" applyNumberFormat="1" applyFont="1"/>
    <xf numFmtId="174" fontId="97" fillId="0" borderId="0" xfId="0" applyNumberFormat="1" applyFont="1"/>
    <xf numFmtId="0" fontId="101" fillId="0" borderId="0" xfId="0" applyFont="1"/>
    <xf numFmtId="44" fontId="69" fillId="0" borderId="0" xfId="5" applyFont="1"/>
    <xf numFmtId="43" fontId="69" fillId="0" borderId="0" xfId="3" applyFont="1"/>
    <xf numFmtId="0" fontId="66" fillId="21" borderId="135" xfId="0" applyFont="1" applyFill="1" applyBorder="1" applyAlignment="1">
      <alignment horizontal="center" vertical="center" wrapText="1"/>
    </xf>
    <xf numFmtId="172" fontId="28" fillId="14" borderId="21" xfId="3" applyNumberFormat="1" applyFont="1" applyFill="1" applyBorder="1" applyAlignment="1">
      <alignment horizontal="center" vertical="center" wrapText="1"/>
    </xf>
    <xf numFmtId="166" fontId="28" fillId="14" borderId="4" xfId="0" applyNumberFormat="1" applyFont="1" applyFill="1" applyBorder="1" applyAlignment="1">
      <alignment vertical="center" wrapText="1"/>
    </xf>
    <xf numFmtId="0" fontId="66" fillId="23" borderId="135" xfId="0" applyFont="1" applyFill="1" applyBorder="1" applyAlignment="1">
      <alignment horizontal="center" vertical="center" wrapText="1"/>
    </xf>
    <xf numFmtId="0" fontId="29" fillId="0" borderId="0" xfId="0" applyFont="1" applyAlignment="1">
      <alignment horizontal="left" vertical="center" wrapText="1"/>
    </xf>
    <xf numFmtId="9" fontId="29" fillId="0" borderId="0" xfId="6" applyFont="1" applyAlignment="1">
      <alignment horizontal="center" vertical="center" wrapText="1"/>
    </xf>
    <xf numFmtId="0" fontId="6" fillId="0" borderId="33" xfId="0" applyFont="1" applyBorder="1" applyAlignment="1">
      <alignment horizontal="center"/>
    </xf>
    <xf numFmtId="0" fontId="103" fillId="7" borderId="36" xfId="0" applyFont="1" applyFill="1" applyBorder="1" applyAlignment="1">
      <alignment horizontal="center" vertical="center" wrapText="1"/>
    </xf>
    <xf numFmtId="0" fontId="104" fillId="7" borderId="36" xfId="0" applyFont="1" applyFill="1" applyBorder="1" applyAlignment="1">
      <alignment horizontal="justify" vertical="center" wrapText="1"/>
    </xf>
    <xf numFmtId="0" fontId="66" fillId="24" borderId="94" xfId="0" applyFont="1" applyFill="1" applyBorder="1" applyAlignment="1">
      <alignment horizontal="left" vertical="center" wrapText="1"/>
    </xf>
    <xf numFmtId="9" fontId="66" fillId="24" borderId="94" xfId="6" applyFont="1" applyFill="1" applyBorder="1" applyAlignment="1">
      <alignment horizontal="center" vertical="center" wrapText="1"/>
    </xf>
    <xf numFmtId="0" fontId="31" fillId="13" borderId="40" xfId="0" applyFont="1" applyFill="1" applyBorder="1" applyAlignment="1">
      <alignment horizontal="center" vertical="center" wrapText="1"/>
    </xf>
    <xf numFmtId="9" fontId="92" fillId="29" borderId="93" xfId="3" applyNumberFormat="1" applyFont="1" applyFill="1" applyBorder="1" applyAlignment="1" applyProtection="1">
      <alignment horizontal="center" vertical="center" wrapText="1"/>
      <protection locked="0"/>
    </xf>
    <xf numFmtId="9" fontId="81" fillId="29" borderId="93" xfId="6" applyFont="1" applyFill="1" applyBorder="1" applyAlignment="1" applyProtection="1">
      <alignment horizontal="center" vertical="center"/>
    </xf>
    <xf numFmtId="9" fontId="27" fillId="29" borderId="40" xfId="0" applyNumberFormat="1" applyFont="1" applyFill="1" applyBorder="1" applyAlignment="1">
      <alignment horizontal="center" vertical="center"/>
    </xf>
    <xf numFmtId="164" fontId="27" fillId="29" borderId="40" xfId="0" applyNumberFormat="1" applyFont="1" applyFill="1" applyBorder="1" applyAlignment="1">
      <alignment vertical="center"/>
    </xf>
    <xf numFmtId="164" fontId="27" fillId="29" borderId="40" xfId="0" applyNumberFormat="1" applyFont="1" applyFill="1" applyBorder="1" applyAlignment="1">
      <alignment horizontal="center" vertical="center"/>
    </xf>
    <xf numFmtId="9" fontId="27" fillId="31" borderId="21" xfId="6" applyFont="1" applyFill="1" applyBorder="1" applyAlignment="1">
      <alignment horizontal="center" vertical="center" wrapText="1"/>
    </xf>
    <xf numFmtId="10" fontId="65" fillId="0" borderId="125" xfId="0" applyNumberFormat="1" applyFont="1" applyBorder="1" applyAlignment="1">
      <alignment horizontal="center" vertical="center"/>
    </xf>
    <xf numFmtId="10" fontId="65" fillId="0" borderId="116" xfId="0" applyNumberFormat="1" applyFont="1" applyBorder="1" applyAlignment="1">
      <alignment horizontal="center" vertical="center"/>
    </xf>
    <xf numFmtId="10" fontId="65" fillId="0" borderId="117" xfId="0" applyNumberFormat="1" applyFont="1" applyBorder="1" applyAlignment="1">
      <alignment horizontal="center" vertical="center"/>
    </xf>
    <xf numFmtId="10" fontId="65" fillId="0" borderId="123" xfId="0" applyNumberFormat="1" applyFont="1" applyBorder="1" applyAlignment="1">
      <alignment horizontal="center" vertical="center"/>
    </xf>
    <xf numFmtId="0" fontId="65" fillId="0" borderId="116" xfId="0" applyFont="1" applyBorder="1" applyAlignment="1">
      <alignment horizontal="center" vertical="center"/>
    </xf>
    <xf numFmtId="10" fontId="65" fillId="0" borderId="116" xfId="0" applyNumberFormat="1" applyFont="1" applyBorder="1" applyAlignment="1">
      <alignment horizontal="left" vertical="center" wrapText="1"/>
    </xf>
    <xf numFmtId="10" fontId="65" fillId="0" borderId="127" xfId="0" applyNumberFormat="1" applyFont="1" applyBorder="1" applyAlignment="1">
      <alignment horizontal="center" vertical="center"/>
    </xf>
    <xf numFmtId="10" fontId="65" fillId="0" borderId="108" xfId="0" applyNumberFormat="1" applyFont="1" applyBorder="1" applyAlignment="1">
      <alignment horizontal="center" vertical="center"/>
    </xf>
    <xf numFmtId="10" fontId="65" fillId="0" borderId="131" xfId="0" applyNumberFormat="1" applyFont="1" applyBorder="1" applyAlignment="1">
      <alignment horizontal="center" vertical="center"/>
    </xf>
    <xf numFmtId="1" fontId="65" fillId="0" borderId="117" xfId="0" applyNumberFormat="1" applyFont="1" applyBorder="1" applyAlignment="1">
      <alignment horizontal="center" vertical="center"/>
    </xf>
    <xf numFmtId="10" fontId="65" fillId="0" borderId="117" xfId="0" applyNumberFormat="1" applyFont="1" applyBorder="1" applyAlignment="1">
      <alignment horizontal="left" vertical="center" wrapText="1"/>
    </xf>
    <xf numFmtId="10" fontId="65" fillId="0" borderId="128" xfId="0" applyNumberFormat="1" applyFont="1" applyBorder="1" applyAlignment="1">
      <alignment horizontal="center" vertical="center"/>
    </xf>
    <xf numFmtId="0" fontId="29" fillId="0" borderId="0" xfId="0" applyFont="1" applyAlignment="1">
      <alignment horizontal="center"/>
    </xf>
    <xf numFmtId="0" fontId="66" fillId="22" borderId="36" xfId="0" applyFont="1" applyFill="1" applyBorder="1" applyAlignment="1">
      <alignment horizontal="center" vertical="center" wrapText="1"/>
    </xf>
    <xf numFmtId="0" fontId="66" fillId="0" borderId="29" xfId="0" applyFont="1" applyBorder="1" applyAlignment="1">
      <alignment horizontal="center"/>
    </xf>
    <xf numFmtId="0" fontId="27" fillId="0" borderId="40" xfId="0" applyFont="1" applyBorder="1" applyAlignment="1">
      <alignment vertical="center" wrapText="1"/>
    </xf>
    <xf numFmtId="0" fontId="90" fillId="0" borderId="40" xfId="0" applyFont="1" applyBorder="1" applyAlignment="1">
      <alignment vertical="center" wrapText="1"/>
    </xf>
    <xf numFmtId="0" fontId="79" fillId="0" borderId="40" xfId="0" applyFont="1" applyBorder="1" applyAlignment="1">
      <alignment vertical="center"/>
    </xf>
    <xf numFmtId="0" fontId="79" fillId="0" borderId="40" xfId="0" applyFont="1" applyBorder="1" applyAlignment="1">
      <alignment vertical="center" wrapText="1"/>
    </xf>
    <xf numFmtId="0" fontId="27" fillId="0" borderId="40" xfId="0" applyFont="1" applyBorder="1" applyAlignment="1">
      <alignment vertical="center"/>
    </xf>
    <xf numFmtId="0" fontId="81" fillId="0" borderId="93" xfId="0" applyFont="1" applyBorder="1" applyAlignment="1">
      <alignment vertical="center" wrapText="1"/>
    </xf>
    <xf numFmtId="0" fontId="81" fillId="0" borderId="0" xfId="0" applyFont="1" applyAlignment="1">
      <alignment horizontal="center" vertical="center" wrapText="1"/>
    </xf>
    <xf numFmtId="172" fontId="27" fillId="0" borderId="40" xfId="3" applyNumberFormat="1" applyFont="1" applyFill="1" applyBorder="1" applyAlignment="1">
      <alignment vertical="center"/>
    </xf>
    <xf numFmtId="9" fontId="27" fillId="0" borderId="40" xfId="0" applyNumberFormat="1" applyFont="1" applyBorder="1" applyAlignment="1">
      <alignment vertical="center"/>
    </xf>
    <xf numFmtId="9" fontId="81" fillId="0" borderId="93" xfId="0" applyNumberFormat="1" applyFont="1" applyBorder="1" applyAlignment="1">
      <alignment horizontal="center" vertical="center"/>
    </xf>
    <xf numFmtId="9" fontId="81" fillId="0" borderId="93" xfId="6" applyFont="1" applyFill="1" applyBorder="1" applyAlignment="1" applyProtection="1">
      <alignment horizontal="center" vertical="center"/>
    </xf>
    <xf numFmtId="9" fontId="92" fillId="0" borderId="93" xfId="3" applyNumberFormat="1" applyFont="1" applyFill="1" applyBorder="1" applyAlignment="1" applyProtection="1">
      <alignment horizontal="center" vertical="top" wrapText="1"/>
      <protection locked="0"/>
    </xf>
    <xf numFmtId="41" fontId="90" fillId="0" borderId="40" xfId="4" applyFont="1" applyFill="1" applyBorder="1" applyAlignment="1">
      <alignment vertical="center"/>
    </xf>
    <xf numFmtId="41" fontId="27" fillId="0" borderId="40" xfId="4" applyFont="1" applyFill="1" applyBorder="1" applyAlignment="1">
      <alignment vertical="center"/>
    </xf>
    <xf numFmtId="41" fontId="27" fillId="0" borderId="40" xfId="4" applyFont="1" applyFill="1" applyBorder="1" applyAlignment="1">
      <alignment horizontal="center" vertical="center"/>
    </xf>
    <xf numFmtId="10" fontId="90" fillId="0" borderId="93" xfId="6" applyNumberFormat="1" applyFont="1" applyFill="1" applyBorder="1" applyAlignment="1" applyProtection="1">
      <alignment horizontal="center" vertical="center"/>
    </xf>
    <xf numFmtId="164" fontId="81" fillId="0" borderId="93" xfId="6" applyNumberFormat="1" applyFont="1" applyFill="1" applyBorder="1" applyAlignment="1" applyProtection="1">
      <alignment horizontal="center" vertical="center"/>
    </xf>
    <xf numFmtId="9" fontId="92" fillId="0" borderId="93" xfId="3" applyNumberFormat="1" applyFont="1" applyFill="1" applyBorder="1" applyAlignment="1" applyProtection="1">
      <alignment horizontal="justify" vertical="top" wrapText="1"/>
      <protection locked="0"/>
    </xf>
    <xf numFmtId="41" fontId="90" fillId="0" borderId="40" xfId="4" applyFont="1" applyFill="1" applyBorder="1" applyAlignment="1">
      <alignment horizontal="center" vertical="center"/>
    </xf>
    <xf numFmtId="3" fontId="105" fillId="0" borderId="93" xfId="6" applyNumberFormat="1" applyFont="1" applyFill="1" applyBorder="1" applyAlignment="1" applyProtection="1">
      <alignment horizontal="center" vertical="center"/>
    </xf>
    <xf numFmtId="164" fontId="90" fillId="0" borderId="40" xfId="0" applyNumberFormat="1" applyFont="1" applyBorder="1" applyAlignment="1">
      <alignment vertical="center"/>
    </xf>
    <xf numFmtId="164" fontId="90" fillId="0" borderId="40" xfId="0" applyNumberFormat="1" applyFont="1" applyBorder="1" applyAlignment="1">
      <alignment horizontal="center" vertical="center"/>
    </xf>
    <xf numFmtId="9" fontId="28" fillId="0" borderId="35" xfId="0" applyNumberFormat="1" applyFont="1" applyBorder="1" applyAlignment="1">
      <alignment horizontal="center" vertical="center" wrapText="1"/>
    </xf>
    <xf numFmtId="10" fontId="27" fillId="0" borderId="35" xfId="6" applyNumberFormat="1" applyFont="1" applyFill="1" applyBorder="1" applyAlignment="1">
      <alignment horizontal="center" vertical="center" wrapText="1"/>
    </xf>
    <xf numFmtId="43" fontId="27" fillId="0" borderId="21" xfId="3" applyFont="1" applyFill="1" applyBorder="1" applyAlignment="1">
      <alignment horizontal="center" vertical="center" wrapText="1"/>
    </xf>
    <xf numFmtId="164" fontId="27" fillId="0" borderId="35" xfId="0" applyNumberFormat="1" applyFont="1" applyBorder="1" applyAlignment="1">
      <alignment horizontal="center" vertical="center" wrapText="1"/>
    </xf>
    <xf numFmtId="10" fontId="27" fillId="0" borderId="21" xfId="6" applyNumberFormat="1" applyFont="1" applyFill="1" applyBorder="1" applyAlignment="1">
      <alignment horizontal="center" vertical="center" wrapText="1"/>
    </xf>
    <xf numFmtId="10" fontId="90" fillId="31" borderId="21" xfId="3" applyNumberFormat="1" applyFont="1" applyFill="1" applyBorder="1" applyAlignment="1">
      <alignment horizontal="right" vertical="center" wrapText="1"/>
    </xf>
    <xf numFmtId="10" fontId="27" fillId="31" borderId="35" xfId="6" applyNumberFormat="1" applyFont="1" applyFill="1" applyBorder="1" applyAlignment="1">
      <alignment horizontal="center" vertical="center" wrapText="1"/>
    </xf>
    <xf numFmtId="164" fontId="85" fillId="0" borderId="35" xfId="0" applyNumberFormat="1" applyFont="1" applyBorder="1" applyAlignment="1">
      <alignment horizontal="center" vertical="center" wrapText="1"/>
    </xf>
    <xf numFmtId="43" fontId="85" fillId="0" borderId="35" xfId="3" applyFont="1" applyFill="1" applyBorder="1" applyAlignment="1">
      <alignment horizontal="center" vertical="center" wrapText="1"/>
    </xf>
    <xf numFmtId="9" fontId="27" fillId="0" borderId="35" xfId="6" applyFont="1" applyFill="1" applyBorder="1" applyAlignment="1">
      <alignment horizontal="center" vertical="center" wrapText="1"/>
    </xf>
    <xf numFmtId="164" fontId="28" fillId="0" borderId="35" xfId="0" applyNumberFormat="1" applyFont="1" applyBorder="1" applyAlignment="1">
      <alignment horizontal="center" vertical="center" wrapText="1"/>
    </xf>
    <xf numFmtId="172" fontId="27" fillId="0" borderId="21" xfId="3" applyNumberFormat="1" applyFont="1" applyFill="1" applyBorder="1" applyAlignment="1">
      <alignment horizontal="center" vertical="center" wrapText="1"/>
    </xf>
    <xf numFmtId="172" fontId="28" fillId="29" borderId="21" xfId="3" applyNumberFormat="1" applyFont="1" applyFill="1" applyBorder="1" applyAlignment="1">
      <alignment horizontal="center" vertical="center" wrapText="1"/>
    </xf>
    <xf numFmtId="172" fontId="28" fillId="29" borderId="35" xfId="3" applyNumberFormat="1" applyFont="1" applyFill="1" applyBorder="1" applyAlignment="1">
      <alignment horizontal="center" vertical="center" wrapText="1"/>
    </xf>
    <xf numFmtId="164" fontId="28" fillId="29" borderId="35" xfId="0" applyNumberFormat="1" applyFont="1" applyFill="1" applyBorder="1" applyAlignment="1">
      <alignment horizontal="center" vertical="center" wrapText="1"/>
    </xf>
    <xf numFmtId="10" fontId="27" fillId="29" borderId="21" xfId="3" applyNumberFormat="1" applyFont="1" applyFill="1" applyBorder="1" applyAlignment="1">
      <alignment horizontal="right" vertical="center" wrapText="1"/>
    </xf>
    <xf numFmtId="165" fontId="28" fillId="29" borderId="21" xfId="0" applyNumberFormat="1" applyFont="1" applyFill="1" applyBorder="1" applyAlignment="1">
      <alignment horizontal="center" vertical="center"/>
    </xf>
    <xf numFmtId="172" fontId="27" fillId="29" borderId="21" xfId="3" applyNumberFormat="1" applyFont="1" applyFill="1" applyBorder="1" applyAlignment="1">
      <alignment horizontal="center" vertical="center" wrapText="1"/>
    </xf>
    <xf numFmtId="10" fontId="27" fillId="29" borderId="35" xfId="6" applyNumberFormat="1" applyFont="1" applyFill="1" applyBorder="1" applyAlignment="1">
      <alignment horizontal="center" vertical="center" wrapText="1"/>
    </xf>
    <xf numFmtId="164" fontId="27" fillId="29" borderId="35" xfId="0" applyNumberFormat="1" applyFont="1" applyFill="1" applyBorder="1" applyAlignment="1">
      <alignment horizontal="center" vertical="center" wrapText="1"/>
    </xf>
    <xf numFmtId="165" fontId="27" fillId="29" borderId="21" xfId="0" applyNumberFormat="1" applyFont="1" applyFill="1" applyBorder="1" applyAlignment="1">
      <alignment horizontal="center" vertical="center"/>
    </xf>
    <xf numFmtId="10" fontId="28" fillId="29" borderId="21" xfId="0" applyNumberFormat="1" applyFont="1" applyFill="1" applyBorder="1" applyAlignment="1">
      <alignment horizontal="center" vertical="center" wrapText="1"/>
    </xf>
    <xf numFmtId="9" fontId="28" fillId="29" borderId="35" xfId="3" applyNumberFormat="1" applyFont="1" applyFill="1" applyBorder="1" applyAlignment="1">
      <alignment horizontal="center" vertical="center" wrapText="1"/>
    </xf>
    <xf numFmtId="10" fontId="27" fillId="29" borderId="21" xfId="0" applyNumberFormat="1" applyFont="1" applyFill="1" applyBorder="1" applyAlignment="1">
      <alignment horizontal="center" vertical="center" wrapText="1"/>
    </xf>
    <xf numFmtId="172" fontId="28" fillId="31" borderId="35" xfId="3" applyNumberFormat="1" applyFont="1" applyFill="1" applyBorder="1" applyAlignment="1">
      <alignment horizontal="center" vertical="center" wrapText="1"/>
    </xf>
    <xf numFmtId="164" fontId="27" fillId="42" borderId="21" xfId="0" applyNumberFormat="1" applyFont="1" applyFill="1" applyBorder="1" applyAlignment="1">
      <alignment horizontal="center" vertical="center" wrapText="1"/>
    </xf>
    <xf numFmtId="164" fontId="77" fillId="0" borderId="92" xfId="4" applyNumberFormat="1" applyFont="1" applyFill="1" applyBorder="1" applyAlignment="1">
      <alignment horizontal="center" vertical="center" wrapText="1"/>
    </xf>
    <xf numFmtId="9" fontId="77" fillId="29" borderId="0" xfId="0" applyNumberFormat="1" applyFont="1" applyFill="1" applyAlignment="1">
      <alignment horizontal="center" vertical="center"/>
    </xf>
    <xf numFmtId="10" fontId="77" fillId="0" borderId="99" xfId="4" applyNumberFormat="1" applyFont="1" applyFill="1" applyBorder="1" applyAlignment="1">
      <alignment vertical="center" wrapText="1"/>
    </xf>
    <xf numFmtId="0" fontId="27" fillId="0" borderId="0" xfId="0" applyFont="1" applyAlignment="1">
      <alignment horizontal="left" vertical="center"/>
    </xf>
    <xf numFmtId="1" fontId="27" fillId="0" borderId="0" xfId="0" applyNumberFormat="1" applyFont="1" applyAlignment="1">
      <alignment horizontal="left" vertical="center" wrapText="1"/>
    </xf>
    <xf numFmtId="0" fontId="27" fillId="0" borderId="0" xfId="0" applyFont="1" applyAlignment="1">
      <alignment vertical="center" wrapText="1"/>
    </xf>
    <xf numFmtId="0" fontId="27" fillId="0" borderId="0" xfId="0" applyFont="1" applyAlignment="1">
      <alignment horizontal="left" vertical="center" wrapText="1"/>
    </xf>
    <xf numFmtId="0" fontId="59" fillId="0" borderId="0" xfId="0" applyFont="1" applyAlignment="1">
      <alignment horizontal="left" vertical="center"/>
    </xf>
    <xf numFmtId="0" fontId="28" fillId="0" borderId="0" xfId="0" applyFont="1" applyAlignment="1">
      <alignment horizontal="left" vertical="center"/>
    </xf>
    <xf numFmtId="0" fontId="28" fillId="2" borderId="29" xfId="0" applyFont="1" applyFill="1" applyBorder="1" applyAlignment="1">
      <alignment horizontal="left" vertical="center"/>
    </xf>
    <xf numFmtId="1" fontId="28" fillId="0" borderId="0" xfId="0" applyNumberFormat="1" applyFont="1" applyAlignment="1">
      <alignment horizontal="left" vertical="center" wrapText="1"/>
    </xf>
    <xf numFmtId="0" fontId="28" fillId="0" borderId="0" xfId="0" applyFont="1" applyAlignment="1">
      <alignment horizontal="left" vertical="center" wrapText="1"/>
    </xf>
    <xf numFmtId="0" fontId="28" fillId="2" borderId="29" xfId="0" applyFont="1" applyFill="1" applyBorder="1" applyAlignment="1">
      <alignment horizontal="left" vertical="center" wrapText="1"/>
    </xf>
    <xf numFmtId="0" fontId="27" fillId="0" borderId="136" xfId="0" applyFont="1" applyBorder="1" applyAlignment="1">
      <alignment horizontal="left" vertical="center" wrapText="1"/>
    </xf>
    <xf numFmtId="0" fontId="27" fillId="2" borderId="29" xfId="0" applyFont="1" applyFill="1" applyBorder="1" applyAlignment="1">
      <alignment horizontal="left" vertical="center"/>
    </xf>
    <xf numFmtId="49" fontId="27" fillId="0" borderId="0" xfId="0" applyNumberFormat="1" applyFont="1" applyAlignment="1">
      <alignment horizontal="right" vertical="top" wrapText="1"/>
    </xf>
    <xf numFmtId="0" fontId="27" fillId="0" borderId="0" xfId="0" applyFont="1" applyAlignment="1">
      <alignment vertical="top" wrapText="1"/>
    </xf>
    <xf numFmtId="0" fontId="102" fillId="0" borderId="0" xfId="0" applyFont="1" applyAlignment="1">
      <alignment horizontal="left" vertical="center" wrapText="1"/>
    </xf>
    <xf numFmtId="0" fontId="27" fillId="43" borderId="29" xfId="0" applyFont="1" applyFill="1" applyBorder="1"/>
    <xf numFmtId="0" fontId="27" fillId="43" borderId="29" xfId="0" applyFont="1" applyFill="1" applyBorder="1" applyAlignment="1">
      <alignment horizontal="left" vertical="center"/>
    </xf>
    <xf numFmtId="0" fontId="107" fillId="43" borderId="29" xfId="0" applyFont="1" applyFill="1" applyBorder="1" applyAlignment="1">
      <alignment horizontal="left" vertical="center" wrapText="1"/>
    </xf>
    <xf numFmtId="0" fontId="32" fillId="0" borderId="0" xfId="0" applyFont="1" applyAlignment="1">
      <alignment horizontal="left" vertical="center"/>
    </xf>
    <xf numFmtId="0" fontId="12" fillId="0" borderId="0" xfId="0" applyFont="1"/>
    <xf numFmtId="0" fontId="32" fillId="0" borderId="0" xfId="0" applyFont="1" applyAlignment="1">
      <alignment horizontal="left" vertical="center" wrapText="1"/>
    </xf>
    <xf numFmtId="0" fontId="102" fillId="0" borderId="0" xfId="0" applyFont="1" applyAlignment="1">
      <alignment horizontal="left" vertical="center"/>
    </xf>
    <xf numFmtId="10" fontId="28" fillId="14" borderId="21" xfId="6" applyNumberFormat="1" applyFont="1" applyFill="1" applyBorder="1" applyAlignment="1">
      <alignment horizontal="center" vertical="center" wrapText="1"/>
    </xf>
    <xf numFmtId="10" fontId="28" fillId="2" borderId="1" xfId="6" applyNumberFormat="1" applyFont="1" applyFill="1" applyBorder="1" applyAlignment="1">
      <alignment vertical="center" wrapText="1"/>
    </xf>
    <xf numFmtId="10" fontId="110" fillId="0" borderId="93" xfId="6" applyNumberFormat="1" applyFont="1" applyFill="1" applyBorder="1" applyAlignment="1" applyProtection="1">
      <alignment horizontal="center" vertical="center"/>
    </xf>
    <xf numFmtId="9" fontId="6" fillId="0" borderId="32" xfId="6" applyFont="1" applyBorder="1" applyAlignment="1">
      <alignment horizontal="center"/>
    </xf>
    <xf numFmtId="9" fontId="0" fillId="0" borderId="0" xfId="6" applyFont="1" applyAlignment="1">
      <alignment horizontal="center"/>
    </xf>
    <xf numFmtId="41" fontId="0" fillId="0" borderId="0" xfId="4" applyFont="1" applyAlignment="1">
      <alignment horizontal="center"/>
    </xf>
    <xf numFmtId="9" fontId="6" fillId="0" borderId="23" xfId="6" applyFont="1" applyBorder="1" applyAlignment="1">
      <alignment horizontal="center"/>
    </xf>
    <xf numFmtId="9" fontId="6" fillId="0" borderId="34" xfId="6" applyFont="1" applyBorder="1" applyAlignment="1">
      <alignment horizontal="center"/>
    </xf>
    <xf numFmtId="9" fontId="27" fillId="0" borderId="0" xfId="6" applyFont="1" applyAlignment="1">
      <alignment horizontal="center" vertical="center" wrapText="1"/>
    </xf>
    <xf numFmtId="164" fontId="27" fillId="2" borderId="29" xfId="0" applyNumberFormat="1" applyFont="1" applyFill="1" applyBorder="1" applyAlignment="1">
      <alignment horizontal="center"/>
    </xf>
    <xf numFmtId="0" fontId="27" fillId="2" borderId="29" xfId="0" applyFont="1" applyFill="1" applyBorder="1" applyAlignment="1">
      <alignment horizontal="center"/>
    </xf>
    <xf numFmtId="0" fontId="27" fillId="2" borderId="29" xfId="0" applyFont="1" applyFill="1" applyBorder="1" applyAlignment="1">
      <alignment horizontal="left"/>
    </xf>
    <xf numFmtId="0" fontId="27" fillId="0" borderId="0" xfId="0" applyFont="1" applyAlignment="1">
      <alignment horizontal="center" vertical="center"/>
    </xf>
    <xf numFmtId="0" fontId="27" fillId="2" borderId="29" xfId="0" applyFont="1" applyFill="1" applyBorder="1" applyAlignment="1">
      <alignment horizontal="center" vertical="center"/>
    </xf>
    <xf numFmtId="9" fontId="27" fillId="2" borderId="29" xfId="6" applyFont="1" applyFill="1" applyBorder="1" applyAlignment="1">
      <alignment horizontal="center" vertical="center"/>
    </xf>
    <xf numFmtId="41" fontId="27" fillId="2" borderId="29" xfId="4" applyFont="1" applyFill="1" applyBorder="1" applyAlignment="1">
      <alignment horizontal="center" vertical="center"/>
    </xf>
    <xf numFmtId="0" fontId="29" fillId="0" borderId="0" xfId="0" applyFont="1" applyAlignment="1">
      <alignment horizontal="center" wrapText="1"/>
    </xf>
    <xf numFmtId="0" fontId="66" fillId="28" borderId="135" xfId="0" applyFont="1" applyFill="1" applyBorder="1" applyAlignment="1">
      <alignment horizontal="center" vertical="center" wrapText="1"/>
    </xf>
    <xf numFmtId="0" fontId="66" fillId="23" borderId="93" xfId="0" applyFont="1" applyFill="1" applyBorder="1" applyAlignment="1">
      <alignment horizontal="center" vertical="center" wrapText="1"/>
    </xf>
    <xf numFmtId="10" fontId="65" fillId="0" borderId="126" xfId="0" applyNumberFormat="1" applyFont="1" applyBorder="1" applyAlignment="1">
      <alignment horizontal="center" vertical="center"/>
    </xf>
    <xf numFmtId="0" fontId="2" fillId="0" borderId="29" xfId="23"/>
    <xf numFmtId="0" fontId="27" fillId="0" borderId="29" xfId="23" applyFont="1"/>
    <xf numFmtId="0" fontId="27" fillId="0" borderId="29" xfId="23" applyFont="1" applyAlignment="1">
      <alignment wrapText="1"/>
    </xf>
    <xf numFmtId="0" fontId="27" fillId="0" borderId="29" xfId="23" applyFont="1" applyAlignment="1">
      <alignment horizontal="right"/>
    </xf>
    <xf numFmtId="0" fontId="28" fillId="0" borderId="29" xfId="23" applyFont="1"/>
    <xf numFmtId="0" fontId="28" fillId="0" borderId="29" xfId="23" applyFont="1" applyAlignment="1">
      <alignment wrapText="1"/>
    </xf>
    <xf numFmtId="0" fontId="28" fillId="0" borderId="29" xfId="23" applyFont="1" applyAlignment="1">
      <alignment horizontal="right"/>
    </xf>
    <xf numFmtId="174" fontId="27" fillId="15" borderId="21" xfId="23" applyNumberFormat="1" applyFont="1" applyFill="1" applyBorder="1" applyAlignment="1">
      <alignment horizontal="right" vertical="center" wrapText="1"/>
    </xf>
    <xf numFmtId="1" fontId="32" fillId="15" borderId="21" xfId="23" applyNumberFormat="1" applyFont="1" applyFill="1" applyBorder="1" applyAlignment="1">
      <alignment horizontal="left" vertical="center" wrapText="1"/>
    </xf>
    <xf numFmtId="0" fontId="27" fillId="2" borderId="29" xfId="23" applyFont="1" applyFill="1"/>
    <xf numFmtId="164" fontId="27" fillId="2" borderId="21" xfId="23" applyNumberFormat="1" applyFont="1" applyFill="1" applyBorder="1" applyAlignment="1">
      <alignment horizontal="center" vertical="center" wrapText="1"/>
    </xf>
    <xf numFmtId="168" fontId="27" fillId="2" borderId="21" xfId="23" applyNumberFormat="1" applyFont="1" applyFill="1" applyBorder="1" applyAlignment="1">
      <alignment horizontal="center" vertical="center" wrapText="1"/>
    </xf>
    <xf numFmtId="174" fontId="27" fillId="2" borderId="21" xfId="23" applyNumberFormat="1" applyFont="1" applyFill="1" applyBorder="1" applyAlignment="1">
      <alignment horizontal="right" vertical="center" wrapText="1"/>
    </xf>
    <xf numFmtId="1" fontId="32" fillId="2" borderId="21" xfId="23" applyNumberFormat="1" applyFont="1" applyFill="1" applyBorder="1" applyAlignment="1">
      <alignment horizontal="left" vertical="center" wrapText="1"/>
    </xf>
    <xf numFmtId="0" fontId="27" fillId="2" borderId="21" xfId="23" applyFont="1" applyFill="1" applyBorder="1" applyAlignment="1">
      <alignment vertical="center" wrapText="1"/>
    </xf>
    <xf numFmtId="168" fontId="27" fillId="44" borderId="21" xfId="23" applyNumberFormat="1" applyFont="1" applyFill="1" applyBorder="1" applyAlignment="1">
      <alignment horizontal="center" vertical="center" wrapText="1"/>
    </xf>
    <xf numFmtId="0" fontId="31" fillId="2" borderId="29" xfId="23" applyFont="1" applyFill="1" applyAlignment="1">
      <alignment vertical="center"/>
    </xf>
    <xf numFmtId="0" fontId="31" fillId="8" borderId="21" xfId="23" applyFont="1" applyFill="1" applyBorder="1" applyAlignment="1">
      <alignment horizontal="center" vertical="center" wrapText="1"/>
    </xf>
    <xf numFmtId="0" fontId="67" fillId="24" borderId="93" xfId="23" applyFont="1" applyFill="1" applyBorder="1" applyAlignment="1">
      <alignment horizontal="center" vertical="center" wrapText="1"/>
    </xf>
    <xf numFmtId="0" fontId="29" fillId="2" borderId="29" xfId="23" applyFont="1" applyFill="1" applyAlignment="1">
      <alignment vertical="center"/>
    </xf>
    <xf numFmtId="0" fontId="66" fillId="25" borderId="94" xfId="23" applyFont="1" applyFill="1" applyBorder="1" applyAlignment="1">
      <alignment horizontal="justify" vertical="center" wrapText="1"/>
    </xf>
    <xf numFmtId="0" fontId="66" fillId="25" borderId="94" xfId="23" applyFont="1" applyFill="1" applyBorder="1" applyAlignment="1">
      <alignment horizontal="center" vertical="center" wrapText="1"/>
    </xf>
    <xf numFmtId="0" fontId="66" fillId="24" borderId="94" xfId="23" applyFont="1" applyFill="1" applyBorder="1" applyAlignment="1">
      <alignment horizontal="center" vertical="center" wrapText="1"/>
    </xf>
    <xf numFmtId="0" fontId="28" fillId="0" borderId="29" xfId="23" applyFont="1" applyAlignment="1">
      <alignment vertical="center"/>
    </xf>
    <xf numFmtId="0" fontId="27" fillId="0" borderId="29" xfId="23" applyFont="1" applyAlignment="1">
      <alignment vertical="center"/>
    </xf>
    <xf numFmtId="0" fontId="27" fillId="0" borderId="29" xfId="23" applyFont="1" applyAlignment="1">
      <alignment horizontal="center" vertical="center"/>
    </xf>
    <xf numFmtId="0" fontId="27" fillId="0" borderId="29" xfId="23" applyFont="1" applyAlignment="1">
      <alignment horizontal="center"/>
    </xf>
    <xf numFmtId="0" fontId="27" fillId="2" borderId="21" xfId="23" applyFont="1" applyFill="1" applyBorder="1" applyAlignment="1">
      <alignment horizontal="center" vertical="center" wrapText="1"/>
    </xf>
    <xf numFmtId="1" fontId="32" fillId="45" borderId="35" xfId="23" applyNumberFormat="1" applyFont="1" applyFill="1" applyBorder="1" applyAlignment="1">
      <alignment horizontal="center" vertical="center" wrapText="1"/>
    </xf>
    <xf numFmtId="1" fontId="33" fillId="44" borderId="21" xfId="23" applyNumberFormat="1" applyFont="1" applyFill="1" applyBorder="1" applyAlignment="1">
      <alignment horizontal="center" vertical="center" wrapText="1"/>
    </xf>
    <xf numFmtId="9" fontId="27" fillId="0" borderId="35" xfId="9" applyFont="1" applyFill="1" applyBorder="1" applyAlignment="1">
      <alignment horizontal="center" vertical="center" wrapText="1"/>
    </xf>
    <xf numFmtId="9" fontId="27" fillId="15" borderId="21" xfId="0" applyNumberFormat="1" applyFont="1" applyFill="1" applyBorder="1" applyAlignment="1">
      <alignment horizontal="center" vertical="center" wrapText="1"/>
    </xf>
    <xf numFmtId="0" fontId="65" fillId="29" borderId="108" xfId="0" applyFont="1" applyFill="1" applyBorder="1" applyAlignment="1">
      <alignment horizontal="center" vertical="center"/>
    </xf>
    <xf numFmtId="14" fontId="65" fillId="29" borderId="108" xfId="0" applyNumberFormat="1" applyFont="1" applyFill="1" applyBorder="1" applyAlignment="1">
      <alignment horizontal="center" vertical="center"/>
    </xf>
    <xf numFmtId="9" fontId="92" fillId="0" borderId="93" xfId="3" applyNumberFormat="1" applyFont="1" applyFill="1" applyBorder="1" applyAlignment="1" applyProtection="1">
      <alignment horizontal="left" vertical="center" wrapText="1"/>
      <protection locked="0"/>
    </xf>
    <xf numFmtId="9" fontId="108" fillId="0" borderId="93" xfId="7" applyNumberFormat="1" applyFont="1" applyFill="1" applyBorder="1" applyAlignment="1" applyProtection="1">
      <alignment horizontal="center" vertical="center" wrapText="1"/>
      <protection locked="0"/>
    </xf>
    <xf numFmtId="10" fontId="78" fillId="0" borderId="0" xfId="6" applyNumberFormat="1" applyFont="1" applyFill="1" applyAlignment="1">
      <alignment vertical="center" wrapText="1"/>
    </xf>
    <xf numFmtId="0" fontId="78" fillId="0" borderId="0" xfId="0" applyFont="1" applyAlignment="1">
      <alignment vertical="center" wrapText="1"/>
    </xf>
    <xf numFmtId="1" fontId="27" fillId="0" borderId="40" xfId="6" applyNumberFormat="1" applyFont="1" applyFill="1" applyBorder="1" applyAlignment="1">
      <alignment horizontal="center" vertical="center"/>
    </xf>
    <xf numFmtId="9" fontId="86" fillId="0" borderId="93" xfId="7" applyNumberFormat="1" applyFont="1" applyFill="1" applyBorder="1" applyAlignment="1" applyProtection="1">
      <alignment horizontal="center" vertical="center" wrapText="1"/>
      <protection locked="0"/>
    </xf>
    <xf numFmtId="0" fontId="28" fillId="0" borderId="1" xfId="0" applyFont="1" applyBorder="1" applyAlignment="1">
      <alignment vertical="center" wrapText="1"/>
    </xf>
    <xf numFmtId="3" fontId="27" fillId="0" borderId="40" xfId="0" applyNumberFormat="1" applyFont="1" applyBorder="1" applyAlignment="1">
      <alignment horizontal="center" vertical="center"/>
    </xf>
    <xf numFmtId="9" fontId="92" fillId="0" borderId="93" xfId="3" applyNumberFormat="1" applyFont="1" applyFill="1" applyBorder="1" applyAlignment="1" applyProtection="1">
      <alignment horizontal="left" vertical="top" wrapText="1"/>
      <protection locked="0"/>
    </xf>
    <xf numFmtId="164" fontId="27" fillId="0" borderId="40" xfId="0" applyNumberFormat="1" applyFont="1" applyBorder="1" applyAlignment="1">
      <alignment vertical="center"/>
    </xf>
    <xf numFmtId="164" fontId="27" fillId="0" borderId="40" xfId="0" applyNumberFormat="1" applyFont="1" applyBorder="1" applyAlignment="1">
      <alignment horizontal="center" vertical="center"/>
    </xf>
    <xf numFmtId="167" fontId="27" fillId="0" borderId="0" xfId="0" applyNumberFormat="1" applyFont="1"/>
    <xf numFmtId="0" fontId="27" fillId="0" borderId="21" xfId="3" applyNumberFormat="1" applyFont="1" applyFill="1" applyBorder="1" applyAlignment="1">
      <alignment horizontal="center" vertical="center" wrapText="1"/>
    </xf>
    <xf numFmtId="1" fontId="27" fillId="31" borderId="21" xfId="3" applyNumberFormat="1" applyFont="1" applyFill="1" applyBorder="1" applyAlignment="1">
      <alignment horizontal="center" vertical="center" wrapText="1"/>
    </xf>
    <xf numFmtId="9" fontId="27" fillId="31" borderId="35" xfId="6" applyFont="1" applyFill="1" applyBorder="1" applyAlignment="1">
      <alignment horizontal="center" vertical="center" wrapText="1"/>
    </xf>
    <xf numFmtId="1" fontId="33" fillId="42" borderId="21" xfId="23" applyNumberFormat="1" applyFont="1" applyFill="1" applyBorder="1" applyAlignment="1">
      <alignment horizontal="center" vertical="center" wrapText="1"/>
    </xf>
    <xf numFmtId="9" fontId="27" fillId="46" borderId="35" xfId="9" applyFont="1" applyFill="1" applyBorder="1" applyAlignment="1">
      <alignment horizontal="center" vertical="center" wrapText="1"/>
    </xf>
    <xf numFmtId="9" fontId="27" fillId="31" borderId="35" xfId="9" applyFont="1" applyFill="1" applyBorder="1" applyAlignment="1">
      <alignment horizontal="center" vertical="center" wrapText="1"/>
    </xf>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0" fillId="2" borderId="95" xfId="0" applyFill="1" applyBorder="1" applyAlignment="1">
      <alignment horizontal="left" vertical="center" wrapText="1"/>
    </xf>
    <xf numFmtId="0" fontId="0" fillId="2" borderId="91" xfId="0" applyFill="1" applyBorder="1" applyAlignment="1">
      <alignment horizontal="left" vertical="center" wrapText="1"/>
    </xf>
    <xf numFmtId="0" fontId="0" fillId="2" borderId="6" xfId="0" applyFill="1" applyBorder="1" applyAlignment="1">
      <alignment horizontal="left" vertical="center" wrapText="1"/>
    </xf>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12" fillId="0" borderId="4" xfId="0" applyFont="1" applyBorder="1" applyAlignment="1">
      <alignment horizontal="left" vertical="center" wrapText="1"/>
    </xf>
    <xf numFmtId="0" fontId="6" fillId="0" borderId="5" xfId="0" applyFont="1" applyBorder="1"/>
    <xf numFmtId="0" fontId="6" fillId="0" borderId="6" xfId="0" applyFont="1" applyBorder="1"/>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3" xfId="0" applyFont="1" applyBorder="1"/>
    <xf numFmtId="0" fontId="6" fillId="0" borderId="9" xfId="0" applyFont="1" applyBorder="1"/>
    <xf numFmtId="0" fontId="6" fillId="0" borderId="20" xfId="0" applyFont="1" applyBorder="1"/>
    <xf numFmtId="0" fontId="6" fillId="0" borderId="1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0" fillId="2" borderId="95" xfId="0" applyNumberFormat="1" applyFill="1" applyBorder="1" applyAlignment="1">
      <alignment horizontal="left" vertical="center" wrapText="1"/>
    </xf>
    <xf numFmtId="1" fontId="0" fillId="2" borderId="91"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12" fillId="2" borderId="4" xfId="0" applyFont="1" applyFill="1" applyBorder="1" applyAlignment="1">
      <alignment horizontal="left" vertical="center" wrapText="1"/>
    </xf>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5" fillId="2" borderId="2" xfId="0" applyFont="1" applyFill="1" applyBorder="1" applyAlignment="1">
      <alignment horizontal="center" vertical="center"/>
    </xf>
    <xf numFmtId="0" fontId="6" fillId="0" borderId="8" xfId="0" applyFont="1" applyBorder="1"/>
    <xf numFmtId="0" fontId="6" fillId="0" borderId="7" xfId="0" applyFont="1" applyBorder="1"/>
    <xf numFmtId="0" fontId="7" fillId="0" borderId="4" xfId="0" applyFont="1" applyBorder="1" applyAlignment="1">
      <alignment horizontal="center" vertical="center"/>
    </xf>
    <xf numFmtId="0" fontId="7" fillId="2" borderId="4" xfId="0" applyFont="1" applyFill="1" applyBorder="1" applyAlignment="1">
      <alignment horizontal="center" vertical="center"/>
    </xf>
    <xf numFmtId="0" fontId="64" fillId="29" borderId="5" xfId="0" applyFont="1" applyFill="1" applyBorder="1"/>
    <xf numFmtId="0" fontId="64" fillId="29" borderId="6" xfId="0" applyFont="1" applyFill="1" applyBorder="1"/>
    <xf numFmtId="0" fontId="75" fillId="21" borderId="92" xfId="0" applyFont="1" applyFill="1" applyBorder="1" applyAlignment="1">
      <alignment horizontal="center" vertical="center" wrapText="1"/>
    </xf>
    <xf numFmtId="0" fontId="75" fillId="21" borderId="98" xfId="0" applyFont="1" applyFill="1" applyBorder="1" applyAlignment="1">
      <alignment horizontal="center" vertical="center" wrapText="1"/>
    </xf>
    <xf numFmtId="0" fontId="75" fillId="21" borderId="99" xfId="0" applyFont="1" applyFill="1" applyBorder="1" applyAlignment="1">
      <alignment horizontal="center" vertical="center" wrapText="1"/>
    </xf>
    <xf numFmtId="0" fontId="77" fillId="0" borderId="92" xfId="0" applyFont="1" applyBorder="1" applyAlignment="1">
      <alignment horizontal="center" vertical="center"/>
    </xf>
    <xf numFmtId="0" fontId="77" fillId="0" borderId="98" xfId="0" applyFont="1" applyBorder="1" applyAlignment="1">
      <alignment horizontal="center" vertical="center"/>
    </xf>
    <xf numFmtId="0" fontId="77" fillId="0" borderId="99" xfId="0" applyFont="1" applyBorder="1" applyAlignment="1">
      <alignment horizontal="center" vertical="center"/>
    </xf>
    <xf numFmtId="0" fontId="77" fillId="29" borderId="92" xfId="1" applyFont="1" applyFill="1" applyBorder="1" applyAlignment="1">
      <alignment horizontal="center" vertical="center" wrapText="1"/>
    </xf>
    <xf numFmtId="0" fontId="77" fillId="29" borderId="98" xfId="1" applyFont="1" applyFill="1" applyBorder="1" applyAlignment="1">
      <alignment horizontal="center" vertical="center" wrapText="1"/>
    </xf>
    <xf numFmtId="0" fontId="77" fillId="29" borderId="99" xfId="1" applyFont="1" applyFill="1" applyBorder="1" applyAlignment="1">
      <alignment horizontal="center" vertical="center" wrapText="1"/>
    </xf>
    <xf numFmtId="0" fontId="75" fillId="21" borderId="92" xfId="0" applyFont="1" applyFill="1" applyBorder="1" applyAlignment="1">
      <alignment horizontal="left" vertical="center" wrapText="1"/>
    </xf>
    <xf numFmtId="0" fontId="75" fillId="21" borderId="98" xfId="0" applyFont="1" applyFill="1" applyBorder="1" applyAlignment="1">
      <alignment horizontal="left" vertical="center" wrapText="1"/>
    </xf>
    <xf numFmtId="0" fontId="75" fillId="21" borderId="99" xfId="0" applyFont="1" applyFill="1" applyBorder="1" applyAlignment="1">
      <alignment horizontal="left" vertical="center" wrapText="1"/>
    </xf>
    <xf numFmtId="0" fontId="91" fillId="29" borderId="108" xfId="0" applyFont="1" applyFill="1" applyBorder="1" applyAlignment="1">
      <alignment horizontal="center" vertical="center"/>
    </xf>
    <xf numFmtId="0" fontId="91" fillId="29" borderId="108" xfId="0" applyFont="1" applyFill="1" applyBorder="1" applyAlignment="1">
      <alignment horizontal="right" vertical="center"/>
    </xf>
    <xf numFmtId="0" fontId="77" fillId="0" borderId="93" xfId="0" applyFont="1" applyBorder="1" applyAlignment="1">
      <alignment horizontal="justify" vertical="center"/>
    </xf>
    <xf numFmtId="0" fontId="77" fillId="0" borderId="92" xfId="0" applyFont="1" applyBorder="1" applyAlignment="1">
      <alignment horizontal="justify" vertical="center"/>
    </xf>
    <xf numFmtId="0" fontId="77" fillId="0" borderId="99" xfId="0" applyFont="1" applyBorder="1" applyAlignment="1">
      <alignment horizontal="justify" vertical="center"/>
    </xf>
    <xf numFmtId="0" fontId="77" fillId="30" borderId="92" xfId="1" applyFont="1" applyFill="1" applyBorder="1" applyAlignment="1">
      <alignment horizontal="justify" vertical="center" wrapText="1"/>
    </xf>
    <xf numFmtId="0" fontId="77" fillId="30" borderId="98" xfId="1" applyFont="1" applyFill="1" applyBorder="1" applyAlignment="1">
      <alignment horizontal="justify" vertical="center" wrapText="1"/>
    </xf>
    <xf numFmtId="0" fontId="77" fillId="30" borderId="99" xfId="1" applyFont="1" applyFill="1" applyBorder="1" applyAlignment="1">
      <alignment horizontal="justify" vertical="center" wrapText="1"/>
    </xf>
    <xf numFmtId="9" fontId="77" fillId="30" borderId="92" xfId="2" applyFont="1" applyFill="1" applyBorder="1" applyAlignment="1">
      <alignment horizontal="justify" vertical="center" wrapText="1"/>
    </xf>
    <xf numFmtId="9" fontId="77" fillId="30" borderId="99" xfId="2" applyFont="1" applyFill="1" applyBorder="1" applyAlignment="1">
      <alignment horizontal="justify" vertical="center"/>
    </xf>
    <xf numFmtId="0" fontId="82" fillId="34" borderId="108" xfId="0" applyFont="1" applyFill="1" applyBorder="1" applyAlignment="1">
      <alignment horizontal="left" vertical="top" wrapText="1"/>
    </xf>
    <xf numFmtId="0" fontId="82" fillId="34" borderId="108" xfId="0" applyFont="1" applyFill="1" applyBorder="1" applyAlignment="1">
      <alignment horizontal="left" vertical="top"/>
    </xf>
    <xf numFmtId="0" fontId="75" fillId="29" borderId="108" xfId="0" applyFont="1" applyFill="1" applyBorder="1" applyAlignment="1">
      <alignment horizontal="center" vertical="center"/>
    </xf>
    <xf numFmtId="0" fontId="75" fillId="21" borderId="92" xfId="0" applyFont="1" applyFill="1" applyBorder="1" applyAlignment="1">
      <alignment horizontal="justify" vertical="center" wrapText="1"/>
    </xf>
    <xf numFmtId="0" fontId="75" fillId="21" borderId="99" xfId="0" applyFont="1" applyFill="1" applyBorder="1" applyAlignment="1">
      <alignment horizontal="justify" vertical="center" wrapText="1"/>
    </xf>
    <xf numFmtId="0" fontId="75" fillId="21" borderId="98" xfId="0" applyFont="1" applyFill="1" applyBorder="1" applyAlignment="1">
      <alignment horizontal="justify" vertical="center" wrapText="1"/>
    </xf>
    <xf numFmtId="0" fontId="77" fillId="29" borderId="93" xfId="1" applyFont="1" applyFill="1" applyBorder="1" applyAlignment="1">
      <alignment horizontal="justify" vertical="center" wrapText="1"/>
    </xf>
    <xf numFmtId="0" fontId="77" fillId="30" borderId="93" xfId="1" applyFont="1" applyFill="1" applyBorder="1" applyAlignment="1">
      <alignment horizontal="justify" vertical="center"/>
    </xf>
    <xf numFmtId="0" fontId="83" fillId="21" borderId="100" xfId="0" applyFont="1" applyFill="1" applyBorder="1" applyAlignment="1">
      <alignment horizontal="center" vertical="center" wrapText="1"/>
    </xf>
    <xf numFmtId="0" fontId="83" fillId="21" borderId="101" xfId="0" applyFont="1" applyFill="1" applyBorder="1" applyAlignment="1">
      <alignment horizontal="center" vertical="center" wrapText="1"/>
    </xf>
    <xf numFmtId="0" fontId="83" fillId="21" borderId="103" xfId="0" applyFont="1" applyFill="1" applyBorder="1" applyAlignment="1">
      <alignment horizontal="center" vertical="center" wrapText="1"/>
    </xf>
    <xf numFmtId="0" fontId="83" fillId="21" borderId="104" xfId="0" applyFont="1" applyFill="1" applyBorder="1" applyAlignment="1">
      <alignment horizontal="center" vertical="center" wrapText="1"/>
    </xf>
    <xf numFmtId="49" fontId="84" fillId="0" borderId="102" xfId="0" applyNumberFormat="1" applyFont="1" applyBorder="1" applyAlignment="1">
      <alignment horizontal="center" vertical="center"/>
    </xf>
    <xf numFmtId="49" fontId="84" fillId="0" borderId="105" xfId="0" applyNumberFormat="1" applyFont="1" applyBorder="1" applyAlignment="1">
      <alignment horizontal="center" vertical="center"/>
    </xf>
    <xf numFmtId="0" fontId="83" fillId="21" borderId="106" xfId="0" applyFont="1" applyFill="1" applyBorder="1" applyAlignment="1">
      <alignment horizontal="center" vertical="center" wrapText="1"/>
    </xf>
    <xf numFmtId="0" fontId="83" fillId="21" borderId="107" xfId="0" applyFont="1" applyFill="1" applyBorder="1" applyAlignment="1">
      <alignment horizontal="center" vertical="center" wrapText="1"/>
    </xf>
    <xf numFmtId="0" fontId="77" fillId="0" borderId="98" xfId="0" applyFont="1" applyBorder="1" applyAlignment="1">
      <alignment horizontal="justify" vertical="center"/>
    </xf>
    <xf numFmtId="0" fontId="77" fillId="0" borderId="93" xfId="1" applyFont="1" applyBorder="1" applyAlignment="1">
      <alignment horizontal="justify" vertical="center" wrapText="1"/>
    </xf>
    <xf numFmtId="0" fontId="77" fillId="0" borderId="92" xfId="1" applyFont="1" applyBorder="1" applyAlignment="1">
      <alignment horizontal="justify" vertical="center" wrapText="1"/>
    </xf>
    <xf numFmtId="0" fontId="77" fillId="0" borderId="99" xfId="1" applyFont="1" applyBorder="1" applyAlignment="1">
      <alignment horizontal="justify" vertical="center" wrapText="1"/>
    </xf>
    <xf numFmtId="0" fontId="83" fillId="21" borderId="92" xfId="0" applyFont="1" applyFill="1" applyBorder="1" applyAlignment="1">
      <alignment horizontal="center" vertical="center" wrapText="1"/>
    </xf>
    <xf numFmtId="0" fontId="83" fillId="21" borderId="99" xfId="0" applyFont="1" applyFill="1" applyBorder="1" applyAlignment="1">
      <alignment horizontal="center" vertical="center" wrapText="1"/>
    </xf>
    <xf numFmtId="0" fontId="77" fillId="0" borderId="98" xfId="1" applyFont="1" applyBorder="1" applyAlignment="1">
      <alignment horizontal="justify" vertical="center" wrapText="1"/>
    </xf>
    <xf numFmtId="0" fontId="77" fillId="30" borderId="93" xfId="1" applyFont="1" applyFill="1" applyBorder="1" applyAlignment="1">
      <alignment horizontal="justify" vertical="center" wrapText="1"/>
    </xf>
    <xf numFmtId="0" fontId="83" fillId="30" borderId="93" xfId="1" applyFont="1" applyFill="1" applyBorder="1" applyAlignment="1">
      <alignment horizontal="justify" vertical="center" wrapText="1"/>
    </xf>
    <xf numFmtId="164" fontId="77" fillId="0" borderId="93" xfId="2" applyNumberFormat="1" applyFont="1" applyFill="1" applyBorder="1" applyAlignment="1">
      <alignment horizontal="justify" vertical="center" wrapText="1"/>
    </xf>
    <xf numFmtId="0" fontId="77" fillId="30" borderId="92" xfId="1" applyFont="1" applyFill="1" applyBorder="1" applyAlignment="1">
      <alignment horizontal="justify" vertical="center"/>
    </xf>
    <xf numFmtId="0" fontId="77" fillId="30" borderId="99" xfId="1" applyFont="1" applyFill="1" applyBorder="1" applyAlignment="1">
      <alignment horizontal="justify" vertical="center"/>
    </xf>
    <xf numFmtId="0" fontId="77" fillId="29" borderId="92" xfId="1" applyFont="1" applyFill="1" applyBorder="1" applyAlignment="1">
      <alignment horizontal="justify" vertical="center" wrapText="1"/>
    </xf>
    <xf numFmtId="0" fontId="77" fillId="29" borderId="98" xfId="1" applyFont="1" applyFill="1" applyBorder="1" applyAlignment="1">
      <alignment horizontal="justify" vertical="center" wrapText="1"/>
    </xf>
    <xf numFmtId="0" fontId="77" fillId="29" borderId="99" xfId="1" applyFont="1" applyFill="1" applyBorder="1" applyAlignment="1">
      <alignment horizontal="justify" vertical="center" wrapText="1"/>
    </xf>
    <xf numFmtId="0" fontId="83" fillId="29" borderId="99" xfId="1" applyFont="1" applyFill="1" applyBorder="1" applyAlignment="1">
      <alignment horizontal="justify" vertical="center" wrapText="1"/>
    </xf>
    <xf numFmtId="0" fontId="83" fillId="29" borderId="93" xfId="1" applyFont="1" applyFill="1" applyBorder="1" applyAlignment="1">
      <alignment horizontal="justify" vertical="center" wrapText="1"/>
    </xf>
    <xf numFmtId="0" fontId="83" fillId="0" borderId="93" xfId="1" applyFont="1" applyBorder="1" applyAlignment="1">
      <alignment horizontal="justify" vertical="center" wrapText="1"/>
    </xf>
    <xf numFmtId="0" fontId="77" fillId="29" borderId="92" xfId="1" applyFont="1" applyFill="1" applyBorder="1" applyAlignment="1">
      <alignment horizontal="justify" vertical="top" wrapText="1"/>
    </xf>
    <xf numFmtId="0" fontId="77" fillId="29" borderId="98" xfId="1" applyFont="1" applyFill="1" applyBorder="1" applyAlignment="1">
      <alignment horizontal="justify" vertical="top" wrapText="1"/>
    </xf>
    <xf numFmtId="0" fontId="77" fillId="29" borderId="99" xfId="1" applyFont="1" applyFill="1" applyBorder="1" applyAlignment="1">
      <alignment horizontal="justify" vertical="top" wrapText="1"/>
    </xf>
    <xf numFmtId="0" fontId="77" fillId="29" borderId="93" xfId="1" applyFont="1" applyFill="1" applyBorder="1" applyAlignment="1">
      <alignment horizontal="justify" vertical="top" wrapText="1"/>
    </xf>
    <xf numFmtId="0" fontId="83" fillId="0" borderId="98" xfId="0" applyFont="1" applyBorder="1" applyAlignment="1">
      <alignment horizontal="justify" vertical="center"/>
    </xf>
    <xf numFmtId="0" fontId="83" fillId="0" borderId="99" xfId="0" applyFont="1" applyBorder="1" applyAlignment="1">
      <alignment horizontal="justify" vertical="center"/>
    </xf>
    <xf numFmtId="0" fontId="65" fillId="0" borderId="108" xfId="0" applyFont="1" applyBorder="1" applyAlignment="1">
      <alignment horizontal="left" vertical="top" wrapText="1"/>
    </xf>
    <xf numFmtId="0" fontId="65" fillId="0" borderId="108" xfId="0" applyFont="1" applyBorder="1" applyAlignment="1">
      <alignment horizontal="left" vertical="top"/>
    </xf>
    <xf numFmtId="0" fontId="65" fillId="29" borderId="108" xfId="0" applyFont="1" applyFill="1" applyBorder="1" applyAlignment="1">
      <alignment horizontal="center" vertical="center" wrapText="1"/>
    </xf>
    <xf numFmtId="164" fontId="77" fillId="0" borderId="93" xfId="2" applyNumberFormat="1" applyFont="1" applyFill="1" applyBorder="1" applyAlignment="1">
      <alignment horizontal="justify" vertical="center"/>
    </xf>
    <xf numFmtId="0" fontId="75" fillId="21" borderId="137" xfId="0" applyFont="1" applyFill="1" applyBorder="1" applyAlignment="1">
      <alignment horizontal="center" vertical="center" wrapText="1"/>
    </xf>
    <xf numFmtId="0" fontId="75" fillId="21" borderId="138" xfId="0" applyFont="1" applyFill="1" applyBorder="1" applyAlignment="1">
      <alignment horizontal="center" vertical="center" wrapText="1"/>
    </xf>
    <xf numFmtId="0" fontId="75" fillId="21" borderId="139" xfId="0" applyFont="1" applyFill="1" applyBorder="1" applyAlignment="1">
      <alignment horizontal="center" vertical="center" wrapText="1"/>
    </xf>
    <xf numFmtId="0" fontId="65" fillId="34" borderId="108" xfId="0" applyFont="1" applyFill="1" applyBorder="1" applyAlignment="1">
      <alignment horizontal="left" vertical="center" wrapText="1"/>
    </xf>
    <xf numFmtId="0" fontId="65" fillId="34" borderId="108" xfId="0" applyFont="1" applyFill="1" applyBorder="1" applyAlignment="1">
      <alignment horizontal="left" vertical="center"/>
    </xf>
    <xf numFmtId="0" fontId="65" fillId="29" borderId="108" xfId="0" applyFont="1" applyFill="1" applyBorder="1" applyAlignment="1">
      <alignment horizontal="center" vertical="center"/>
    </xf>
    <xf numFmtId="0" fontId="77" fillId="0" borderId="92" xfId="1" applyFont="1" applyBorder="1" applyAlignment="1">
      <alignment horizontal="left" vertical="center" wrapText="1"/>
    </xf>
    <xf numFmtId="0" fontId="77" fillId="0" borderId="98" xfId="1" applyFont="1" applyBorder="1" applyAlignment="1">
      <alignment horizontal="left" vertical="center" wrapText="1"/>
    </xf>
    <xf numFmtId="0" fontId="77" fillId="0" borderId="99" xfId="1" applyFont="1" applyBorder="1" applyAlignment="1">
      <alignment horizontal="left" vertical="center" wrapText="1"/>
    </xf>
    <xf numFmtId="0" fontId="83" fillId="21" borderId="98" xfId="0" applyFont="1" applyFill="1" applyBorder="1" applyAlignment="1">
      <alignment horizontal="center" vertical="center" wrapText="1"/>
    </xf>
    <xf numFmtId="10" fontId="77" fillId="0" borderId="92" xfId="0" applyNumberFormat="1" applyFont="1" applyBorder="1" applyAlignment="1">
      <alignment horizontal="justify" vertical="center"/>
    </xf>
    <xf numFmtId="9" fontId="77" fillId="0" borderId="92" xfId="2" applyFont="1" applyFill="1" applyBorder="1" applyAlignment="1">
      <alignment horizontal="justify" vertical="center" wrapText="1"/>
    </xf>
    <xf numFmtId="9" fontId="77" fillId="0" borderId="99" xfId="2" applyFont="1" applyFill="1" applyBorder="1" applyAlignment="1">
      <alignment horizontal="justify" vertical="center"/>
    </xf>
    <xf numFmtId="10" fontId="65" fillId="0" borderId="119" xfId="6" applyNumberFormat="1" applyFont="1" applyFill="1" applyBorder="1" applyAlignment="1" applyProtection="1">
      <alignment horizontal="center" vertical="center"/>
    </xf>
    <xf numFmtId="10" fontId="65" fillId="0" borderId="124" xfId="6" applyNumberFormat="1" applyFont="1" applyFill="1" applyBorder="1" applyAlignment="1" applyProtection="1">
      <alignment horizontal="center" vertical="center"/>
    </xf>
    <xf numFmtId="10" fontId="65" fillId="0" borderId="132" xfId="0" applyNumberFormat="1" applyFont="1" applyBorder="1" applyAlignment="1">
      <alignment horizontal="center" vertical="center"/>
    </xf>
    <xf numFmtId="10" fontId="65" fillId="0" borderId="133" xfId="0" applyNumberFormat="1" applyFont="1" applyBorder="1" applyAlignment="1">
      <alignment horizontal="center" vertical="center"/>
    </xf>
    <xf numFmtId="10" fontId="65" fillId="0" borderId="108" xfId="6" applyNumberFormat="1" applyFont="1" applyFill="1" applyBorder="1" applyAlignment="1" applyProtection="1">
      <alignment horizontal="center" vertical="center"/>
    </xf>
    <xf numFmtId="10" fontId="65" fillId="0" borderId="132" xfId="6" applyNumberFormat="1" applyFont="1" applyFill="1" applyBorder="1" applyAlignment="1" applyProtection="1">
      <alignment horizontal="center" vertical="center"/>
    </xf>
    <xf numFmtId="10" fontId="65" fillId="0" borderId="133" xfId="6" applyNumberFormat="1" applyFont="1" applyFill="1" applyBorder="1" applyAlignment="1" applyProtection="1">
      <alignment horizontal="center" vertical="center"/>
    </xf>
    <xf numFmtId="10" fontId="65" fillId="0" borderId="120" xfId="0" applyNumberFormat="1" applyFont="1" applyBorder="1" applyAlignment="1">
      <alignment horizontal="center" vertical="center"/>
    </xf>
    <xf numFmtId="10" fontId="65" fillId="0" borderId="121" xfId="0" applyNumberFormat="1" applyFont="1" applyBorder="1" applyAlignment="1">
      <alignment horizontal="center" vertical="center"/>
    </xf>
    <xf numFmtId="9" fontId="65" fillId="0" borderId="114" xfId="0" applyNumberFormat="1" applyFont="1" applyBorder="1" applyAlignment="1">
      <alignment horizontal="center" vertical="center" wrapText="1"/>
    </xf>
    <xf numFmtId="0" fontId="65" fillId="0" borderId="118" xfId="0" applyFont="1" applyBorder="1" applyAlignment="1">
      <alignment horizontal="center" vertical="center" wrapText="1"/>
    </xf>
    <xf numFmtId="0" fontId="65" fillId="0" borderId="115" xfId="0" applyFont="1" applyBorder="1" applyAlignment="1">
      <alignment horizontal="center" vertical="center" wrapText="1"/>
    </xf>
    <xf numFmtId="0" fontId="65" fillId="0" borderId="109" xfId="0" applyFont="1" applyBorder="1" applyAlignment="1">
      <alignment horizontal="center" vertical="center"/>
    </xf>
    <xf numFmtId="0" fontId="65" fillId="0" borderId="111" xfId="0" applyFont="1" applyBorder="1" applyAlignment="1">
      <alignment horizontal="center" vertical="center"/>
    </xf>
    <xf numFmtId="0" fontId="65" fillId="0" borderId="112" xfId="0" applyFont="1" applyBorder="1" applyAlignment="1">
      <alignment horizontal="center" vertical="center"/>
    </xf>
    <xf numFmtId="0" fontId="65" fillId="0" borderId="110" xfId="0" applyFont="1" applyBorder="1" applyAlignment="1">
      <alignment horizontal="center" vertical="center" wrapText="1"/>
    </xf>
    <xf numFmtId="0" fontId="65" fillId="0" borderId="108" xfId="0" applyFont="1" applyBorder="1" applyAlignment="1">
      <alignment horizontal="center" vertical="center" wrapText="1"/>
    </xf>
    <xf numFmtId="0" fontId="65" fillId="0" borderId="113" xfId="0" applyFont="1" applyBorder="1" applyAlignment="1">
      <alignment horizontal="center" vertical="center" wrapText="1"/>
    </xf>
    <xf numFmtId="10" fontId="65" fillId="0" borderId="119" xfId="6" applyNumberFormat="1" applyFont="1" applyFill="1" applyBorder="1" applyAlignment="1" applyProtection="1">
      <alignment horizontal="left" vertical="center" wrapText="1"/>
    </xf>
    <xf numFmtId="10" fontId="65" fillId="0" borderId="124" xfId="6" applyNumberFormat="1" applyFont="1" applyFill="1" applyBorder="1" applyAlignment="1" applyProtection="1">
      <alignment horizontal="left" vertical="center" wrapText="1"/>
    </xf>
    <xf numFmtId="10" fontId="65" fillId="0" borderId="120" xfId="6" applyNumberFormat="1" applyFont="1" applyFill="1" applyBorder="1" applyAlignment="1" applyProtection="1">
      <alignment horizontal="left" vertical="top" wrapText="1"/>
    </xf>
    <xf numFmtId="10" fontId="65" fillId="0" borderId="121" xfId="6" applyNumberFormat="1" applyFont="1" applyFill="1" applyBorder="1" applyAlignment="1" applyProtection="1">
      <alignment horizontal="left" vertical="top" wrapText="1"/>
    </xf>
    <xf numFmtId="10" fontId="65" fillId="0" borderId="122" xfId="0" applyNumberFormat="1" applyFont="1" applyBorder="1" applyAlignment="1">
      <alignment horizontal="center" vertical="center"/>
    </xf>
    <xf numFmtId="10" fontId="65" fillId="0" borderId="108" xfId="0" applyNumberFormat="1" applyFont="1" applyBorder="1" applyAlignment="1">
      <alignment horizontal="center" vertical="center"/>
    </xf>
    <xf numFmtId="10" fontId="65" fillId="0" borderId="119" xfId="6" applyNumberFormat="1" applyFont="1" applyFill="1" applyBorder="1" applyAlignment="1" applyProtection="1">
      <alignment horizontal="left" vertical="top" wrapText="1"/>
    </xf>
    <xf numFmtId="10" fontId="65" fillId="0" borderId="124" xfId="6" applyNumberFormat="1" applyFont="1" applyFill="1" applyBorder="1" applyAlignment="1" applyProtection="1">
      <alignment horizontal="left" vertical="top" wrapText="1"/>
    </xf>
    <xf numFmtId="10" fontId="82" fillId="0" borderId="119" xfId="6" applyNumberFormat="1" applyFont="1" applyFill="1" applyBorder="1" applyAlignment="1" applyProtection="1">
      <alignment horizontal="center" vertical="center"/>
    </xf>
    <xf numFmtId="10" fontId="82" fillId="0" borderId="124" xfId="6" applyNumberFormat="1" applyFont="1" applyFill="1" applyBorder="1" applyAlignment="1" applyProtection="1">
      <alignment horizontal="center" vertical="center"/>
    </xf>
    <xf numFmtId="0" fontId="5" fillId="2" borderId="30" xfId="0" applyFont="1" applyFill="1" applyBorder="1" applyAlignment="1">
      <alignment horizontal="center" vertical="center"/>
    </xf>
    <xf numFmtId="0" fontId="6" fillId="0" borderId="32" xfId="0" applyFont="1" applyBorder="1"/>
    <xf numFmtId="0" fontId="6" fillId="0" borderId="45" xfId="0" applyFont="1" applyBorder="1"/>
    <xf numFmtId="0" fontId="6" fillId="0" borderId="90" xfId="0" applyFont="1" applyBorder="1"/>
    <xf numFmtId="0" fontId="6" fillId="0" borderId="34" xfId="0" applyFont="1" applyBorder="1"/>
    <xf numFmtId="0" fontId="7" fillId="0" borderId="21" xfId="0" applyFont="1" applyBorder="1" applyAlignment="1">
      <alignment horizontal="center" vertical="center"/>
    </xf>
    <xf numFmtId="0" fontId="29" fillId="8" borderId="90" xfId="0" applyFont="1" applyFill="1" applyBorder="1" applyAlignment="1">
      <alignment horizontal="center" vertical="center" wrapText="1"/>
    </xf>
    <xf numFmtId="0" fontId="6" fillId="0" borderId="33" xfId="0" applyFont="1" applyBorder="1" applyAlignment="1">
      <alignment horizontal="center"/>
    </xf>
    <xf numFmtId="0" fontId="6" fillId="0" borderId="34" xfId="0" applyFont="1" applyBorder="1" applyAlignment="1">
      <alignment horizontal="center"/>
    </xf>
    <xf numFmtId="0" fontId="29" fillId="7" borderId="45"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23"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6" fillId="0" borderId="91" xfId="0" applyFont="1" applyBorder="1" applyAlignment="1">
      <alignment horizontal="center"/>
    </xf>
    <xf numFmtId="0" fontId="6" fillId="0" borderId="6" xfId="0" applyFont="1" applyBorder="1" applyAlignment="1">
      <alignment horizontal="center"/>
    </xf>
    <xf numFmtId="0" fontId="30" fillId="2" borderId="4" xfId="0" applyFont="1" applyFill="1" applyBorder="1" applyAlignment="1">
      <alignment horizontal="center" vertical="center" wrapText="1"/>
    </xf>
    <xf numFmtId="0" fontId="29" fillId="7" borderId="90" xfId="0" applyFont="1" applyFill="1" applyBorder="1" applyAlignment="1">
      <alignment horizontal="center" vertical="center" wrapText="1"/>
    </xf>
    <xf numFmtId="0" fontId="6" fillId="0" borderId="33" xfId="0" applyFont="1" applyBorder="1"/>
    <xf numFmtId="0" fontId="28" fillId="2" borderId="29" xfId="0" applyFont="1" applyFill="1" applyBorder="1" applyAlignment="1">
      <alignment horizontal="center" vertical="center" wrapText="1"/>
    </xf>
    <xf numFmtId="0" fontId="6" fillId="0" borderId="29" xfId="0" applyFont="1" applyBorder="1" applyAlignment="1">
      <alignment horizontal="center"/>
    </xf>
    <xf numFmtId="0" fontId="7" fillId="2" borderId="91" xfId="0" applyFont="1" applyFill="1" applyBorder="1" applyAlignment="1">
      <alignment horizontal="center" vertical="center"/>
    </xf>
    <xf numFmtId="0" fontId="7" fillId="2" borderId="6" xfId="0" applyFont="1" applyFill="1" applyBorder="1" applyAlignment="1">
      <alignment horizontal="center" vertical="center"/>
    </xf>
    <xf numFmtId="10" fontId="65" fillId="0" borderId="120" xfId="6" applyNumberFormat="1" applyFont="1" applyFill="1" applyBorder="1" applyAlignment="1" applyProtection="1">
      <alignment horizontal="center" vertical="center"/>
    </xf>
    <xf numFmtId="10" fontId="65" fillId="0" borderId="121" xfId="6" applyNumberFormat="1" applyFont="1" applyFill="1" applyBorder="1" applyAlignment="1" applyProtection="1">
      <alignment horizontal="center" vertical="center"/>
    </xf>
    <xf numFmtId="10" fontId="65" fillId="0" borderId="122" xfId="6" applyNumberFormat="1" applyFont="1" applyFill="1" applyBorder="1" applyAlignment="1" applyProtection="1">
      <alignment horizontal="center" vertical="center"/>
    </xf>
    <xf numFmtId="0" fontId="31" fillId="10"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7" fillId="25" borderId="40" xfId="0" applyFont="1" applyFill="1" applyBorder="1" applyAlignment="1">
      <alignment horizontal="center" vertical="center" wrapText="1"/>
    </xf>
    <xf numFmtId="0" fontId="31" fillId="8"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6" fillId="0" borderId="46" xfId="0" applyFont="1" applyBorder="1"/>
    <xf numFmtId="0" fontId="6" fillId="0" borderId="47" xfId="0" applyFont="1" applyBorder="1"/>
    <xf numFmtId="0" fontId="6" fillId="0" borderId="48" xfId="0" applyFont="1" applyBorder="1"/>
    <xf numFmtId="0" fontId="31" fillId="11" borderId="42" xfId="0" applyFont="1" applyFill="1" applyBorder="1" applyAlignment="1">
      <alignment horizontal="center" vertical="center" wrapText="1"/>
    </xf>
    <xf numFmtId="0" fontId="31" fillId="10" borderId="45" xfId="0" applyFont="1" applyFill="1" applyBorder="1" applyAlignment="1">
      <alignment horizontal="center" vertical="center" wrapText="1"/>
    </xf>
    <xf numFmtId="0" fontId="31" fillId="12" borderId="42" xfId="0" applyFont="1" applyFill="1" applyBorder="1" applyAlignment="1">
      <alignment horizontal="center" vertical="center" wrapText="1"/>
    </xf>
    <xf numFmtId="0" fontId="31" fillId="13" borderId="37" xfId="0" applyFont="1" applyFill="1" applyBorder="1" applyAlignment="1">
      <alignment horizontal="center" vertical="center" wrapText="1"/>
    </xf>
    <xf numFmtId="0" fontId="27" fillId="2" borderId="11" xfId="0" applyFont="1" applyFill="1" applyBorder="1" applyAlignment="1">
      <alignment horizontal="left" vertical="center" wrapText="1"/>
    </xf>
    <xf numFmtId="0" fontId="31" fillId="13" borderId="42" xfId="0" applyFont="1" applyFill="1" applyBorder="1" applyAlignment="1">
      <alignment horizontal="center" vertical="center" wrapText="1"/>
    </xf>
    <xf numFmtId="0" fontId="31" fillId="33" borderId="41" xfId="0" applyFont="1" applyFill="1" applyBorder="1" applyAlignment="1">
      <alignment horizontal="center" vertical="center" wrapText="1"/>
    </xf>
    <xf numFmtId="0" fontId="6" fillId="0" borderId="49" xfId="0" applyFont="1" applyBorder="1"/>
    <xf numFmtId="0" fontId="6" fillId="0" borderId="91" xfId="0" applyFont="1" applyBorder="1"/>
    <xf numFmtId="0" fontId="12" fillId="29" borderId="91" xfId="0" applyFont="1" applyFill="1" applyBorder="1"/>
    <xf numFmtId="0" fontId="12" fillId="29" borderId="6" xfId="0" applyFont="1" applyFill="1" applyBorder="1"/>
    <xf numFmtId="0" fontId="6" fillId="0" borderId="31" xfId="0" applyFont="1" applyBorder="1"/>
    <xf numFmtId="0" fontId="7" fillId="0" borderId="108" xfId="0" applyFont="1" applyBorder="1" applyAlignment="1">
      <alignment horizontal="center" vertical="center"/>
    </xf>
    <xf numFmtId="0" fontId="7" fillId="29" borderId="108" xfId="0" applyFont="1" applyFill="1" applyBorder="1" applyAlignment="1">
      <alignment horizontal="center" vertical="center"/>
    </xf>
    <xf numFmtId="0" fontId="32" fillId="0" borderId="36" xfId="0" applyFont="1" applyBorder="1" applyAlignment="1">
      <alignment horizontal="left" vertical="center" wrapText="1"/>
    </xf>
    <xf numFmtId="0" fontId="6" fillId="0" borderId="50" xfId="0" applyFont="1" applyBorder="1"/>
    <xf numFmtId="0" fontId="6" fillId="0" borderId="35" xfId="0" applyFont="1" applyBorder="1"/>
    <xf numFmtId="0" fontId="32" fillId="0" borderId="102" xfId="0" applyFont="1" applyBorder="1" applyAlignment="1">
      <alignment horizontal="left" vertical="top" wrapText="1"/>
    </xf>
    <xf numFmtId="0" fontId="32" fillId="0" borderId="50" xfId="0" applyFont="1" applyBorder="1" applyAlignment="1">
      <alignment horizontal="left" vertical="top" wrapText="1"/>
    </xf>
    <xf numFmtId="0" fontId="32" fillId="0" borderId="35" xfId="0" applyFont="1" applyBorder="1" applyAlignment="1">
      <alignment horizontal="left" vertical="top" wrapText="1"/>
    </xf>
    <xf numFmtId="0" fontId="32" fillId="0" borderId="36" xfId="0" applyFont="1" applyBorder="1" applyAlignment="1">
      <alignment horizontal="center" vertical="center" wrapText="1"/>
    </xf>
    <xf numFmtId="0" fontId="31" fillId="41" borderId="21" xfId="0" applyFont="1" applyFill="1" applyBorder="1" applyAlignment="1">
      <alignment horizontal="center" vertical="center" wrapText="1"/>
    </xf>
    <xf numFmtId="0" fontId="32" fillId="0" borderId="29" xfId="0" applyFont="1" applyBorder="1" applyAlignment="1">
      <alignment horizontal="center"/>
    </xf>
    <xf numFmtId="0" fontId="32" fillId="0" borderId="97" xfId="0" applyFont="1" applyBorder="1" applyAlignment="1">
      <alignment horizontal="center"/>
    </xf>
    <xf numFmtId="0" fontId="32" fillId="0" borderId="140" xfId="0" applyFont="1" applyBorder="1" applyAlignment="1">
      <alignment horizontal="center"/>
    </xf>
    <xf numFmtId="0" fontId="32" fillId="0" borderId="33" xfId="0" applyFont="1" applyBorder="1" applyAlignment="1">
      <alignment horizontal="center"/>
    </xf>
    <xf numFmtId="0" fontId="31" fillId="10" borderId="21"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29" fillId="7" borderId="31" xfId="0" applyFont="1" applyFill="1" applyBorder="1" applyAlignment="1">
      <alignment horizontal="center" vertical="center" wrapText="1"/>
    </xf>
    <xf numFmtId="0" fontId="29" fillId="7" borderId="32" xfId="0" applyFont="1" applyFill="1" applyBorder="1" applyAlignment="1">
      <alignment horizontal="center" vertical="center" wrapText="1"/>
    </xf>
    <xf numFmtId="0" fontId="32" fillId="0" borderId="36" xfId="0" applyFont="1" applyBorder="1" applyAlignment="1">
      <alignment horizontal="left" vertical="top" wrapText="1"/>
    </xf>
    <xf numFmtId="0" fontId="6" fillId="0" borderId="50" xfId="0" applyFont="1" applyBorder="1" applyAlignment="1">
      <alignment vertical="top"/>
    </xf>
    <xf numFmtId="0" fontId="6" fillId="0" borderId="35" xfId="0" applyFont="1" applyBorder="1" applyAlignment="1">
      <alignment vertical="top"/>
    </xf>
    <xf numFmtId="0" fontId="27" fillId="2" borderId="36" xfId="23" applyFont="1" applyFill="1" applyBorder="1" applyAlignment="1">
      <alignment horizontal="center" vertical="center" wrapText="1"/>
    </xf>
    <xf numFmtId="0" fontId="27" fillId="2" borderId="50" xfId="23" applyFont="1" applyFill="1" applyBorder="1" applyAlignment="1">
      <alignment horizontal="center" vertical="center" wrapText="1"/>
    </xf>
    <xf numFmtId="0" fontId="27" fillId="2" borderId="35" xfId="23" applyFont="1" applyFill="1" applyBorder="1" applyAlignment="1">
      <alignment horizontal="center" vertical="center" wrapText="1"/>
    </xf>
    <xf numFmtId="0" fontId="31" fillId="8" borderId="33" xfId="23" applyFont="1" applyFill="1" applyBorder="1" applyAlignment="1">
      <alignment horizontal="center" vertical="center"/>
    </xf>
    <xf numFmtId="0" fontId="6" fillId="0" borderId="33" xfId="23" applyFont="1" applyBorder="1"/>
    <xf numFmtId="0" fontId="27" fillId="2" borderId="23" xfId="23" applyFont="1" applyFill="1" applyBorder="1" applyAlignment="1">
      <alignment horizontal="center" vertical="center" wrapText="1"/>
    </xf>
    <xf numFmtId="0" fontId="6" fillId="29" borderId="23" xfId="23" applyFont="1" applyFill="1" applyBorder="1"/>
    <xf numFmtId="0" fontId="6" fillId="29" borderId="34" xfId="23" applyFont="1" applyFill="1" applyBorder="1"/>
    <xf numFmtId="0" fontId="6" fillId="29" borderId="50" xfId="23" applyFont="1" applyFill="1" applyBorder="1" applyAlignment="1">
      <alignment horizontal="center"/>
    </xf>
    <xf numFmtId="0" fontId="6" fillId="29" borderId="35" xfId="23" applyFont="1" applyFill="1" applyBorder="1" applyAlignment="1">
      <alignment horizontal="center"/>
    </xf>
    <xf numFmtId="0" fontId="6" fillId="29" borderId="50" xfId="23" applyFont="1" applyFill="1" applyBorder="1"/>
    <xf numFmtId="0" fontId="6" fillId="29" borderId="35" xfId="23" applyFont="1" applyFill="1" applyBorder="1"/>
    <xf numFmtId="0" fontId="12" fillId="44" borderId="50" xfId="23" applyFont="1" applyFill="1" applyBorder="1" applyAlignment="1">
      <alignment vertical="center" wrapText="1"/>
    </xf>
    <xf numFmtId="9" fontId="27" fillId="29" borderId="36" xfId="0" applyNumberFormat="1" applyFont="1" applyFill="1" applyBorder="1" applyAlignment="1">
      <alignment horizontal="center" vertical="center" wrapText="1"/>
    </xf>
    <xf numFmtId="9" fontId="27" fillId="29" borderId="50" xfId="0" applyNumberFormat="1" applyFont="1" applyFill="1" applyBorder="1" applyAlignment="1">
      <alignment horizontal="center" vertical="center" wrapText="1"/>
    </xf>
    <xf numFmtId="0" fontId="6" fillId="44" borderId="50" xfId="23" applyFont="1" applyFill="1" applyBorder="1" applyAlignment="1">
      <alignment wrapText="1"/>
    </xf>
    <xf numFmtId="0" fontId="12" fillId="44" borderId="23" xfId="23" applyFont="1" applyFill="1" applyBorder="1" applyAlignment="1">
      <alignment horizontal="center" vertical="center" wrapText="1"/>
    </xf>
    <xf numFmtId="0" fontId="6" fillId="29" borderId="23" xfId="23" applyFont="1" applyFill="1" applyBorder="1" applyAlignment="1">
      <alignment horizontal="center" vertical="center"/>
    </xf>
    <xf numFmtId="0" fontId="6" fillId="29" borderId="34" xfId="23" applyFont="1" applyFill="1" applyBorder="1" applyAlignment="1">
      <alignment horizontal="center" vertical="center"/>
    </xf>
    <xf numFmtId="0" fontId="27" fillId="2" borderId="36" xfId="23" applyFont="1" applyFill="1" applyBorder="1" applyAlignment="1">
      <alignment vertical="center" wrapText="1"/>
    </xf>
    <xf numFmtId="0" fontId="27" fillId="2" borderId="50" xfId="23" applyFont="1" applyFill="1" applyBorder="1" applyAlignment="1">
      <alignment vertical="center" wrapText="1"/>
    </xf>
    <xf numFmtId="0" fontId="27" fillId="2" borderId="35" xfId="23" applyFont="1" applyFill="1" applyBorder="1" applyAlignment="1">
      <alignment vertical="center" wrapText="1"/>
    </xf>
    <xf numFmtId="168" fontId="27" fillId="44" borderId="50" xfId="23" applyNumberFormat="1" applyFont="1" applyFill="1" applyBorder="1" applyAlignment="1">
      <alignment horizontal="center" vertical="center" wrapText="1"/>
    </xf>
    <xf numFmtId="0" fontId="12" fillId="29" borderId="50" xfId="23" applyFont="1" applyFill="1" applyBorder="1" applyAlignment="1">
      <alignment horizontal="center" vertical="center" wrapText="1"/>
    </xf>
    <xf numFmtId="0" fontId="12" fillId="29" borderId="35" xfId="23" applyFont="1" applyFill="1" applyBorder="1" applyAlignment="1">
      <alignment horizontal="center" vertical="center" wrapText="1"/>
    </xf>
    <xf numFmtId="0" fontId="2" fillId="0" borderId="108" xfId="23" applyBorder="1" applyAlignment="1">
      <alignment horizontal="center"/>
    </xf>
    <xf numFmtId="0" fontId="29" fillId="10" borderId="33" xfId="23" applyFont="1" applyFill="1" applyBorder="1" applyAlignment="1">
      <alignment horizontal="center" vertical="center"/>
    </xf>
    <xf numFmtId="0" fontId="6" fillId="0" borderId="34" xfId="23" applyFont="1" applyBorder="1"/>
    <xf numFmtId="0" fontId="7" fillId="0" borderId="108" xfId="23" applyFont="1" applyBorder="1" applyAlignment="1">
      <alignment horizontal="center" vertical="center"/>
    </xf>
    <xf numFmtId="0" fontId="72" fillId="29" borderId="108" xfId="23" applyFont="1" applyFill="1" applyBorder="1" applyAlignment="1">
      <alignment horizontal="center" vertical="center"/>
    </xf>
    <xf numFmtId="0" fontId="29" fillId="8" borderId="33" xfId="23" applyFont="1" applyFill="1" applyBorder="1" applyAlignment="1">
      <alignment horizontal="center" vertical="center"/>
    </xf>
    <xf numFmtId="0" fontId="6" fillId="0" borderId="33" xfId="23" applyFont="1" applyBorder="1" applyAlignment="1">
      <alignment horizontal="center"/>
    </xf>
    <xf numFmtId="0" fontId="29" fillId="8" borderId="91"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69" fillId="0" borderId="108" xfId="0" applyFont="1" applyBorder="1" applyAlignment="1">
      <alignment horizontal="center"/>
    </xf>
    <xf numFmtId="0" fontId="7" fillId="0" borderId="108" xfId="0" applyFont="1" applyBorder="1" applyAlignment="1">
      <alignment horizontal="left" vertical="center"/>
    </xf>
    <xf numFmtId="0" fontId="70" fillId="8" borderId="36" xfId="0" applyFont="1" applyFill="1" applyBorder="1" applyAlignment="1">
      <alignment horizontal="center" vertical="center" wrapText="1"/>
    </xf>
    <xf numFmtId="0" fontId="70" fillId="8" borderId="35" xfId="0" applyFont="1" applyFill="1" applyBorder="1" applyAlignment="1">
      <alignment horizontal="center" vertical="center" wrapText="1"/>
    </xf>
    <xf numFmtId="0" fontId="71" fillId="0" borderId="35" xfId="0" applyFont="1" applyBorder="1"/>
    <xf numFmtId="0" fontId="29" fillId="8" borderId="36" xfId="0" applyFont="1" applyFill="1" applyBorder="1" applyAlignment="1">
      <alignment horizontal="center" vertical="center" wrapText="1"/>
    </xf>
    <xf numFmtId="0" fontId="29" fillId="8" borderId="50" xfId="0" applyFont="1" applyFill="1" applyBorder="1" applyAlignment="1">
      <alignment horizontal="center" vertical="center" wrapText="1"/>
    </xf>
    <xf numFmtId="0" fontId="29" fillId="8" borderId="35" xfId="0" applyFont="1" applyFill="1" applyBorder="1" applyAlignment="1">
      <alignment horizontal="center" vertical="center" wrapText="1"/>
    </xf>
    <xf numFmtId="0" fontId="31" fillId="7" borderId="90" xfId="0" applyFont="1" applyFill="1" applyBorder="1" applyAlignment="1">
      <alignment horizontal="center" vertical="center" wrapText="1"/>
    </xf>
    <xf numFmtId="0" fontId="72" fillId="0" borderId="33" xfId="0" applyFont="1" applyBorder="1"/>
    <xf numFmtId="0" fontId="31" fillId="8" borderId="90" xfId="0" applyFont="1" applyFill="1" applyBorder="1" applyAlignment="1">
      <alignment horizontal="center" vertical="center" wrapText="1"/>
    </xf>
    <xf numFmtId="0" fontId="31" fillId="8" borderId="33" xfId="0" applyFont="1" applyFill="1" applyBorder="1" applyAlignment="1">
      <alignment horizontal="center" vertical="center" wrapText="1"/>
    </xf>
    <xf numFmtId="0" fontId="27" fillId="29" borderId="94" xfId="0" applyFont="1" applyFill="1" applyBorder="1" applyAlignment="1">
      <alignment horizontal="center" vertical="center"/>
    </xf>
    <xf numFmtId="0" fontId="27" fillId="29" borderId="134" xfId="0" applyFont="1" applyFill="1" applyBorder="1" applyAlignment="1">
      <alignment horizontal="center" vertical="center"/>
    </xf>
    <xf numFmtId="0" fontId="27" fillId="29" borderId="135" xfId="0" applyFont="1" applyFill="1" applyBorder="1" applyAlignment="1">
      <alignment horizontal="center" vertical="center"/>
    </xf>
    <xf numFmtId="0" fontId="99" fillId="2" borderId="36" xfId="0" applyFont="1" applyFill="1" applyBorder="1" applyAlignment="1">
      <alignment horizontal="left" vertical="center" wrapText="1"/>
    </xf>
    <xf numFmtId="0" fontId="90" fillId="29" borderId="50" xfId="0" applyFont="1" applyFill="1" applyBorder="1"/>
    <xf numFmtId="0" fontId="90" fillId="29" borderId="35" xfId="0" applyFont="1" applyFill="1" applyBorder="1"/>
    <xf numFmtId="0" fontId="31" fillId="36" borderId="90" xfId="0" applyFont="1" applyFill="1" applyBorder="1" applyAlignment="1">
      <alignment horizontal="center" vertical="center" wrapText="1"/>
    </xf>
    <xf numFmtId="0" fontId="98" fillId="25" borderId="33" xfId="0" applyFont="1" applyFill="1" applyBorder="1"/>
    <xf numFmtId="0" fontId="99" fillId="29" borderId="36" xfId="0" applyFont="1" applyFill="1" applyBorder="1" applyAlignment="1">
      <alignment horizontal="left" vertical="center" wrapText="1"/>
    </xf>
    <xf numFmtId="0" fontId="99" fillId="2" borderId="32" xfId="0" applyFont="1" applyFill="1" applyBorder="1" applyAlignment="1">
      <alignment horizontal="center" vertical="center" wrapText="1"/>
    </xf>
    <xf numFmtId="0" fontId="90" fillId="29" borderId="23" xfId="0" applyFont="1" applyFill="1" applyBorder="1"/>
    <xf numFmtId="0" fontId="90" fillId="29" borderId="34" xfId="0" applyFont="1" applyFill="1" applyBorder="1"/>
    <xf numFmtId="0" fontId="67" fillId="25" borderId="96" xfId="0" applyFont="1" applyFill="1" applyBorder="1" applyAlignment="1">
      <alignment horizontal="center" vertical="center" wrapText="1"/>
    </xf>
    <xf numFmtId="0" fontId="67" fillId="25" borderId="29" xfId="0" applyFont="1" applyFill="1" applyBorder="1" applyAlignment="1">
      <alignment horizontal="center" vertical="center" wrapText="1"/>
    </xf>
    <xf numFmtId="0" fontId="67" fillId="25" borderId="2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6" fillId="0" borderId="53" xfId="0" applyFont="1" applyBorder="1"/>
    <xf numFmtId="0" fontId="12" fillId="2" borderId="51" xfId="0" applyFont="1" applyFill="1" applyBorder="1" applyAlignment="1">
      <alignment horizontal="center" vertical="center"/>
    </xf>
    <xf numFmtId="0" fontId="6" fillId="0" borderId="54" xfId="0" applyFont="1" applyBorder="1"/>
    <xf numFmtId="0" fontId="6" fillId="0" borderId="56" xfId="0" applyFont="1" applyBorder="1"/>
    <xf numFmtId="0" fontId="37" fillId="0" borderId="61" xfId="0" applyFont="1" applyBorder="1" applyAlignment="1">
      <alignment horizontal="center" vertical="center" wrapText="1"/>
    </xf>
    <xf numFmtId="0" fontId="6" fillId="0" borderId="62" xfId="0" applyFont="1" applyBorder="1"/>
    <xf numFmtId="0" fontId="6" fillId="0" borderId="63" xfId="0" applyFont="1" applyBorder="1"/>
    <xf numFmtId="0" fontId="39" fillId="17" borderId="80" xfId="0" applyFont="1" applyFill="1" applyBorder="1" applyAlignment="1">
      <alignment horizontal="center" vertical="center"/>
    </xf>
    <xf numFmtId="0" fontId="6" fillId="0" borderId="81" xfId="0" applyFont="1" applyBorder="1"/>
    <xf numFmtId="0" fontId="6" fillId="0" borderId="82" xfId="0" applyFont="1" applyBorder="1"/>
    <xf numFmtId="0" fontId="37" fillId="0" borderId="57" xfId="0" applyFont="1" applyBorder="1" applyAlignment="1">
      <alignment horizontal="center" vertical="center" wrapText="1"/>
    </xf>
    <xf numFmtId="0" fontId="6" fillId="0" borderId="58" xfId="0" applyFont="1" applyBorder="1"/>
    <xf numFmtId="0" fontId="6" fillId="0" borderId="59" xfId="0" applyFont="1" applyBorder="1"/>
    <xf numFmtId="3" fontId="37" fillId="16" borderId="60" xfId="0" applyNumberFormat="1" applyFont="1" applyFill="1" applyBorder="1" applyAlignment="1">
      <alignment horizontal="center" vertical="center"/>
    </xf>
    <xf numFmtId="0" fontId="37" fillId="16" borderId="57" xfId="0" applyFont="1" applyFill="1" applyBorder="1" applyAlignment="1">
      <alignment horizontal="center" vertical="center"/>
    </xf>
    <xf numFmtId="49" fontId="39" fillId="17" borderId="66" xfId="0" applyNumberFormat="1" applyFont="1" applyFill="1" applyBorder="1" applyAlignment="1">
      <alignment horizontal="center" vertical="center" wrapText="1"/>
    </xf>
    <xf numFmtId="0" fontId="6" fillId="0" borderId="70" xfId="0" applyFont="1" applyBorder="1"/>
    <xf numFmtId="0" fontId="37" fillId="0" borderId="77" xfId="0" applyFont="1" applyBorder="1" applyAlignment="1">
      <alignment horizontal="center" vertical="center" wrapText="1"/>
    </xf>
    <xf numFmtId="0" fontId="6" fillId="0" borderId="78" xfId="0" applyFont="1" applyBorder="1"/>
    <xf numFmtId="0" fontId="6" fillId="0" borderId="79" xfId="0" applyFont="1" applyBorder="1"/>
    <xf numFmtId="0" fontId="42" fillId="19"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19" borderId="11" xfId="0" applyFont="1" applyFill="1" applyBorder="1" applyAlignment="1">
      <alignment horizontal="center" vertical="center"/>
    </xf>
    <xf numFmtId="0" fontId="0" fillId="0" borderId="91" xfId="0" applyFill="1" applyBorder="1" applyAlignment="1">
      <alignment horizontal="left" vertical="center" wrapText="1"/>
    </xf>
    <xf numFmtId="0" fontId="0" fillId="0" borderId="6" xfId="0" applyFill="1" applyBorder="1" applyAlignment="1">
      <alignment horizontal="left" vertical="center" wrapText="1"/>
    </xf>
    <xf numFmtId="0" fontId="1" fillId="0" borderId="95" xfId="0" applyFont="1" applyFill="1" applyBorder="1" applyAlignment="1">
      <alignment horizontal="left" vertical="center" wrapText="1"/>
    </xf>
  </cellXfs>
  <cellStyles count="24">
    <cellStyle name="Hipervínculo" xfId="7" builtinId="8"/>
    <cellStyle name="Millares" xfId="3" builtinId="3"/>
    <cellStyle name="Millares [0]" xfId="4" builtinId="6"/>
    <cellStyle name="Millares [0] 2" xfId="14" xr:uid="{00000000-0005-0000-0000-000003000000}"/>
    <cellStyle name="Millares 2" xfId="13" xr:uid="{00000000-0005-0000-0000-000004000000}"/>
    <cellStyle name="Millares 3" xfId="20" xr:uid="{00000000-0005-0000-0000-000005000000}"/>
    <cellStyle name="Millares 4" xfId="21" xr:uid="{00000000-0005-0000-0000-000006000000}"/>
    <cellStyle name="Moneda" xfId="5" builtinId="4"/>
    <cellStyle name="Moneda 2" xfId="15" xr:uid="{00000000-0005-0000-0000-000008000000}"/>
    <cellStyle name="Neutral 2" xfId="11" xr:uid="{00000000-0005-0000-0000-000009000000}"/>
    <cellStyle name="Normal" xfId="0" builtinId="0"/>
    <cellStyle name="Normal 2" xfId="12" xr:uid="{00000000-0005-0000-0000-00000B000000}"/>
    <cellStyle name="Normal 2 2" xfId="23" xr:uid="{00000000-0005-0000-0000-00000C000000}"/>
    <cellStyle name="Normal 3" xfId="22" xr:uid="{00000000-0005-0000-0000-00000D000000}"/>
    <cellStyle name="Normal 4" xfId="1" xr:uid="{00000000-0005-0000-0000-00000E000000}"/>
    <cellStyle name="Normal 5" xfId="8" xr:uid="{00000000-0005-0000-0000-00000F000000}"/>
    <cellStyle name="Normal 5 2" xfId="17" xr:uid="{00000000-0005-0000-0000-000010000000}"/>
    <cellStyle name="Normal 7" xfId="10" xr:uid="{00000000-0005-0000-0000-000011000000}"/>
    <cellStyle name="Normal 7 2" xfId="19" xr:uid="{00000000-0005-0000-0000-000012000000}"/>
    <cellStyle name="Porcentaje" xfId="6" builtinId="5"/>
    <cellStyle name="Porcentaje 2" xfId="9" xr:uid="{00000000-0005-0000-0000-000014000000}"/>
    <cellStyle name="Porcentaje 2 2" xfId="18" xr:uid="{00000000-0005-0000-0000-000015000000}"/>
    <cellStyle name="Porcentaje 3" xfId="16" xr:uid="{00000000-0005-0000-0000-000016000000}"/>
    <cellStyle name="Porcentual 2" xfId="2" xr:uid="{00000000-0005-0000-0000-000017000000}"/>
  </cellStyles>
  <dxfs count="76">
    <dxf>
      <fill>
        <patternFill patternType="solid">
          <fgColor rgb="FFFF0000"/>
          <bgColor rgb="FFFF0000"/>
        </patternFill>
      </fill>
    </dxf>
    <dxf>
      <fill>
        <patternFill>
          <bgColor rgb="FFFFFDF7"/>
        </patternFill>
      </fill>
    </dxf>
    <dxf>
      <fill>
        <patternFill>
          <bgColor rgb="FFFFFDF7"/>
        </patternFill>
      </fill>
    </dxf>
    <dxf>
      <fill>
        <patternFill>
          <bgColor rgb="FFFFFDF7"/>
        </patternFill>
      </fill>
    </dxf>
    <dxf>
      <fill>
        <patternFill>
          <bgColor rgb="FFFFFDF7"/>
        </patternFill>
      </fill>
    </dxf>
    <dxf>
      <fill>
        <patternFill>
          <bgColor rgb="FFFFFCF3"/>
        </patternFill>
      </fill>
    </dxf>
    <dxf>
      <fill>
        <patternFill>
          <bgColor rgb="FFFFFCF3"/>
        </patternFill>
      </fill>
    </dxf>
    <dxf>
      <fill>
        <patternFill>
          <bgColor rgb="FFFFFBEF"/>
        </patternFill>
      </fill>
    </dxf>
    <dxf>
      <fill>
        <patternFill>
          <bgColor rgb="FFFFFBEF"/>
        </patternFill>
      </fill>
    </dxf>
    <dxf>
      <fill>
        <patternFill>
          <bgColor rgb="FFFFFBEF"/>
        </patternFill>
      </fill>
    </dxf>
    <dxf>
      <fill>
        <patternFill>
          <f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75"/>
      <tableStyleElement type="firstRowStripe" dxfId="74"/>
      <tableStyleElement type="secondRowStripe" dxfId="73"/>
    </tableStyle>
    <tableStyle name="LISTAS_1-style 2" pivot="0" count="3" xr9:uid="{00000000-0011-0000-FFFF-FFFF01000000}">
      <tableStyleElement type="headerRow" dxfId="72"/>
      <tableStyleElement type="firstRowStripe" dxfId="71"/>
      <tableStyleElement type="secondRowStripe" dxfId="70"/>
    </tableStyle>
  </tableStyles>
  <colors>
    <mruColors>
      <color rgb="FF66FFFF"/>
      <color rgb="FF0000FF"/>
      <color rgb="FFFFFDF7"/>
      <color rgb="FFFFFCF3"/>
      <color rgb="FFFFFB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20" name="Imagen 1">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62061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21" name="Imagen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93532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23" name="Imagen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24626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25" name="Imagen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27" name="Imagen 1">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8886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296334</xdr:colOff>
      <xdr:row>252</xdr:row>
      <xdr:rowOff>64486</xdr:rowOff>
    </xdr:from>
    <xdr:to>
      <xdr:col>0</xdr:col>
      <xdr:colOff>1068917</xdr:colOff>
      <xdr:row>255</xdr:row>
      <xdr:rowOff>216068</xdr:rowOff>
    </xdr:to>
    <xdr:pic>
      <xdr:nvPicPr>
        <xdr:cNvPr id="9" name="Imagen 8">
          <a:extLst>
            <a:ext uri="{FF2B5EF4-FFF2-40B4-BE49-F238E27FC236}">
              <a16:creationId xmlns:a16="http://schemas.microsoft.com/office/drawing/2014/main" id="{7B6A00D9-B01B-4A8C-87A2-FAF74D1E8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96334" y="705875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986</xdr:rowOff>
    </xdr:from>
    <xdr:to>
      <xdr:col>0</xdr:col>
      <xdr:colOff>1143000</xdr:colOff>
      <xdr:row>3</xdr:row>
      <xdr:rowOff>152568</xdr:rowOff>
    </xdr:to>
    <xdr:pic>
      <xdr:nvPicPr>
        <xdr:cNvPr id="10" name="Imagen 9">
          <a:extLst>
            <a:ext uri="{FF2B5EF4-FFF2-40B4-BE49-F238E27FC236}">
              <a16:creationId xmlns:a16="http://schemas.microsoft.com/office/drawing/2014/main" id="{17A78903-2A4F-4F24-AA24-4D1B200DB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11" name="Imagen 10">
          <a:extLst>
            <a:ext uri="{FF2B5EF4-FFF2-40B4-BE49-F238E27FC236}">
              <a16:creationId xmlns:a16="http://schemas.microsoft.com/office/drawing/2014/main" id="{9B610DCE-AFE2-4D8F-94AE-E5FE318C1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12" name="Imagen 1">
          <a:extLst>
            <a:ext uri="{FF2B5EF4-FFF2-40B4-BE49-F238E27FC236}">
              <a16:creationId xmlns:a16="http://schemas.microsoft.com/office/drawing/2014/main" id="{F8DFD437-6496-4497-AA0D-520DDDE62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986</xdr:rowOff>
    </xdr:from>
    <xdr:to>
      <xdr:col>0</xdr:col>
      <xdr:colOff>1143000</xdr:colOff>
      <xdr:row>45</xdr:row>
      <xdr:rowOff>152568</xdr:rowOff>
    </xdr:to>
    <xdr:pic>
      <xdr:nvPicPr>
        <xdr:cNvPr id="13" name="Imagen 12">
          <a:extLst>
            <a:ext uri="{FF2B5EF4-FFF2-40B4-BE49-F238E27FC236}">
              <a16:creationId xmlns:a16="http://schemas.microsoft.com/office/drawing/2014/main" id="{63A64364-6F3C-4AF8-8437-DF7CB1C07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14" name="Imagen 13">
          <a:extLst>
            <a:ext uri="{FF2B5EF4-FFF2-40B4-BE49-F238E27FC236}">
              <a16:creationId xmlns:a16="http://schemas.microsoft.com/office/drawing/2014/main" id="{BBF61E3D-11A4-4156-9DDA-152619061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15" name="Imagen 1">
          <a:extLst>
            <a:ext uri="{FF2B5EF4-FFF2-40B4-BE49-F238E27FC236}">
              <a16:creationId xmlns:a16="http://schemas.microsoft.com/office/drawing/2014/main" id="{8741F73C-391B-448A-9A5B-C0A9A96D2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xdr:row>
      <xdr:rowOff>986</xdr:rowOff>
    </xdr:from>
    <xdr:to>
      <xdr:col>0</xdr:col>
      <xdr:colOff>1143000</xdr:colOff>
      <xdr:row>87</xdr:row>
      <xdr:rowOff>152568</xdr:rowOff>
    </xdr:to>
    <xdr:pic>
      <xdr:nvPicPr>
        <xdr:cNvPr id="16" name="Imagen 15">
          <a:extLst>
            <a:ext uri="{FF2B5EF4-FFF2-40B4-BE49-F238E27FC236}">
              <a16:creationId xmlns:a16="http://schemas.microsoft.com/office/drawing/2014/main" id="{12C94B44-F0FD-49FF-B2BB-D4B6FE93A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17" name="Imagen 16">
          <a:extLst>
            <a:ext uri="{FF2B5EF4-FFF2-40B4-BE49-F238E27FC236}">
              <a16:creationId xmlns:a16="http://schemas.microsoft.com/office/drawing/2014/main" id="{446E991B-F69E-4CA6-8CC6-B2C95129B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18" name="Imagen 1">
          <a:extLst>
            <a:ext uri="{FF2B5EF4-FFF2-40B4-BE49-F238E27FC236}">
              <a16:creationId xmlns:a16="http://schemas.microsoft.com/office/drawing/2014/main" id="{DD8180FF-D525-4580-BDF5-3BB61C477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126</xdr:row>
      <xdr:rowOff>986</xdr:rowOff>
    </xdr:from>
    <xdr:to>
      <xdr:col>0</xdr:col>
      <xdr:colOff>1143000</xdr:colOff>
      <xdr:row>129</xdr:row>
      <xdr:rowOff>152568</xdr:rowOff>
    </xdr:to>
    <xdr:pic>
      <xdr:nvPicPr>
        <xdr:cNvPr id="19" name="Imagen 18">
          <a:extLst>
            <a:ext uri="{FF2B5EF4-FFF2-40B4-BE49-F238E27FC236}">
              <a16:creationId xmlns:a16="http://schemas.microsoft.com/office/drawing/2014/main" id="{49D21255-09D0-4C9A-B8DF-51C80B92B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22" name="Imagen 21">
          <a:extLst>
            <a:ext uri="{FF2B5EF4-FFF2-40B4-BE49-F238E27FC236}">
              <a16:creationId xmlns:a16="http://schemas.microsoft.com/office/drawing/2014/main" id="{E6685AF8-8E6A-4D3D-81FB-91B53B156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24" name="Imagen 1">
          <a:extLst>
            <a:ext uri="{FF2B5EF4-FFF2-40B4-BE49-F238E27FC236}">
              <a16:creationId xmlns:a16="http://schemas.microsoft.com/office/drawing/2014/main" id="{A16F5BC4-7737-424E-B5C7-E388BDF1D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169</xdr:row>
      <xdr:rowOff>986</xdr:rowOff>
    </xdr:from>
    <xdr:to>
      <xdr:col>0</xdr:col>
      <xdr:colOff>1143000</xdr:colOff>
      <xdr:row>172</xdr:row>
      <xdr:rowOff>152568</xdr:rowOff>
    </xdr:to>
    <xdr:pic>
      <xdr:nvPicPr>
        <xdr:cNvPr id="28" name="Imagen 27">
          <a:extLst>
            <a:ext uri="{FF2B5EF4-FFF2-40B4-BE49-F238E27FC236}">
              <a16:creationId xmlns:a16="http://schemas.microsoft.com/office/drawing/2014/main" id="{10D890E3-6420-4FFE-9522-854CC168E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29" name="Imagen 28">
          <a:extLst>
            <a:ext uri="{FF2B5EF4-FFF2-40B4-BE49-F238E27FC236}">
              <a16:creationId xmlns:a16="http://schemas.microsoft.com/office/drawing/2014/main" id="{E450DA1C-CCA0-44EB-BA78-34262611B6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30" name="Imagen 1">
          <a:extLst>
            <a:ext uri="{FF2B5EF4-FFF2-40B4-BE49-F238E27FC236}">
              <a16:creationId xmlns:a16="http://schemas.microsoft.com/office/drawing/2014/main" id="{835ED5F4-4071-4339-955D-CBB3BBEF1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211</xdr:row>
      <xdr:rowOff>986</xdr:rowOff>
    </xdr:from>
    <xdr:to>
      <xdr:col>0</xdr:col>
      <xdr:colOff>1143000</xdr:colOff>
      <xdr:row>214</xdr:row>
      <xdr:rowOff>152568</xdr:rowOff>
    </xdr:to>
    <xdr:pic>
      <xdr:nvPicPr>
        <xdr:cNvPr id="31" name="Imagen 30">
          <a:extLst>
            <a:ext uri="{FF2B5EF4-FFF2-40B4-BE49-F238E27FC236}">
              <a16:creationId xmlns:a16="http://schemas.microsoft.com/office/drawing/2014/main" id="{7098E707-743B-47D4-AC28-1F3683ED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252</xdr:row>
      <xdr:rowOff>986</xdr:rowOff>
    </xdr:from>
    <xdr:to>
      <xdr:col>0</xdr:col>
      <xdr:colOff>1143000</xdr:colOff>
      <xdr:row>255</xdr:row>
      <xdr:rowOff>152568</xdr:rowOff>
    </xdr:to>
    <xdr:pic>
      <xdr:nvPicPr>
        <xdr:cNvPr id="32" name="Imagen 31">
          <a:extLst>
            <a:ext uri="{FF2B5EF4-FFF2-40B4-BE49-F238E27FC236}">
              <a16:creationId xmlns:a16="http://schemas.microsoft.com/office/drawing/2014/main" id="{CC8AF84F-5090-4749-AD7A-8E2BA8B508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252</xdr:row>
      <xdr:rowOff>986</xdr:rowOff>
    </xdr:from>
    <xdr:to>
      <xdr:col>0</xdr:col>
      <xdr:colOff>1143000</xdr:colOff>
      <xdr:row>255</xdr:row>
      <xdr:rowOff>152568</xdr:rowOff>
    </xdr:to>
    <xdr:pic>
      <xdr:nvPicPr>
        <xdr:cNvPr id="33" name="Imagen 1">
          <a:extLst>
            <a:ext uri="{FF2B5EF4-FFF2-40B4-BE49-F238E27FC236}">
              <a16:creationId xmlns:a16="http://schemas.microsoft.com/office/drawing/2014/main" id="{3439D2FD-90A6-42BC-B2F9-0643295F4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252</xdr:row>
      <xdr:rowOff>986</xdr:rowOff>
    </xdr:from>
    <xdr:to>
      <xdr:col>0</xdr:col>
      <xdr:colOff>1143000</xdr:colOff>
      <xdr:row>255</xdr:row>
      <xdr:rowOff>152568</xdr:rowOff>
    </xdr:to>
    <xdr:pic>
      <xdr:nvPicPr>
        <xdr:cNvPr id="34" name="Imagen 33">
          <a:extLst>
            <a:ext uri="{FF2B5EF4-FFF2-40B4-BE49-F238E27FC236}">
              <a16:creationId xmlns:a16="http://schemas.microsoft.com/office/drawing/2014/main" id="{DC6441AB-61DA-425A-9BEB-AC6E22271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986"/>
          <a:ext cx="1143000"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4" name="image1.png">
          <a:extLst>
            <a:ext uri="{FF2B5EF4-FFF2-40B4-BE49-F238E27FC236}">
              <a16:creationId xmlns:a16="http://schemas.microsoft.com/office/drawing/2014/main" id="{B3E89D45-0E86-496A-9BDA-0EA4D34E8D18}"/>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0</xdr:rowOff>
    </xdr:from>
    <xdr:ext cx="1176338" cy="770563"/>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660625" y="0"/>
          <a:ext cx="1176338" cy="770563"/>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CA182B18-DF43-4BA5-B70E-CCC9A739BA0C}"/>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oneCellAnchor>
    <xdr:from>
      <xdr:col>0</xdr:col>
      <xdr:colOff>536800</xdr:colOff>
      <xdr:row>0</xdr:row>
      <xdr:rowOff>0</xdr:rowOff>
    </xdr:from>
    <xdr:ext cx="1176338" cy="988219"/>
    <xdr:pic>
      <xdr:nvPicPr>
        <xdr:cNvPr id="3" name="image1.png">
          <a:extLst>
            <a:ext uri="{FF2B5EF4-FFF2-40B4-BE49-F238E27FC236}">
              <a16:creationId xmlns:a16="http://schemas.microsoft.com/office/drawing/2014/main" id="{04FC1E1B-1303-42CB-8C97-C9B64411109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40E6083A-AB06-4412-9B8A-C314FDF153A2}"/>
            </a:ext>
          </a:extLst>
        </xdr:cNvPr>
        <xdr:cNvPicPr preferRelativeResize="0"/>
      </xdr:nvPicPr>
      <xdr:blipFill>
        <a:blip xmlns:r="http://schemas.openxmlformats.org/officeDocument/2006/relationships" r:embed="rId1" cstate="print"/>
        <a:stretch>
          <a:fillRect/>
        </a:stretch>
      </xdr:blipFill>
      <xdr:spPr>
        <a:xfrm>
          <a:off x="1665739"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C064239E-4600-4036-A3C7-2489E12A8E68}"/>
            </a:ext>
          </a:extLst>
        </xdr:cNvPr>
        <xdr:cNvPicPr preferRelativeResize="0"/>
      </xdr:nvPicPr>
      <xdr:blipFill>
        <a:blip xmlns:r="http://schemas.openxmlformats.org/officeDocument/2006/relationships" r:embed="rId1" cstate="print"/>
        <a:stretch>
          <a:fillRect/>
        </a:stretch>
      </xdr:blipFill>
      <xdr:spPr>
        <a:xfrm>
          <a:off x="1140279" y="95251"/>
          <a:ext cx="1352550" cy="1020535"/>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B2C98F5B-27DD-4D17-AF0D-2EA51580BFF7}"/>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DBA772B1-1475-4683-92EE-E1FBC844ABF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8E2E3F63-6444-4DEE-90E8-51746B7F4EA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96A171E6-E0A1-4A8E-B322-6BDB1C72C6D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C268D312-79BB-4817-B782-5C044CB4F24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8325E703-C75A-4807-86CC-930E99653E04}"/>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3A2C63EF-3BE9-4FA5-8B61-CB940E31207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79A8EACE-5EE0-4845-A67C-83455C3B4D3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FCAFA764-B9D9-4203-A866-2ED484C603C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5D5C9FEC-4830-4A8E-A0FC-9C51715B14E6}"/>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31DD79E4-7E70-4B54-AC8F-B9DB129FC85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D636E70E-B242-4D24-8601-1FBF72E49099}"/>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6C74D5B3-DDA5-4FDA-BBB5-66719B9D00D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626C4680-BC3E-497F-B004-D874C5EAA479}"/>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44FED782-56D5-4432-AAC1-760118902C59}"/>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78352889-AC79-4A44-9134-458EFD6319E0}"/>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7264D1FF-6B8F-4689-8373-408F0D3EDEB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D32FC3F7-B8C7-415E-9853-505BA88226C4}"/>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47B57FB5-77D6-44F5-8FD6-AB459CC3645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ED74AA4A-8803-4F31-B737-00ED75CF3DB9}"/>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FD1BDE55-343F-40EE-B1CD-CE9512DDFAFC}"/>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471038E9-FE30-4DF6-914A-A269FEF6C4F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BFAF549F-8E85-494A-91A4-03CC65E44F4C}"/>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AB00E272-E0AD-40E5-8AD2-92B70E316F00}"/>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8247E7FC-1778-4AE3-B6AF-C55842A7B2F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CFDC5A9-58EA-426A-A744-D7D38491619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59BFAA41-117E-4715-8601-C8FA6A43ACD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14781FC0-EB4F-43B9-95C9-C5F91CE2748E}"/>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1CB5BE75-26F5-4AE0-97F8-1D73BA99A064}"/>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15DAD4D0-41CB-4C36-BDE5-6D711102AAF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786FF585-1406-4373-A849-CB63001F851C}"/>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F8F0ABF8-A76F-4982-9491-6F3F2B53628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285929C6-92A3-4992-A88B-90A5162D304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A280E336-508F-4183-B950-C35C562051B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840C6AFF-B10B-4EB3-BAA7-E3B0A373DB5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65316126-1A77-4EF4-B95D-5F8CBFE1B2E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18C7A720-0549-4114-9269-5445171E01C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2829C99F-394C-4F06-B6A8-2DE39E77FD46}"/>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5C6C8863-1524-4CC1-B187-04F4452FD7D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6A866514-1E6C-4DE8-812B-E5CFC088940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FA74F052-E80D-4A2D-9862-56FA51DE8F1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50DDFE3-26A2-4453-B8DD-488C6FCF75E9}"/>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EB06F7FD-4D63-447E-9252-8CBC86479E0D}"/>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5AFFFBCD-4D7C-4626-A6D3-ABA1B43867BD}"/>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F9B6CEFB-DBDC-443F-9A6D-0D0888102B6D}"/>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9627480D-7285-40F4-A56B-DE058341473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E38A818D-C942-4ED5-9D7F-895EE9FF344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CC362F66-2F4D-4857-99A8-52FA2A6CABC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91545846-D30F-48CC-B794-917F00FBF8B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1B5A69B7-1672-48CA-A4C1-4016D2FCEEA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AAB2F197-5B32-437E-B1D3-7142FAD6673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69CA3100-F42B-40FB-80D9-349F0DB49B9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A86CDB5B-C547-43E5-A1E6-0C43F25EE80C}"/>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B87F27-3BCB-401C-87E3-4F6AD843ADF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84043677-36E2-464C-88CF-56D10A2B9F36}"/>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944B0DFA-C535-4742-A91B-2B25D516C67B}"/>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2C890238-DD1C-4022-ACEE-50D48F7FE03F}"/>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6C6EAB86-D5DA-4461-A2F2-8F7241486E62}"/>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AA2B1EC5-8BB9-4880-B52A-A84EE7011F23}"/>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517BB3E0-9AD7-499C-9BEA-B65845A907C9}"/>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B99C2F34-0065-4390-9FCF-BCCDF3471ADF}"/>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55CEAA6C-C859-4561-BF7C-213AA2D5597E}"/>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4D9194F2-10B7-4CA7-ACC9-226D56DEA252}"/>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B18DD5B3-C9F5-408A-A9D6-03A0BF688865}"/>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26B1D650-D910-4779-9C04-CD8A66C4B85F}"/>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689FB1F6-E4B4-48F5-A48D-7BACECA1475C}"/>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E7FEB13-648F-49C0-B531-7CF18836E781}"/>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F5C84ACB-1B49-4BE0-A63D-108F127ECD9F}"/>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1456D597-5370-446A-B029-4AAA893E3405}"/>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352B414-C5AE-4E78-B696-F0EB9E98855C}"/>
            </a:ext>
          </a:extLst>
        </xdr:cNvPr>
        <xdr:cNvPicPr preferRelativeResize="0"/>
      </xdr:nvPicPr>
      <xdr:blipFill>
        <a:blip xmlns:r="http://schemas.openxmlformats.org/officeDocument/2006/relationships" r:embed="rId2"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248C43F4-D439-4A73-B624-1CE68D3D9E53}"/>
            </a:ext>
          </a:extLst>
        </xdr:cNvPr>
        <xdr:cNvPicPr preferRelativeResize="0"/>
      </xdr:nvPicPr>
      <xdr:blipFill>
        <a:blip xmlns:r="http://schemas.openxmlformats.org/officeDocument/2006/relationships" r:embed="rId2"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6BFF870-68CA-4A08-A9FB-2AF80600F1BA}"/>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3CA237A9-D7A2-4C3D-91A9-B5B2A2EC0CB9}"/>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207C5171-CDBE-4F49-A629-FD9E20349659}"/>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6BBFAE91-7968-4206-9DFE-97C4D72E30CA}"/>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263C1D13-B081-4026-A8CF-34C214E4296C}"/>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54A27601-BFDD-4CCD-9108-89410E103EB5}"/>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AD5AA5BB-FDBB-4E21-9DF8-9BAFE3A2B752}"/>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2DEBDD77-95E4-4C2C-9330-9767E69B742E}"/>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45C6E81C-87A7-4329-938A-066770E6418E}"/>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FC95755F-A217-45FD-846A-652471D8FDC9}"/>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E85D5BBC-321C-4D1F-8253-CD6BD791FDE0}"/>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3EDC79CD-F125-4398-9EE2-2DDE27D9B6B8}"/>
            </a:ext>
          </a:extLst>
        </xdr:cNvPr>
        <xdr:cNvPicPr preferRelativeResize="0"/>
      </xdr:nvPicPr>
      <xdr:blipFill>
        <a:blip xmlns:r="http://schemas.openxmlformats.org/officeDocument/2006/relationships" r:embed="rId1"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70260EDD-BB7D-4ECE-A7C4-62E13BAB16B1}"/>
            </a:ext>
          </a:extLst>
        </xdr:cNvPr>
        <xdr:cNvPicPr preferRelativeResize="0"/>
      </xdr:nvPicPr>
      <xdr:blipFill>
        <a:blip xmlns:r="http://schemas.openxmlformats.org/officeDocument/2006/relationships" r:embed="rId2" cstate="print"/>
        <a:stretch>
          <a:fillRect/>
        </a:stretch>
      </xdr:blipFill>
      <xdr:spPr>
        <a:xfrm>
          <a:off x="35337750" y="37465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3DA31D5D-124D-4A42-8600-ECC267BCA431}"/>
            </a:ext>
          </a:extLst>
        </xdr:cNvPr>
        <xdr:cNvPicPr preferRelativeResize="0"/>
      </xdr:nvPicPr>
      <xdr:blipFill>
        <a:blip xmlns:r="http://schemas.openxmlformats.org/officeDocument/2006/relationships" r:embed="rId2" cstate="print"/>
        <a:stretch>
          <a:fillRect/>
        </a:stretch>
      </xdr:blipFill>
      <xdr:spPr>
        <a:xfrm>
          <a:off x="3533775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15FFC3DD-3275-418B-9BC6-C3EB46B6285D}"/>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89954A70-697D-4DFF-B894-B34C6F0893B7}"/>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C7A1F0E1-A25B-43CC-8143-1D94E5307940}"/>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5C6414B1-8801-4DFA-9813-22A5A398470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FAC57CE6-63C4-4E6C-9A0B-674892CF46A7}"/>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A5EC4246-4418-449F-99D1-83967BE3603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EEFFE83C-6DC5-4435-BB6D-6E37BDD942C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D2845E8F-34CB-4437-B707-96FCC6DDC959}"/>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D40C70BB-A03C-4C99-89EE-CB5E6FD0129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ECB791CD-BB92-423F-8BEA-EFCC11BCD60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9C0C0B7-9E36-4E8F-BD98-1C0B125E1BA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12FF73E1-C8DD-4558-AE44-9AEC7EC4B0E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60E6D0A2-78BB-449B-B2AD-44417B78E00B}"/>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7C88271B-59B1-4C69-9EF1-F4E7F3F824CE}"/>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8731A041-3A4C-4F4E-A44C-6339219A2A3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FE9E5E72-DF94-4253-BECD-C769A03087E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4ABC6843-FE2C-469C-A812-CC9AE920FA7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42865D8D-2E75-4896-8A1F-18F348EB613C}"/>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648862EF-F7C1-46CC-A54C-2FDFFFDBE389}"/>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9455AC60-533B-4803-A9C3-547CBA376B4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6F929575-B770-4CD8-8C8A-B1F13D5C67F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769C15F4-31F4-4265-B805-95B840A5AEA7}"/>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A402371F-B006-4617-A9F5-4156813249D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61F5C3CD-E787-47EB-80FB-E13757496B9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FE53C0C4-385C-4FCE-B443-C8116826CA0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C9CF1CDF-4D37-439F-AD04-EA8DEAC7426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17E8A95E-CBB5-4E4B-9F5A-2072402E704C}"/>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AD02CF29-6A69-48B5-9A20-E7B4D089F324}"/>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EDBD17AE-B271-430B-935E-DCA0B0E4DA5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7C1A43A0-BB75-423B-962D-9BAAA161AA1F}"/>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713D7023-7DE3-46DC-BC02-6D66302AF1F0}"/>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4F44FD26-9065-4668-96E2-8AB2FEB193D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5182EDE8-F87C-4AC1-B517-765FF510AA0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3B56CBE-49C9-4A17-AD54-7BD2D05164E6}"/>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E7688D9D-8754-48F1-BC69-18EF959BEC6D}"/>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34DCCE5D-C5A6-497F-969C-BEB469B402A2}"/>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3CA2277B-94EE-4C87-818F-E58A5025DD0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992EF318-CAC1-46D0-AC4F-7089F12D4FE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D61A2855-5486-4A40-9637-04D280ED124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0C1D7562-985F-4D44-A384-5005C87A4E5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64D7D114-3CD7-48EA-B5A6-C45B6D32A71D}"/>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5B91A8E-3E54-4596-A6B6-2C3ECB9575B3}"/>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5D410A8-2556-40F1-B1ED-53F50503971F}"/>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19543EF4-5114-4260-8A12-EA69E9692DA6}"/>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4431BD8B-4AFF-45FE-AFA6-8E2E05594CD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94FA45B6-49A3-43C0-9AEF-9691FA2630D3}"/>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FF5FC0A8-F5AC-439C-A898-FADA57DEE63A}"/>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61836B51-40A7-48D1-A83B-FAC3824385DE}"/>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93E17A0-4267-41D3-8CC8-3C637102523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B7382DA3-E509-4357-AE54-687F39B1BC28}"/>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DEAD121E-1151-4E7D-A8C7-7D8E212468FB}"/>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C4EC1EC2-D0CE-4888-BA85-0F4EA6BE188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8087203E-AE9B-42C5-BA0A-9B4E32A1332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20B30B57-C1DE-4650-BE15-7CA562F018BA}"/>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2406148C-5DA6-471E-9CE6-64689507E9C9}"/>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39240D4D-D405-497A-8795-732D3478C17E}"/>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1B46491D-67A1-446E-A06F-F01570E1339F}"/>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5E3B2D66-1105-4120-8052-EBEF36765EF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D841F5D2-DF4D-4E58-8A61-98C9E7648A5E}"/>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49410B12-8949-4005-94FE-D0BF0DB6B71C}"/>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2DC48F5A-0DDB-44BB-9F59-F17BA3198B13}"/>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971C91E-1C89-4F57-A990-3910E6F155B3}"/>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33647877-DD53-495A-9D95-7492314897E6}"/>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7A1F6229-52C9-49C6-A2A5-C2038DB11778}"/>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DC1A64AA-D967-48B5-814B-32D39648331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FEF46B9C-13C6-4DC9-9842-FACE85D8F772}"/>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AD297680-8765-481E-90E6-69891641B5E1}"/>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F2DAE3C6-F7AC-4E24-84BA-527F814E1FAE}"/>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3D7EA565-3F73-48F9-9C70-4E7B52857240}"/>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78724201-CC0B-4970-86AD-483D7D2CA587}"/>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20D6E415-1BF4-4DB1-A932-2974132B21AB}"/>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E94B89D4-9F8B-4ED6-AA87-937AE7D9CB0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B17D7875-4F6B-4571-B97F-9BC20908BD8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CC4635D1-FBE9-4033-981C-DCFD91AF6CEC}"/>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0572FDC9-7E5A-4A51-AE2F-37C7EDB2581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91844C28-5C90-4052-A9D1-F5CD050982C6}"/>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FAC080A6-CA16-4D57-AE4F-0A683ECC8F4A}"/>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A50E0EF0-89F9-46F4-943E-A808A73C81E8}"/>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21191260-7139-406C-83FA-22327DB9EAB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A91B6229-B220-4D5B-8787-827958476442}"/>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17BE79B4-1C18-4AE3-9341-D64E120794D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F3A0CDCA-2533-4718-89E5-682608D434ED}"/>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489B3F1-F2D3-4C3C-BB1E-0CBDA61D799C}"/>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342D7C67-FB63-45AF-8044-F5EFD9B35B8A}"/>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2427C3CE-F710-48C7-B31D-89A8256F448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DB21EE0E-E220-4A77-AFA4-0675372A140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7B468532-6C74-4DC2-9BF6-AC7EF8B7D7B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FF59FC9A-9119-484F-9253-048149DA1320}"/>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13DA11E3-91C2-45AD-A5C9-E38779AA3C51}"/>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8BEC8346-8366-4B78-BF31-6E265110C6FE}"/>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F1CA9946-710F-4252-B6A7-754EC6BF2FB9}"/>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FE6BF44D-1BCA-4BE4-A729-892579DE9B0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3554D621-D0BB-456D-A819-C856A974DE2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384DEDF5-617B-4520-AF4E-4AA584097FE8}"/>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E69CECE6-CF16-42E6-902B-17F1A0F3C8F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534120E7-FD5F-47A8-9100-466A4DE480C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A7D39D-4930-4A57-99A4-FDF74BC8C177}"/>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E04FBA63-C41B-42F3-8E0E-7A60C3FA9687}"/>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3F6D1FEC-959A-4F4F-B308-24253B89DF43}"/>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B3E5FF21-FBFC-48A8-BA37-F1B90306CBC4}"/>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500FBA53-9B23-4B3F-ADD9-D42FFF74E852}"/>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BBBAE136-FD00-4CAF-B91F-0B845B53A9F6}"/>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8E3A5693-CD89-4CBE-B05B-BDBB9DCDDF6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3ACF1E47-287C-4D0B-8BCD-F18A466AC725}"/>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409AB7BB-2607-4392-9AFB-A4D277964707}"/>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6632FE12-BF95-4140-9FA5-2EF776B1EE34}"/>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96ABED6C-5A9C-4F22-8345-0E011F91BCDA}"/>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4E616A9-7FB1-4467-B652-0ACFA636E74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57133E26-FDB3-49A9-885D-F8CC9A94582B}"/>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38945891-FB2B-4B6D-A1C7-B236DDED74CF}"/>
            </a:ext>
          </a:extLst>
        </xdr:cNvPr>
        <xdr:cNvPicPr preferRelativeResize="0"/>
      </xdr:nvPicPr>
      <xdr:blipFill>
        <a:blip xmlns:r="http://schemas.openxmlformats.org/officeDocument/2006/relationships" r:embed="rId1"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7708145B-2515-4183-8D6D-E34612AFFB70}"/>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4CCE2402-7A18-44D0-B21C-DBA5EF8825F1}"/>
            </a:ext>
          </a:extLst>
        </xdr:cNvPr>
        <xdr:cNvPicPr preferRelativeResize="0"/>
      </xdr:nvPicPr>
      <xdr:blipFill>
        <a:blip xmlns:r="http://schemas.openxmlformats.org/officeDocument/2006/relationships" r:embed="rId2" cstate="print"/>
        <a:stretch>
          <a:fillRect/>
        </a:stretch>
      </xdr:blipFill>
      <xdr:spPr>
        <a:xfrm>
          <a:off x="3368040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114246A4-84A0-4E3F-B960-F9325B98321E}"/>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76F6A444-97A8-4C9C-BED0-EDB138DC144C}"/>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91DB2265-8E7C-4476-915B-B3BAA3FFD153}"/>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CD4644EC-C456-4BDB-B117-C6C92240A94C}"/>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840B23D5-F975-4388-885C-A648BB2591C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0226CEB-A888-479E-B818-06878CA0C74D}"/>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A7F34860-C307-48DD-A0DE-E46400203410}"/>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30BE9E87-E7BD-4249-8DE7-41639B9C84A5}"/>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337330BE-D09E-4CBC-A627-1B3207C7C2E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40AED11F-5DA0-4957-BC9D-B7B6B656D87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C66258EC-3530-426D-BD8A-C7A2F3C842C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5FA94579-FA92-4401-90E2-65BED04660C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2004B2CF-E08E-4A0A-8198-2FE312B91EF3}"/>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51B35673-9CA9-46F7-BB4A-36E225DCA735}"/>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6BC01E2A-FFBF-4B02-9968-A9F0FB53A2ED}"/>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65D05A14-816F-4CBA-B86D-46209ED29F61}"/>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1034EC3-FD21-4402-9022-BE753274D22D}"/>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5A91782D-7933-435A-9373-A7DF76D630AC}"/>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BE0ACDC-259A-4C6B-8F58-C1E17EB6EDD1}"/>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A7A9F81B-E9F4-4467-9F52-FA987E4FF1F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481F1116-E5A9-41BE-BC16-36E3DE30FE27}"/>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428DABDD-8333-4F32-B52D-216038419259}"/>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D20A4D1A-8599-4ED5-973D-88E7FDAD4001}"/>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BF84B278-F3B9-4D6A-8EBA-B0F2D3AE8E54}"/>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EEB7D98C-83EC-4DA4-AF6E-309DF22E15F3}"/>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D7073B2-3EB0-4C34-A4AC-3B86AADB500A}"/>
            </a:ext>
          </a:extLst>
        </xdr:cNvPr>
        <xdr:cNvPicPr preferRelativeResize="0"/>
      </xdr:nvPicPr>
      <xdr:blipFill>
        <a:blip xmlns:r="http://schemas.openxmlformats.org/officeDocument/2006/relationships" r:embed="rId1"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74222642-4140-4558-8000-A77177E4DF63}"/>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E8F63531-23C7-47CF-9BF0-2B60DE61A306}"/>
            </a:ext>
          </a:extLst>
        </xdr:cNvPr>
        <xdr:cNvPicPr preferRelativeResize="0"/>
      </xdr:nvPicPr>
      <xdr:blipFill>
        <a:blip xmlns:r="http://schemas.openxmlformats.org/officeDocument/2006/relationships" r:embed="rId2" cstate="print"/>
        <a:stretch>
          <a:fillRect/>
        </a:stretch>
      </xdr:blipFill>
      <xdr:spPr>
        <a:xfrm>
          <a:off x="31972250" y="37465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1975F00D-1C57-4334-AF30-A28D57247FE0}"/>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FD60B5B9-E9CC-42D8-AFFE-AB92B40162CB}"/>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D243FFCF-046E-46F6-820B-8F343B8AA21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915C9800-2477-44F1-A80D-56962208A13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75FA8E2E-3229-4787-87D8-5FFF6E3977E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705190BF-98EA-472F-889A-FDCD472F5C3A}"/>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90A450E7-CADD-45CA-AD67-257BA316BE1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633A6FA8-30B5-473C-A8D8-5CC15B270E1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BB68C763-883E-4F7E-9B6E-EA164A99E79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9F70CCE2-5E5F-4C0E-B839-A91F8799FEFD}"/>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8680B34B-5622-4C84-9D21-C4C5FCADEF6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F223E29D-72AD-42B8-9DFE-1409AF00B0F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BB522458-2A02-49AD-8B08-7754400C0396}"/>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C7127D21-6361-4079-8C3B-70E864F137C5}"/>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BD65052E-728A-461C-80F7-8FBA11B53719}"/>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7EB9C931-8711-472C-885D-F81369E6746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89753586-2F65-4AD9-9295-EB780943817B}"/>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671B4495-0D1C-48DC-B607-5BACFB239DED}"/>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D8F807E1-E5E3-4E6E-B4CD-95E8877FDD51}"/>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BF303F0D-9A2B-4736-8898-EABA47056FF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FDB574FD-0320-47B0-B933-6A1C201D905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0DD8B030-B113-4615-B50C-7C322FFA106F}"/>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7F842803-7EA0-4055-A695-A9C435D9E9E6}"/>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EDA580E6-F70A-4668-98E5-0F4619512B99}"/>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BE67D37E-308F-4647-8203-5EA7B158FC61}"/>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13B453CC-0253-48F7-9F1A-514BDCE28703}"/>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4E76F70A-E743-4106-BCB0-6E1C25FBBB00}"/>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D1942F72-4924-482D-9185-8CAA9566824D}"/>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E7880871-40A3-45AB-BB01-D1DE05504A61}"/>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C0421E14-FC33-406F-A495-6FDAD4059E1A}"/>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F2E78A6A-7E77-429D-A09F-D64904B8863A}"/>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06672AD5-C5F2-490A-BE18-00B93E95F61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5078B793-3A36-4D85-89A6-4C3CE0E4397F}"/>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4CF0A8C7-8DA0-4349-A862-A70508B6F53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A1E012DA-8398-473C-9F53-A8DFDCC92AA1}"/>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11B2CF14-BE55-4690-9BFE-CA349C6BE7F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ACC7089E-3DBE-4803-B2A2-626E737087A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0DF4DF99-0B1C-4C86-94E8-B19BAD0777A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C608E92D-2B32-4F3E-A4FE-1136B63D4B0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DE51C539-3618-4864-97B0-9CC460D41A2F}"/>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22A47E5F-55D1-4257-9558-13136D845C1C}"/>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0B799A7E-D14C-4663-A120-53C4362EF7AE}"/>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4F0D3111-8801-4A56-A9D4-B12E9C80BED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55070C6C-B8BB-47AB-9DC6-E8B5C5F83CF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5EE82E2B-F831-48B0-840E-7799ED0D37F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09E371B9-1A05-481B-9F79-345E95866F8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45C26611-F1B5-4D06-9995-0A1793EB54E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2F6469F6-E476-4FC9-BB56-373F52A3F3F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332310D7-2879-4636-9D79-207CEEB8E55F}"/>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9EBD11BA-585D-46CA-A250-80F746E8BA1B}"/>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9934707D-AD95-4A5F-A6BF-F98D17931516}"/>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01C02D27-F2C7-470A-AFCC-B2376422FF8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F75732D8-64FF-4A0A-9048-395CA63C3D5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CA87A431-951C-4E21-B4E0-FD0EAEF17C6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AECD86C9-E829-4DC0-8EC7-518D0042D7C0}"/>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B9134E49-B0CC-4994-B785-8E87DFB9D52E}"/>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B21A037B-C406-498E-ABCD-93F70E793629}"/>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991730D7-0541-4F67-BC9A-62AA3E4C478C}"/>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D4CA8FC1-B2E7-43A3-9D90-28B72A9FFAF5}"/>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3E40A22A-23DA-45DF-8BE7-E15FAF87004D}"/>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254E4E96-5228-46EC-99BD-DD0BFC8513BD}"/>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9DCF34B6-ECE6-4808-B55D-C9D8A2B7EBFB}"/>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2A8CE87A-50DF-44C2-85CE-767B6CEC33FC}"/>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22463127-F88F-4DD0-87AD-D94FA78DF21D}"/>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C2161318-FEF9-4385-A2F8-A00E3502BF24}"/>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B0AC9011-0E82-4052-9AFD-CE54B4B0F28B}"/>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41867860-C1B5-4E0A-959D-17C43DEEC8D1}"/>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A1F1A3AF-2671-4EA6-A511-91228C2EDC0E}"/>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0448E460-E3E5-499D-8F1A-52DD9BF50CFD}"/>
            </a:ext>
          </a:extLst>
        </xdr:cNvPr>
        <xdr:cNvPicPr preferRelativeResize="0"/>
      </xdr:nvPicPr>
      <xdr:blipFill>
        <a:blip xmlns:r="http://schemas.openxmlformats.org/officeDocument/2006/relationships" r:embed="rId2"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90A9D014-FB20-4B69-849F-CB1F6D2AA557}"/>
            </a:ext>
          </a:extLst>
        </xdr:cNvPr>
        <xdr:cNvPicPr preferRelativeResize="0"/>
      </xdr:nvPicPr>
      <xdr:blipFill>
        <a:blip xmlns:r="http://schemas.openxmlformats.org/officeDocument/2006/relationships" r:embed="rId2"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F71984F8-DE63-4FA1-88BA-F38DEAB9240D}"/>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BDA08C5A-A238-4127-B63F-5B61C87C61D5}"/>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E6375752-174E-4EA6-9287-03C425974104}"/>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30F72C13-8108-4E59-84E2-16DCA390AF9C}"/>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7F75E0AC-4F14-4646-AB54-223CA21BBAB3}"/>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1F60AE82-2D83-4117-90D7-3BA166EC4B74}"/>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9B40F58D-92E0-4090-9E61-1BA50F1379FF}"/>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E32DF559-C2BF-4BCF-8D63-547858A4C561}"/>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68E3F3C5-27BB-4741-A23A-D9374EE80367}"/>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6DB329C7-5426-4194-8E11-A72B7BA1DDD0}"/>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EF5A933A-325A-4A8C-A43C-E8A9F0071831}"/>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B27F6467-D8FB-4560-BD60-EF187631FE9C}"/>
            </a:ext>
          </a:extLst>
        </xdr:cNvPr>
        <xdr:cNvPicPr preferRelativeResize="0"/>
      </xdr:nvPicPr>
      <xdr:blipFill>
        <a:blip xmlns:r="http://schemas.openxmlformats.org/officeDocument/2006/relationships" r:embed="rId1"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03779069-E6A2-44BA-93B3-E4567CC964F7}"/>
            </a:ext>
          </a:extLst>
        </xdr:cNvPr>
        <xdr:cNvPicPr preferRelativeResize="0"/>
      </xdr:nvPicPr>
      <xdr:blipFill>
        <a:blip xmlns:r="http://schemas.openxmlformats.org/officeDocument/2006/relationships" r:embed="rId2" cstate="print"/>
        <a:stretch>
          <a:fillRect/>
        </a:stretch>
      </xdr:blipFill>
      <xdr:spPr>
        <a:xfrm>
          <a:off x="36785550" y="0"/>
          <a:ext cx="38100" cy="9525"/>
        </a:xfrm>
        <a:prstGeom prst="rect">
          <a:avLst/>
        </a:prstGeom>
        <a:noFill/>
      </xdr:spPr>
    </xdr:pic>
    <xdr:clientData fLocksWithSheet="0"/>
  </xdr:oneCellAnchor>
  <xdr:oneCellAnchor>
    <xdr:from>
      <xdr:col>26</xdr:col>
      <xdr:colOff>0</xdr:colOff>
      <xdr:row>0</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1CC7E2D5-713B-4B23-AA16-197565169070}"/>
            </a:ext>
          </a:extLst>
        </xdr:cNvPr>
        <xdr:cNvPicPr preferRelativeResize="0"/>
      </xdr:nvPicPr>
      <xdr:blipFill>
        <a:blip xmlns:r="http://schemas.openxmlformats.org/officeDocument/2006/relationships" r:embed="rId2" cstate="print"/>
        <a:stretch>
          <a:fillRect/>
        </a:stretch>
      </xdr:blipFill>
      <xdr:spPr>
        <a:xfrm>
          <a:off x="36785550"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8F7D07FD-3CA6-4E34-820A-41558F40940B}"/>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00A1B8C6-09D6-433A-97B9-114BFDD8C03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213D46BB-DC46-4BEF-9C83-639879D9586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7BD33190-15EB-440B-82E6-4B89CF4A5240}"/>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ADC5D56B-CC6F-4D19-9742-FD94ED6B66C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8A42F01E-83B5-4EC7-9A40-2A119E6229E0}"/>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0284C135-EEDB-400B-9E25-BECB3F595D8C}"/>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EDB03590-894C-4435-BAFA-285ABB9CB561}"/>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14CE389C-CFAC-4197-9567-0600291E5213}"/>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B7421B86-D99A-421C-8629-2AF6EB50961D}"/>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0DC7BD67-2FCA-46DC-B070-32123DA01B3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F1154F41-C42A-4377-93B1-899EF6AB1B1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96C2DE4B-6FB1-4B65-988D-2C046190517A}"/>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277AA8F6-D12D-4CE1-B727-AF950E4B2A39}"/>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2CF14B08-A2F6-4D69-8950-ED520325DCF2}"/>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7946F21F-B13C-478A-A6CF-577B292E259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B8EE48C5-2801-4705-B559-E2FC939DEE64}"/>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6CC3B53C-57A2-4725-AEC3-999487A91637}"/>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D416E9C3-551E-4BB3-A5DC-2DA1DCF7F488}"/>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A8D7B84D-FFB0-4302-9F7B-1FA6A9C74FF3}"/>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FDCEE3B9-9190-4858-A91E-B17FCD8BC30B}"/>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660547FE-4441-467C-ADFD-EA176EBA6DB5}"/>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39FA98E7-9B67-46A5-A813-CC8D62EEB27F}"/>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5E86FEE8-C3CA-4598-805D-C637F4398BB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9A8660E0-1BD9-4E78-BD1C-F026A6E094E6}"/>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60CECD0B-E009-45F6-92A4-D3757BECE06E}"/>
            </a:ext>
          </a:extLst>
        </xdr:cNvPr>
        <xdr:cNvPicPr preferRelativeResize="0"/>
      </xdr:nvPicPr>
      <xdr:blipFill>
        <a:blip xmlns:r="http://schemas.openxmlformats.org/officeDocument/2006/relationships" r:embed="rId1"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117E64A5-142C-4BB7-B94E-C759C7A837A6}"/>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25</xdr:col>
      <xdr:colOff>0</xdr:colOff>
      <xdr:row>0</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2E47F47A-A702-4932-9AB4-A2A0835207CF}"/>
            </a:ext>
          </a:extLst>
        </xdr:cNvPr>
        <xdr:cNvPicPr preferRelativeResize="0"/>
      </xdr:nvPicPr>
      <xdr:blipFill>
        <a:blip xmlns:r="http://schemas.openxmlformats.org/officeDocument/2006/relationships" r:embed="rId2" cstate="print"/>
        <a:stretch>
          <a:fillRect/>
        </a:stretch>
      </xdr:blipFill>
      <xdr:spPr>
        <a:xfrm>
          <a:off x="32794575" y="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D36B1847-E960-487B-8E00-40A8EC52D61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45C7F32D-14F0-4D0A-AADB-131F9323E38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2DECC2A8-99EB-4E16-B3AB-B1B3DE6A596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FDF01677-F429-4117-BCD0-24B2EBE9F3C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FDACDEA4-F7F3-4DFD-9567-71BAF1B0728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108A95CC-4BD5-44B7-A310-80F720958F0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B9ACAD82-82FA-4FB4-A5DF-17384CEDA95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FDE55B6B-F705-4B7D-9DCA-48A53C36310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496FBDD9-1491-43B3-993E-57DA1C568DC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C940A447-A33C-4356-A0EA-6F8204A183C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21825CDC-B680-41DB-97BE-0614591D4EC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F737B4DE-69A7-476A-A189-6040300AE9F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25B0FA89-20CA-4D13-8FF3-044F220F13CA}"/>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A3F54383-A206-40A2-9097-AB471E2F5209}"/>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955CB8A9-4BC5-4C8C-93CF-8BA564D6318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B86E5888-76BD-4C68-9934-039D9A21B52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5E556517-5862-4B86-A32C-48A150434B4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701ACC68-F430-4B61-B159-64858CEE41A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4AA0CF73-60E7-443C-9BCC-A98DC815281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018B896D-0097-447B-9C41-7A5CC126926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0DA454D5-EE08-42D0-B078-ADA89384617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D46E1201-0E58-448B-A8A9-DF4BC8B6C0C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93A5B16E-FC2D-4247-8666-CAA90666D3F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E92E229E-2B04-483D-AD97-91B347F2E0F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1A3890E7-443E-4A76-9439-5A998A71FAD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119E6D8D-DB65-4B2B-A650-23FB3826539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D613EBCD-C93E-4495-8B8F-242ED5585DF1}"/>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2D54E29A-35C0-4168-8260-13BC7A08F3E4}"/>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57EA5FED-6E14-4448-A09F-7E182F2D93A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A6534AB0-FD0B-404F-B600-3B10B63B2CB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D4590578-F6E4-4784-90E1-7DEBC11601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F8FDDC42-DAC3-47F7-AC9C-A36BC1BFB41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C487C2CA-9C65-4216-940E-8AF4C896B44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E4CE931F-F2FD-4D78-B2F3-4BB24BFCC9B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6594F1C4-367C-4791-8382-CF4497220CD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40010AD6-8DD9-47AF-8706-5232E93E443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8A68B72F-117A-4021-9019-6CA1EB595EC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16016682-239C-4A89-B675-BE89119EA89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8133A5E0-15FB-45BD-A3F2-307197E8F3F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BC9D9E9B-7647-4B45-8153-628F21358E3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622A5A43-4E90-43FC-BB19-32E089AF550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543C895F-FC1A-45A5-A0EB-4132B124147D}"/>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00798AAD-A920-4267-BD93-773B52CDACE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8F11A788-ECF1-4719-8ACF-2E4C6C0987C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EC179DDD-01A7-44BA-8CE6-E95697A8AA0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85B1E5A9-19D9-4C4D-9BDC-A7A1C81E714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3E5F9A27-8773-4B81-ADFA-EAE512D62FC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CCFBBB8B-15FD-4A32-AD4F-15CDD49813C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CFA1A6F3-25DA-4F4F-BC3F-18CEB2EEB68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0BCF467B-D01E-4884-B406-AA7E2AC7F51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529D3601-6F4F-4756-AA20-9E47A2AC4C5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9AAA0FB0-04AD-467F-B96B-746CB82B2EB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3F836192-3FF7-4B6D-AFCF-01D5C53F0C1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5DE9B4BC-B307-4D32-94E1-6413A1332D6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13F87A62-CD21-4B6E-88CE-39FF68961DB3}"/>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AF3CDCAD-AC08-46A1-8952-AB3AB3259B2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5FC5D0E1-E9AF-4C70-8EF0-38FE00D792C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0F7C9651-B426-4FDE-8F1E-038781DA7BF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490569C3-B8ED-4724-B801-5630066741A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9BEA8EA7-1C8D-46F7-A092-8BF0006B934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D2D40C30-8B0F-44A7-A468-15381E1D9FEB}"/>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5ABA1ED4-456A-4D86-AD42-78CFF7FA3B0A}"/>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E1555C56-CEAA-4BC7-997A-F9645897DC0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8DCD2980-217D-4CB4-B690-6E9593A0E97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4A375E43-01B3-4057-B1A5-4A75EF3FE0F7}"/>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CDD7345B-DDEF-41F1-AC90-910CE06DDFB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92CF0F90-AB27-49A4-BAD6-27EDB7134CC4}"/>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EE2DC7CE-8207-471C-84C8-99D5C4D96ED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B58DE33B-44FE-44B7-9C94-721DB541BD8E}"/>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3B616B14-FD3E-415E-89E5-E3D00E65B71C}"/>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53FD5017-B7DD-430E-A897-93292C63340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CAAFFC02-2B1F-45A8-ABFA-2F46DA33C998}"/>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A0953EFC-20CC-4304-89D1-7B487ECA25E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7E8F1FE7-0026-4827-8347-4FB94ED83B1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4EB19FF-78D0-4F8B-B63E-6D6E4B4A1689}"/>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96AF1324-62D3-4D55-B901-19517CA132F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24A8CE04-9B21-44ED-ACF8-F9FBA7D2C1F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77B780C0-FAC0-4516-A355-38A2BEFB889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BD932810-C96D-4DE1-8CDB-A256BC4CA58B}"/>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405CBC22-E286-4F92-A968-32C82661B427}"/>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C59E8668-AD94-4D8E-A32A-E93237FBB0CF}"/>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28C0E83A-235A-4C4C-B251-977F082CF0D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53DD8BC7-CFF2-4EFE-BC58-C818DD7FE475}"/>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449B2131-051C-4882-A6E7-3844CFEA546F}"/>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0A1FFDAE-95BF-4CE3-A37D-83F0D409B67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6409202B-1601-4DFE-9D9A-456CDC385AE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D300F1B0-1B66-48A8-8847-3E84CED9D8C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80795538-982A-4EC4-BC43-BB1DF2202B6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C9D961FA-AB50-44FF-90C8-9EDF977FC68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F9A65697-BFB1-4008-A61A-C4E1A64267B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15A7BFB4-99FB-4FC7-86B5-2539E490B15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F7FC4C2C-9BE1-45C0-ACCA-B70E7EF14A1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C740B0BE-36EE-487E-9904-A99542AEB59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46F04EDE-617B-40F2-B20F-E341E27413B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431A9E80-A500-4EC6-82A5-BD031D6572D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64FAEDD0-BBC6-4E47-9D90-B16063CDE0D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D35DAD77-2E91-4A88-A0D2-16156997C97B}"/>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79BDB949-CD14-4D43-A83E-506AA89C850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EE413629-4B90-459D-9BDB-4988CFAC089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110CDA2E-5E69-40B7-B253-8ED309F6A39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820FE6E1-DB44-4F10-88B2-449D3721D34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81803BAE-BDDC-4E6F-8BB1-F5FC6E1EC62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D9C4F767-17BC-43D4-BCD6-9E1920B7F87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D75DB3CA-925C-4CB7-904D-99C6392EFC6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58A757CB-789C-46C0-A3B5-961A860EF03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2061C235-B1EB-4A18-B46D-22FF6D0DFFF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2EC8C0D1-A0F5-4EC7-83D6-898879FBD8C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0EC3BBF1-7CF1-45C3-A5D9-63CE08AFBDC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C23A77E7-8C58-421E-B1C9-8A8E2A79228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FE1B146E-E9C5-4025-AD74-A1CD78DFA3C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EB53AC9D-F17A-43F1-A1CE-907AC098E91F}"/>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3F812E7D-687E-4D64-B47F-083CA4A09781}"/>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A5A97901-8416-4E1C-9E9F-A59A0486FC3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47A3B8F5-57B1-45B0-857D-EF02E3DB19A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CD75EA29-E49A-4C1C-902E-EBBF1840D51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771B2296-EFBC-41E4-AA29-445FC8C280B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7D90403B-F636-4616-A46A-A52C32005AD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CE04805A-D423-4CED-B170-7CD9606262F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2A3D8004-F8F5-4367-878F-574188F2186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A8471A2D-DA22-4D3B-9461-1483AC0A97D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A76A002E-D581-4CF1-97DC-5F26C277AE0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E9C47916-3B7D-48D8-84E3-AA2C287DF5E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8C5C3C55-2EEB-44EC-A1B3-058D14A547A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6F125851-7635-4C79-B290-243641C6530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7768B56C-5F52-42CA-8950-0D43A90AFE4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049B88BC-D594-49B4-B791-8356977F472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1DC6D600-5F78-46FE-BC06-16982CB2BED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3915FD94-3B9F-4EB2-901A-DA1569C2C8D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5816D105-A1B4-44B3-8964-FEC35A1F821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04C5DCB7-0AFC-4081-B160-F3809B46064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44DF7115-6542-4784-8303-96B9377C5C5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4220AB5C-3AB2-41B5-B55C-9781398491E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319E531B-8652-4486-93A9-F66EF464012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51CF7861-75D6-4B73-98B6-505913D15AE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4CB75DB1-AE32-4E92-8561-C6325C25454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19B8D58B-01EF-4920-A302-856DFF80776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D4462AFF-4FDC-42B1-8A80-349230EA675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FDF40B16-0AAE-45DC-AA99-08A2BDBE3D1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4B69F23A-7D7F-436C-947D-A119FC2CC262}"/>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DDE82F8E-40F5-4527-B6C7-D39A66D0316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C8070086-4BC3-4EF5-8CBB-C666B75B651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311244C8-ACA4-4ADA-9DB4-60D3FAAD72F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8F62F804-3898-40E2-BBF2-D80326011F8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2BA67881-8448-4FAD-AADB-3288E946584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BF63D074-B6F9-4C32-95A3-27FCA3936CA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E2092928-BB68-4F7F-B80C-19E47F934A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70FDFA18-F2C0-4274-B893-82B1D90D2E2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3E41458E-96A1-43ED-956E-2203969F1E1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C2FF8EC0-EBE9-4411-AA9E-0F754C21A50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14CC9D1C-B07A-4DDE-BAD6-FBE57191DFA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4B40FC46-A5D3-45B6-B5BD-B7428EFFB83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43ED282C-3AB5-4A3E-A634-430EF3AC2F9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71CB14F7-DA61-47ED-9A39-0AC5B46CF23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5464A5DF-B20B-4BFF-A10C-9024E595B59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94CA41AD-82C8-4BA2-940A-44F11AA150E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FFCB2CAE-7D88-4B77-B2A9-F9AEC2EFF6B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59EFAB34-BCF2-4D98-B52B-5B11CF0D981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6803FE79-44B7-4099-82C9-1E7B09C6AA4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EC5F3D7E-50F3-48DC-BAC9-60DDB1400B8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687076ED-94B6-4AB1-A677-297EBA806CF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09A7FDE-BAD4-4E98-8829-0205255B24C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EC2F71F4-B28A-4CCC-A3C6-F512EF011DC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3E83F53D-0BEC-4455-8636-BC8DCDDB669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39401E4D-4631-409E-A322-FE214058E4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88DC4BB0-1FA7-4D0C-9213-8CADEB585D8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F98081D6-5008-41C7-8733-B9B9C3EE07F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11FD533A-05D4-4231-BC16-2D7959A6CAC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6C5EE8B2-7B17-448F-B7EE-6250B159EA6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487D2131-B82E-4727-A0BF-E78FE536D2D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E75384C1-87AB-43CD-8EFC-FB447238581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7009175F-8A59-49D0-85E0-A18028BFF79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8E8F3FE2-A454-4A3B-9D09-DABCC66142E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A8F0528F-A502-4605-9003-50B99595331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42E11AFA-9B11-4121-A8B4-F68564891CC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BBF2775D-04A0-4921-B3EA-0AF3DFDA109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F46793B1-B0EF-4911-BBC4-387165113E0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2054FB40-2533-41A4-8F5E-3F7054C3A1D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E0408210-9D80-4C20-B4A3-B0A4FC7C855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9520FB23-0976-4123-BF26-1A842E4C669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1C3CB6BA-30AF-4E06-8C08-47211CEF0D3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69D024AC-8522-417E-87C5-EE88E6289AF9}"/>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43983462-ADB5-4BCE-9EAE-277A42D1848A}"/>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0265696F-54A9-477D-81AE-666B9E3B007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387937E-7B70-423B-99ED-31A0F51D512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97491546-B1AB-4332-BA6B-106B29D10E5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8279A634-F6E7-49B5-B3DE-D2050208E1B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E9A82E6E-E85B-46AE-9972-445EF5A97D0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65F5144B-B3A1-42DB-BAD9-EEE4A55590B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4420AB67-B6AD-4A71-A844-D0BF26EF35A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DA0BF8C4-6B4D-42FF-A86E-2D4B3AB055A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84BE04FA-4478-456E-9300-49CFFFB8610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D1285585-6161-4D25-B1EA-661C82A53A1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74B52DC7-8D10-4F8B-BE65-FAE33A3BF08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CEA92737-B832-4E78-82D0-660FFC21963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D00C4DFF-065C-4333-8504-54A37E890E23}"/>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2A3AAFBD-0186-4D37-BAB1-193ECA5848DC}"/>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E647A1C4-0CCC-4F5C-98D7-22ACFF802EC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319B70FB-2496-462A-9A43-773A662F163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67710D47-AE25-4094-B947-94D5CD9A98A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AA2469C6-BDF2-408C-B511-08AFAEDBDE4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EF16E597-6FC8-43C0-A546-4B0418C6E3A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DC99F591-A5B9-44A2-92B5-79FF0701174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396C2DF4-D768-49C6-94D8-D12C12857E9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0E114C46-FC60-46EA-BAAC-D9AA91B738C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DC839FFF-93B5-4C14-B701-BD32A66D28F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6C5E7FA4-46F6-4903-9277-D3AAC0DC4B3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0435ED36-31F7-4092-B459-A45C1B52170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9093C212-A9DF-4D41-A341-002EBB5DCF1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FEE3887E-5913-4422-8D02-56B8A9CEB7C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88101F4C-C624-4A4D-88E5-8F3FDDFBE58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5062BB59-6EC9-4546-B56E-4DAC2CC7238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A8CD096F-E1D7-452C-AE9E-30CD073D491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F86EBB23-006B-49CD-83CE-AE5C4608904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BACD51E2-B55B-499A-9D23-5EA48CC18E0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74B3F47F-590C-4D5F-A439-6B118E5FE8C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F359D374-A6D0-4186-B662-C0C01B62EF5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35E4DFF0-707C-4047-B5B8-A3D8B4C6AD3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51B1B03E-2F2C-4E54-B066-3C11E51EBE4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154895ED-F40B-40A4-B241-712376A791C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69C2FA8F-AF52-448C-A48F-33790906420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6BAA7548-5422-44A1-BF54-31DE0084487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8BEDC99D-A47B-4D6E-AB58-ECCDBC572F7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71995F9E-2A27-434B-8D10-39EC831DF27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8C6AFE6B-D391-439F-B1C5-DC39F2694D1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4CBF8A78-DAD4-439A-B6A2-C21C7204EF8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1FA1E278-C1B0-4394-A11D-45CFAC07246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DE50FE97-5C80-4244-A01A-EE33A0E99D3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F40F4A8A-08EF-4DA3-B6B7-1A210413A0D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C489D3EB-DA46-4766-BE23-1A6DD6A86FE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0BF17346-A2AF-48AF-9DCC-5F2167572A3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7831BEA0-DEB0-4025-BD90-C95B7E5895F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F0413D4B-1A87-42AA-823B-994B0442EF9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A5241094-D97E-45DF-B39A-0D2EAD5DF5B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EA9A02B4-0547-41A8-AB31-6440E9476C1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F3044A68-413D-463E-9155-578F9BD20F0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EF3FECA0-8881-4904-B2D9-F21D5E50919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6B395DD1-B45A-415B-A423-867D55B8F17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E96FBF5F-5CC2-4FDA-8822-B8A117C48A0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425B36FC-9388-4E56-8E02-554BA8DFC72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B964821B-2604-425D-8C54-E9FD081280F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175FA8D7-C874-4637-97EE-C2BBBF4E15B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F6A8AA11-DA7A-45D8-97F7-0E0685E089A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089182C5-E87F-49D0-8C07-AF46030F782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AC69D12C-1F66-4879-BB6B-FDB2C6631AB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46E782A4-E2C0-4466-BE28-2B348375477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F09D64C8-2220-4E99-ADEB-5B89C2A9A98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2E8C03DE-849D-43F6-A30E-A8E7B8DAF34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69374B9D-A5BE-470C-B78F-CB1909A75CE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9ECEB190-8846-4327-A8B2-A68893A994C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3D2CA27A-CC3B-4343-951A-B5F5E56BC40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07A3583D-99E5-4AB3-BBD8-06CEC343D725}"/>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FACB8ABA-284E-4F90-9330-2E352F3A192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7E8B3401-9E0D-4F92-81E0-3871693B900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62A99673-96F0-4853-AFF3-223CCAA50F1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A12A0F21-68FD-4590-B1EC-8E125EC8F18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655EF2BD-4614-4DFD-B4C2-9495924DC71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9AD71557-A8D9-44A0-B18A-DB7768D5065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1F77F624-04EE-46A8-930D-540A561954B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913A0B9F-E9D4-40CB-83CF-B9671F94EF6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98C65ECF-BF78-4D9C-A948-498534D6B56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E780D81D-BE34-4ABE-9D4C-11FAE6A5CFC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08B8B1C2-EB4F-4019-BA88-A067D799F0B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8796F09B-30CB-44D1-957B-9A868F4E503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0612F719-797C-4A79-B305-BB40DD0EA67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41CD8B62-306E-4672-B941-2042201166F3}"/>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427C03A4-071B-4672-901A-02855EB93FE9}"/>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EF66884C-200B-4E84-8F99-895DFE3B54D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D1D687E4-E244-4000-8E8E-C1F0F821166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AE7A0FFB-7B6E-45A6-AF9C-2250DF31C4F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743548B1-EDF9-49A5-B8FC-38519F8C8C9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07038FF6-7FE6-4725-83CA-346AB8FD940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97FE2DFC-F3EC-4165-A52B-6F004D6DDD2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C29BD656-C8AE-48C0-AFF7-E4EB30D20F7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794C1F5E-30B6-4942-A51E-13C1CCC7834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CF89FD8D-C37C-4FD2-968D-0B1F26B6692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9EF67BDF-C31D-45D9-A9DB-97178E3507C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D7A35DDC-6A2A-49D1-8299-F6C79967F87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531416BE-E6E7-474F-AABB-0855E26B176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C4950143-77E2-48F3-BCF7-DBF68E47543E}"/>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C25902A0-0579-4121-B782-543CF4245584}"/>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6E143011-BE32-4E1A-947F-94945BF4CF3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2B1371FA-D52A-492C-90A6-CD7C49FE590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DC2A602B-4F33-4963-BD8E-51BD7B549DF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F5276199-A838-41C0-A9A6-6EF848EDC0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55E4D650-5D9B-48AC-8620-A05C43EB433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6F209D71-0252-41A2-BB0B-97190AE31E9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8510EF6B-3624-4EEC-8489-233776F6D88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A26B3AF2-6F7C-42DD-B7A2-AC3C2579542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4400E886-FA97-4279-907D-8DE3FCC7CE0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CA9B056D-BB0D-48BC-B239-7597C5236E8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BD41D3A7-9D6B-4A8B-B42E-B20E01A14A3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E554BFB3-EA9D-4E00-B1F6-DBF9FD1AAD4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B55D0B75-2EF6-42AA-B524-00C7B540869A}"/>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53CCE221-19DE-423E-BE46-A85BA37F10EE}"/>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40422C6C-A03F-4106-92E9-98F7388253C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EA5DC378-B23D-4AC3-B780-E8B30FC552F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95F3B179-F32D-43B4-8D9B-D41D29C3408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E1614BD7-B99E-45E6-9F89-FF2BA44A208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5381EE51-2417-4D72-9362-ABF2914C0F4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E1C1F055-A499-4B74-BFF6-DF1EE324815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342FC20E-361C-43FB-8042-282E6E0A8EA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DE11E327-CF16-48B6-94E2-BF819BEED07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F9BFC4C9-41AA-4284-B9DC-828F1EB3BC2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0C1D53AA-2D5A-4711-A8D5-A8CD1CDCC7E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8A512B87-2690-4888-9877-1EADEC529C4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1EC7BE8E-65CD-4B4E-9C03-AADB86BFB56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9590754A-D1E2-42EA-9D39-85362234CE76}"/>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BDF30963-5B36-4ECD-94B2-EB4FBE53223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56E6290D-9DCA-48FE-BD32-73A4E9F5020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19DF2CBD-4B59-4497-BEEA-19CEEBDBC34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A2B6D467-BEC5-4088-844D-6F348C35DBD0}"/>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E78F618F-F788-4EFD-8B85-5B2F8218A4E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70E6F86F-E1FC-4E02-AF39-D5F7B9A7D357}"/>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270CB5CC-2129-4F64-B804-58AD82572B4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F26F7030-D5A1-4E68-8401-94CE5E274774}"/>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F488FF1F-FBF0-4AF0-8EDB-A40890605114}"/>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7E7A5CBE-E85A-4F95-996E-D9919D2103A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1876EE53-4BCE-4FFE-B99B-25C6078CC70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92D36DB5-6778-4472-9D01-9E3F21C844E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F0DD0ADC-DC5D-42FA-A689-58F9B47AB44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3CCC9532-4191-4371-9890-FD7E0CD1143C}"/>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B3C15231-3FAD-4548-873F-F452780085F1}"/>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69EC222D-E3C6-473C-BB05-D924FC0E1A01}"/>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5A51FE6A-09DE-4789-9D11-9C3C55C5343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8ADB92B9-C17E-4606-B35E-64E708887D11}"/>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FD912B59-B056-4D96-B99C-BBD7EC69981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A7B190B9-8B7E-40CD-A3E7-C41C3553ACE0}"/>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435159D7-B5EB-424E-87AC-ABDC1724327B}"/>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21BA3FD4-9847-453B-B8BC-E5863E84B7E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47C63790-DA90-4674-892A-A4969857A15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25D149AA-5600-4A5C-84AB-52EC03352B0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013F727C-4A1C-4C80-A0BB-1CBDFD05C36F}"/>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BDE81CF3-66EA-48BC-B6CB-7813B72B485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A9040AE5-58EE-49EE-A17B-CD4A7B604AC1}"/>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909ACBA2-62BC-4065-8DB1-0AD1E3B253D0}"/>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58012849-F54D-4353-B873-344543BBEB83}"/>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25C01EBC-E639-4EA0-82F1-B7AEDE47DCF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FC924D13-B89D-4554-A514-97FC25DFCD4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1306ED94-AE26-4205-A0C6-60A04D8DC77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9DEA0E91-25DF-4A2C-94EB-FD032981B99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5355205A-90AD-474C-AE49-0876E4C252B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FFC0B638-CD2C-4836-B208-DB58DBFE90F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DA42803A-FC41-4516-83FD-73846EDE7B0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743474AE-3875-4E59-83A6-9B566F2AE21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5B0B4193-E1C2-4AFD-9BB7-4D692D6DB41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B5B5103F-4D3F-46D8-933D-DC56E6B658D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6D682750-E8FE-4F77-A2EF-67C7973E3C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A83F9BFE-6CD0-4B6B-9A3B-28A0180DCF9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3C25FB9C-D0B0-4B36-8C39-65315CC4F983}"/>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2F496F92-1EFB-4D02-8E7A-2B4A83A8A63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9E819491-9387-49B3-A036-3910F4DA17F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BC39B1F4-63BF-4181-9261-C9F4E98369F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2B02440E-5DEF-4972-AD5C-0D88611C573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596137CA-295F-4D60-90EE-4AB8E993B7D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03750246-E774-414A-98E9-CED20D06AF1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A92FB596-422E-454D-B199-26D8E28CD2D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B864AEB0-059B-4AB0-8F89-F7EC4553C27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53C98026-83B2-4205-92FF-9689E5A6371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CD525402-ABB8-4494-BFFF-64B0064FE50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8679EB4A-3DF6-4E16-9B77-057AB24D325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26452292-70F4-485A-A51B-DDAF563F408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213346D4-D277-4C98-A89A-02DC0EBEBBC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C7B50010-F916-472F-B7BB-FC75311A7FD5}"/>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66166C2F-6BDC-4A71-8CB9-9942A6E893FB}"/>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23CD807D-2840-483E-A094-02E44ABE94C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B9849C20-4D2E-44AA-8E6A-EA2D467FFEE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DE337F46-40E3-4A1D-9661-A7F5B8B6855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14B5E4E8-383E-4252-967D-58C2E8445A7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CC894E02-9A02-4851-9FA0-9B2858A7F59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E3857D95-4E82-4987-9361-186D9050CF1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5940552E-AC13-4E6A-9AF8-BD3BBBCF6CD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083E1BD0-8971-40A5-832B-0C06890FEE0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4CE2B3F5-191C-4CB8-BA24-476AD2CF7E7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44AA7CAD-4561-4F50-BB64-614F643E8E7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58C8B4EA-8BE4-4541-853A-25D9FE2E97C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A235CD2F-4900-4569-BD41-AF0C022D42B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6976C12C-83E7-4528-A913-DDB973AD893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9A78835B-8F43-4DBA-92EB-62CB7DDE7EA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EDE77F51-5B6D-415B-A025-8BE6DEBD7B7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ED3A3AC3-91E1-4297-A8D7-F1E559492AA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51ECEB08-1A3E-498E-9328-D589802DB10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D9ABDC88-9B5D-401C-8292-B5DCCB48240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82BB7EB2-812A-442D-BBE2-643A9A1FA2D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981DEF03-AAB0-4B25-A2E6-D2F2FB0DDD3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EF4E2627-632A-44B8-86D7-923DBA42913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8AFCEB99-AB6F-4D1D-B658-A1C75D23C74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255EA7B8-270D-464B-AB29-01692667009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118E01C5-AE44-40AC-A076-B676AF5DD59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157B8C09-85D5-4DE6-BCA0-0B6FF4EF97C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CCA99E40-E534-4F40-B85C-E0D9FCDD940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20E25992-CA21-4D69-8A02-A1A0100E8EC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1E4FB5C2-DB3A-48AF-AE69-17289A2BA44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497FEBBF-4757-4D64-9C74-110666A8064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FA122E5A-6A33-44D3-A82D-D65BAFAEB75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2FA07DC4-C950-4AA6-876F-A884AF8FE06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2C65AD94-CB0F-47EF-9974-B601F7E5140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26CA0E5A-4BE5-4D54-87F5-DC836874309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6ED187FF-257F-49B6-890F-0419A202CC6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4ECD5B56-597D-48E3-BC44-2E1D03CB3CB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EB0A043B-E951-419A-B6BB-C7772380C6E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05DBFA92-BD2C-4277-BA2A-51F7007F947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CF64A97D-F946-413E-8C45-07462FDABB0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F51C2460-9DB4-4EE7-881E-1D25089EEBC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9436E1D5-1CA9-4C36-B5D5-9F6D1B40953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F19974AB-977D-4F1B-AC7A-51E4D3069C1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35BE7A02-841A-41AF-B051-33B62343189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2574CB0A-17FA-4EED-9076-FEA79316FB1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7E24C6E3-D61E-4928-BC32-D90F2C42386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2E576E87-83DB-4FC9-B6E0-72E9AA966ED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8A740594-AB63-4FAC-9C30-46B874A12E0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00BE6940-C36E-4919-936B-4E00659B9D2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240ADB64-6D32-4047-B06D-9ED9CF710EE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49C2674B-D6A3-45B4-A1FC-48D741E1480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25046612-BA8A-4235-8AF5-63D1D805225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29E6D172-366A-4943-812C-2D416415679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7D497EDC-CAE9-4A40-AD6D-1D5A995566F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14F28CFA-3A7F-48BD-BC70-45CC0C765DD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4FEF1DD-7A4E-4A4B-8994-C654BD32D41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D358C0CC-D57B-41BE-BDCF-48805E4A958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CCDF6290-3A27-41DA-87E7-9000761D5B0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F7D6D00C-DC58-4C61-8A5A-D94667AB0F1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41AAC85B-9F29-487F-9F5C-919F127079C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493DFE20-7026-40C2-BACC-3CC67129FA1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3750A417-5FAC-4997-9BDF-FE4128307C2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845E67AF-B222-4586-BBCA-EBB2BFA87C9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F751908D-2668-4215-B42E-AE000524396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E5102415-36EF-4754-B7E9-094A12C71C2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969494AB-A4CE-4481-8458-A86B52C7EDE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E0BE37AE-38B4-4281-9275-28556428F40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CD283711-E4BF-42F5-BFA6-637DB97C831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CAF424C8-973D-4372-9275-72C01A4AB56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25D690C6-1052-411A-AC0C-F2882083087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0A571595-0734-49EB-AC7F-903F1DF5D0A8}"/>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BEF33626-650E-4A45-99FF-23C4827F4CE9}"/>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36C039B7-C22B-4662-807D-746347B6E2E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C22ADBBB-DD2D-4A7D-8307-BF7D35306E4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B3A22CDF-44C2-440F-8948-4741A37AB2E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ADD6D492-6966-48BB-851D-F0FA00CAAF8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2B74D4BB-BE56-42F2-A783-F8EEABBD530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04255D2E-ACBF-4D63-97C3-6EC3E5DF8CB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DC0CF390-313C-4D2C-912A-0036992E14F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F5F9BED3-6F0D-4E79-9DA9-50E4CFF3F0E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7226677C-82FE-4620-9E1A-8ADE32D1B7B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5EFA0C7D-F4F1-42F2-AC99-EDA57F35660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C54C55F0-C91D-484E-B76D-31374383DCF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55E72A5D-EBB4-4E51-BBD5-A21E18AB41C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6D58C159-E624-4CE2-92AB-6735D9CB046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918BDA1D-7453-460B-824F-9BD4A4C92D76}"/>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477E2DD8-15BB-4C8F-A37A-BAB2BF66B6F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C31681D0-5303-4122-A86B-3A6D64D8CC3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8621AA9A-A617-42AD-AEE9-919B7F9C7C7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3CD57949-D2D5-4B35-9C5A-58D90053ECE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358CE834-C646-4D3F-8E6B-E845B1E68E0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A14FA879-1C7B-4B71-89BF-F3709F6202F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D7BE45BE-7C19-4D51-8896-5F4CBF733D2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6B547D91-C393-4EB8-903A-DC669E90BC4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F7D47395-38B7-4643-BF7C-155303C9923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667E9F96-D310-4D54-B509-5BDC4A11868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19EC8026-A267-464B-B40E-7806B71CC5A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B9099C81-1ECA-4EF1-B3E5-C651943C72A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F0DFBD1D-12F4-445B-9341-681AB24AEE8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94FD9E9E-2398-45D8-A787-79F482943C5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1318D3CF-FAE6-4549-B270-2D8FCE92075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8555B372-C9F2-4340-B8EF-4C0A869557A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77354311-7EBB-4CB6-B375-BD3FF7597A9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D3720594-C348-4656-9CAB-F06D910DD9F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7E0A8590-0367-4DD1-88D7-1A6BE95882C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C94A24AB-2E19-48C9-B50C-AFE59FB50DD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CB9E3B09-7B53-42CF-8F83-2506C8F470E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9B77BBAE-A906-4E26-9CED-61FED521A31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3DD762E9-0FBE-49C7-BF01-5F981CB4D21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5A8557CD-B962-47B0-B93E-E70B34C9B2D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78E22A2C-E9BB-4B06-B524-7C140659559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34EE89C6-430E-4D27-84FC-59D3AEBA0D8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8B696C0D-E530-4260-89DE-0115B04AB4D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202302F9-41C5-4A60-A86D-73CEAE0A315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AF53E83B-F55C-4335-B9BE-4FE05230A55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1045F065-3E2D-4227-A7B8-570659ACB3F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468C6A77-1FFB-4AC0-93B1-8CEDCBDB21B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E9B728DA-AD03-420E-A54C-EB5FD0C917C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83B200BE-44E5-48E2-A0E5-F83C210474B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91773651-0B72-4D9A-B92D-973341857E3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FDE9AE26-6F31-4FC1-A957-E274111B9A1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8801DA9E-EED3-4608-850D-636CF6B641B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4F72C7EA-2B6F-4AA0-88D5-44ABDABF12F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F492B619-91A1-47B4-AB04-0B80D719C8E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78471641-4ADF-485C-8653-43F3227FC88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986CBB02-8111-4298-B70A-5483606C515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F461BE4A-3266-4763-B700-86AC0083990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91F848C4-6EE1-4CE2-A2E8-A237D14F754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A4E70BCB-6BA8-4492-99E5-5F90DA99394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513D4CD0-17E7-4790-969A-C887E4D0DE6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C4471BAB-1904-4524-82BE-4E82406EE6D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8CD778E2-ABD1-4542-9507-628E71CF0D7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F9805F54-1EB6-4991-A4CD-7DA31FE56D4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C56E74AB-A8AD-45F4-AB22-A990EF10031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D2FEC116-16FD-41EB-95DA-21C00AF5A44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7F4F8AEE-CCEA-4A12-823D-3171CD3B0C1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7F47889B-D72B-4A0E-AD7C-714CBF11C5F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789489AB-914B-4480-B677-31AA7C6BC17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4C042704-05A8-4F58-9AA2-EAE1FFE0853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DBFDC7C8-70B1-4BE7-B263-18FCD9C2E80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BAB990DF-8CFD-4662-8F41-E0218D06174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85BB199B-15A0-4530-9275-0B57B58FBC6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F17D3612-832E-407D-80AC-F20B40375A0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433F7845-2F8D-4F36-B9D5-D9D8269CCDB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2FEEEC98-9F54-45A8-ADEF-90C121DE9B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EAF15D17-D11D-4BD8-9307-C4BCA142B9B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D2E04DC2-D270-40FA-8075-E2FD100F07C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888A0B8E-B735-4487-875A-226DD51D716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AF567767-565F-463D-9DD3-B652F45C10F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833A2F7F-EA2E-4CCB-BEF8-6E61C783C47C}"/>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ECCC3E65-0CB6-4ABB-9972-707F6FE6A0B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AF9C5AEE-9613-42FD-ABE6-68B548322D7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45EFDA7C-DEAE-416C-B012-81670C08D8F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9E8BB06E-2FDB-4DAD-A3A7-8855EB0E33C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94CB625E-F071-4AE5-A4BE-AB1796B48215}"/>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6A0D3A80-95AC-4202-A153-2C91EAD19CAB}"/>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9A6F3976-F05F-4EA4-A321-CAAEABCAA91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7677C735-3ED9-4849-8773-34840ED0AD7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BE4C8913-EF3D-46F0-89D0-3B8D463A27B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EC17D15B-BA59-4052-B3D4-ADAD2C9BC7E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D42EF986-9597-4DD4-8A13-8B36FCD0F49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A15F8080-0C56-4B57-974B-BB7BF9F6307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D1CB3E25-4D35-4464-B09B-12A68EED8C2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A150FE13-3D0C-4D71-8D7E-BF9F1441E2A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68CA7765-4A4C-431A-9BE8-71DBD1510F3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5C73A5F5-0015-435E-B6FF-845E44515C3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C0E7D069-4542-46FD-959D-ED96EB9D9EE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81D7F501-0964-48B5-A543-44CA15C7BC8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0D543A2A-0994-4363-894E-5B74CDB0C336}"/>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87ADFA61-E274-4DFE-AB22-360960E6116D}"/>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6AAF5B34-9D50-48DD-9099-F8081836602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96DB5A99-7E01-4A7F-B5EE-DF212A13C72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E549C290-1C3A-4A73-ACEC-F094A1E25CE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E2C392BC-AB20-4705-A5E0-B808C607B60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581D4ADF-26B0-488B-8987-F2A94B28E8A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B3202D30-F64A-439C-9EA9-A6628A41A8F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61AF2CB5-21D4-4EBE-B3A1-395F20DE320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291852A7-8638-48D1-BB15-122CE1570ED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80EB9E1F-0EFD-4A94-BC4A-E0A4E4DD63B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BC0D8981-B05B-45BB-BAC1-B3EFFEE1626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D5A3EAAD-345F-494A-A68F-A567E4905F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E87E1E12-A1AF-4F32-BCF1-ABA60D10A71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0BC48614-E829-46B2-B9D1-B99DDDE76588}"/>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CCAB4FCC-1AA0-40BE-9EEF-8F161EDA5A88}"/>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44D82358-6DA6-4206-A7DA-419E1E72C1D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676C5CDF-6419-47CD-B653-6482CECB80D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EADFD653-546D-43B4-9D4C-880C682BCBE3}"/>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8BB02F37-F943-4000-B52B-5CD4D01055B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CCAE7EA7-FAE3-4135-BF02-0FAD9596167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C59676FD-EC54-4209-AA15-0A4A298C9AE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1C04E294-1943-4CA0-A4D2-E3D2F71D613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1DB5ED6C-931D-4686-BB6E-4AB1330BEAE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C3762C66-2CE7-490B-8D51-220A6FBFC2F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AF262DCB-8AA8-47E5-80AB-2B5CC363113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D64B7471-28C0-4836-9CF9-889A19F6EB9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1DE230AA-2210-4269-8E40-6BBD26DA241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CAEDC516-095A-4F6C-8512-FF269215810C}"/>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BE1FA97E-C841-4B37-A66A-A25E56879B3D}"/>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4243C6C6-223E-4554-9F43-5FBEFD3F918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95862E5C-BF7B-46EF-8015-210EA91CEEB6}"/>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905BA979-0B82-4AF7-98C5-19CBD88C7904}"/>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F102099A-0A8A-447D-9292-D6FA75A38C1B}"/>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0FBB032F-E309-42E4-A1FB-E4C93099DBE2}"/>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D93B44E9-837C-429B-9F72-A5CD786C22E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364DB29D-5093-4035-9A70-46AEBF8FE887}"/>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9C79A136-A6F3-48F2-8E0A-881925416AE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4B9303D8-BF73-4923-B1B1-780F4152E725}"/>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DB89238D-A9F9-445D-B65C-6702A4B17459}"/>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526B42FB-BCE7-4E54-B5CE-B300A65646FF}"/>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209E3DD2-2313-4866-BB08-209A7962B247}"/>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1854D5B7-83AF-452C-A6C0-40F1495692FB}"/>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57332F25-0732-4DBE-9E7D-D82652068276}"/>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92C0F550-55F4-4894-B3B3-1C578F614928}"/>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B7CF8397-8295-4648-9943-BBC0D33F1659}"/>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1EF14591-7BDE-437E-B6D7-C1CA57C5A469}"/>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60466918-17E3-4DEF-821F-9F5F2EF2B283}"/>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79AB3392-7067-41DF-8478-48B522F1836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43F97214-88E0-4E8D-A732-374963EB1D9C}"/>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400AD11D-BB57-4E3C-A39C-F3FFE0B5E7F9}"/>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71A545AA-2B4D-4C80-A667-144EACB5E55D}"/>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D1832C0F-57BC-44A0-B541-A525460D946F}"/>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92BE4BE9-5E5E-4DFC-AAE7-F7A70F57F334}"/>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44E18541-D734-4B24-8CD5-6918773492DE}"/>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F044394D-1791-49F4-ADB6-E00E12F6668E}"/>
            </a:ext>
          </a:extLst>
        </xdr:cNvPr>
        <xdr:cNvPicPr preferRelativeResize="0"/>
      </xdr:nvPicPr>
      <xdr:blipFill>
        <a:blip xmlns:r="http://schemas.openxmlformats.org/officeDocument/2006/relationships" r:embed="rId1"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B29E17DC-2CA7-4FB8-8768-9F6EA5451615}"/>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EC68CFC0-2D50-46C1-9FAD-CA406B695788}"/>
            </a:ext>
          </a:extLst>
        </xdr:cNvPr>
        <xdr:cNvPicPr preferRelativeResize="0"/>
      </xdr:nvPicPr>
      <xdr:blipFill>
        <a:blip xmlns:r="http://schemas.openxmlformats.org/officeDocument/2006/relationships" r:embed="rId2" cstate="print"/>
        <a:stretch>
          <a:fillRect/>
        </a:stretch>
      </xdr:blipFill>
      <xdr:spPr>
        <a:xfrm>
          <a:off x="3279457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0393024B-2D96-4133-B9A9-2978F7C3AE4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744E99B1-8DBB-4AD7-956A-4F03BCB2E13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0E7C2F95-FD71-4A81-9FA9-049690D2C48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2BE80A83-9D72-4A7A-9ADC-F0F178F60C9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DE44F23E-DE69-44C8-AAAB-5AEEEF94B75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E2A3EE5E-29B9-4BB9-A44A-4A23593C2A6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3AC8AEF3-2868-474C-9114-BD4BF59F000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7C426FD2-6166-475A-8627-786EA33D82D2}"/>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F90DC4DE-6220-46E0-A2BB-683BFD337EB8}"/>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68433BDC-1B98-4F4A-A527-B214D63E1E2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5972A63A-E477-4F05-9953-3AB27E19E234}"/>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02AF0D46-E218-4E6F-9D40-8FB31628389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A5DC2E15-2C7B-4C01-8007-65E33F81D8A4}"/>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6AB5AE6D-0308-4F92-9A23-41F06C8AD767}"/>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71267068-B821-4047-BCDC-118FDDBF3BF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2638DE7E-A14A-4F94-B243-4E186D6224D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FED32473-910C-48BC-888A-F7B09748C05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0CD29B2D-ECBD-4435-A73E-B7FEF8106E1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B91F6B63-DF88-4683-9E1C-161C3B1D69A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EF55E043-1F6D-4727-9DCD-BA94C615227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209B37E8-84D5-4B73-A448-FF9CEAF1A26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E6F2EB6C-D262-49FC-8000-247537ADAA9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0DB0F149-07E2-476F-870A-B186A780B6C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9B4E3538-B6CE-49B9-B959-AD4A643D84A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0D033E81-4C1A-4E4B-B529-61D22A03E53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21EA7599-A2D3-4B58-A879-076FDD126AE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9CFC4525-6143-4E67-966D-F1D182587673}"/>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A0B4EC9A-04B1-45FD-B467-4213CE5D3C5D}"/>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2C5B0A95-55ED-442C-9B7C-639DC5B779C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3F019512-6B66-4F7C-8202-3DFF6860E19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8D6F63B0-ED8E-49D6-B0A7-89708DBA881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0FC5C631-0FAB-473A-B1C2-CABC67BB0A1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06502309-96E7-40FD-8CC3-02D46F5AD19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CEAC9870-3633-47FA-82A0-248DA46E77E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361DD0D8-99A7-479D-8F15-3047C05948D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BE430EBA-B4DE-447E-8FFA-DD9E69EAD2F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222E36A9-28F1-41D6-B7AD-CB3C602D502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1D293106-7186-47BA-B8AC-ED56CD406E8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18190F0C-B301-45C9-8B0B-B962E1109A0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305D1C88-F13C-436F-A52B-07CA53F8F32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3245894C-231E-4988-9B65-4BBCF7C5535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029CD906-5C05-442F-B933-5B6D8D4EFA75}"/>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C83A3084-1F94-4C71-92F7-AB007EBF284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34AF348E-D828-4F3B-94EA-3BA3D8511CF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A8EE672A-BA5A-408A-AA10-4C9928C667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5EA8D8F1-029D-4AAC-BCDE-9ADD08C0884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4B869B35-2F50-4B86-8058-A47185A9FA4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AC59E9AE-9F9D-4D59-AB84-F3E4AC06B3B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73B1CC67-1A7F-4643-8FB1-2C701E7AC6B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B0B826F8-B12F-48C1-883A-BEE3B6EEA03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59BF1903-6D8C-4CBB-B724-81DE37074AC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213301A0-DA6C-4BDD-9BAC-31B541C24BD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705DCA1D-BD70-448A-96F4-BFE9DBE2B70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E9D36E60-000E-4AB0-BFFD-6FD2B411818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B14AF9E0-CCE9-4752-9ADF-DE834E6FD3E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B6CA3691-76B2-4D52-A23E-2C06D177B4C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F478EEE0-7F75-4091-A36C-B8FE3D8D49B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6DBA6906-9FA5-412A-9095-91A90C0FA42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53915367-4E80-4537-8C75-8E3F0E91043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86AE86EC-F482-4181-A0E6-015496214B9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37CFBE64-6438-4D5C-893F-87A78A52682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51381516-06D0-43BE-8CDF-80A333C9C16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69334CDD-8CDB-43F1-81F6-BBD9BB71C73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117140EB-DE80-427A-84A1-C2C78D42F66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1F045C53-B5AD-454C-A212-9934864C188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5B66B81D-AE49-4849-A218-ABA81CEAD2B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84D3B0AD-51C8-4342-8623-5681DBA0CFE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69E541FD-993D-4D78-8775-40BC6B8DC09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C1DE177D-FBF7-43AD-9401-C71D1F06DA42}"/>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BF302D1D-A5DC-499D-AF39-27565AE1F5C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5C9882E5-40F0-4348-8E67-B0B2ACA2B15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EEC95E0B-F45F-4E17-ACC9-CC1A08423FC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AB426B30-74A0-4143-8533-4DEE93D0605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E90C0EEF-AA99-4C77-AF3F-325223B539D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A9355610-9F17-4336-AD88-6DB623988B4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D07257C2-F0F6-4869-B990-D2D09D5DFDB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C355411D-4F61-4731-ADB2-44DE7BECAFC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BEDD7A4E-AD60-4BF2-92F0-1132D64A427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CDAC7CCF-470F-4104-A4E9-8E44BAE09BF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81ECEF66-C990-48D7-A05A-945037DF83C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69B45CF3-CED5-4CBD-918E-4ED0D1B570E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FD288DFC-08CF-4A62-8789-BF9E19E1319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423A10E7-9B87-4AD5-9524-4B1A8CC3298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5BF1F283-B767-44C1-BE34-96B2A868A1D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8616F073-6562-4B23-A3E3-1F416A822D0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E600BE89-1401-4729-9D50-AE5A1CEC3C4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58156C4B-D74B-4F9D-9909-A4C0186A281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53EC3C44-E8FB-42BF-BFAA-FCB51696FDB9}"/>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B81AFF71-345F-4322-A00E-B63A6DFE14C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5094E03D-6128-4BA2-A998-2989B1B0D1D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39D8163A-F2EF-4F08-B2D6-EAD1CA6E064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B94ED2F0-454C-4A6C-99DA-80AE3B0F578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4B3E8E33-0240-4E64-B10E-AD29602CCB46}"/>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7F8FE7A2-B8C3-4C69-B1E0-91FC9C83469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E2EE1F76-5B74-4ABF-9A3E-0A47EE6A683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33689913-94E5-4FA3-BA30-D38425B05D6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72CA918C-3F38-46CC-8A69-EB3A34DC03E2}"/>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C6F5E267-0790-4C22-878B-3C245DDB712F}"/>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75148BAB-821C-4EA9-B82C-1C5165DA812A}"/>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FFC038C1-5C7C-4292-82D1-C9A91C8788D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C109220C-5680-48F4-98E3-5FDD9FF2916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32744087-A679-4EA5-8CE5-DE1D9E19DD1F}"/>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A943CB45-A46D-4145-AC52-5F7FA91F63E7}"/>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D3ABC0F5-E6A8-412F-8B0E-638BD4579EA0}"/>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711C13E4-1EA0-4F1A-A8EF-7CFB62338E51}"/>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5B5AC838-238F-4349-810F-3E15AB04BA8B}"/>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B677258B-BF95-4427-9C03-85E88ACFB40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4C712DD7-CF92-4763-B2C9-78574CDF1F1E}"/>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280F57AC-5EBB-4734-ABF0-E0B178BBADE5}"/>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000D97A1-7203-4C0D-AE62-BA83BB54A24D}"/>
            </a:ext>
          </a:extLst>
        </xdr:cNvPr>
        <xdr:cNvPicPr preferRelativeResize="0"/>
      </xdr:nvPicPr>
      <xdr:blipFill>
        <a:blip xmlns:r="http://schemas.openxmlformats.org/officeDocument/2006/relationships" r:embed="rId1"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937CD47F-D360-461C-BAF9-6EE6FDD835FF}"/>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95CFFF73-51E7-4BCC-86DC-1FCF7B6E8F58}"/>
            </a:ext>
          </a:extLst>
        </xdr:cNvPr>
        <xdr:cNvPicPr preferRelativeResize="0"/>
      </xdr:nvPicPr>
      <xdr:blipFill>
        <a:blip xmlns:r="http://schemas.openxmlformats.org/officeDocument/2006/relationships" r:embed="rId2" cstate="print"/>
        <a:stretch>
          <a:fillRect/>
        </a:stretch>
      </xdr:blipFill>
      <xdr:spPr>
        <a:xfrm>
          <a:off x="288512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51DE11A4-CA67-48D0-81C0-FE6BBFE0066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619BFE17-C473-4179-8008-744D7683FE6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2F0D3981-6326-4C83-A600-27E421C6695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314D12A8-149D-4ADC-BC44-8AB21C88ECB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B45A9CE5-8B35-4AAA-9E5B-6F0881AF1AB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BCE1CFCF-7CFB-4221-83A6-8E12F2998EB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14957349-4180-4602-A82B-01D73455AF1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05770C85-807C-45DC-9264-D99E7EAD75B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CB4A7E8C-A86E-45BC-B8EA-D8C04F0339D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623E63C1-964E-408D-BAC4-84FA4457F41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A68B4336-BE13-4B8C-8662-D01E6AD605A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3C1C5AE8-93A1-4A7C-A3F1-8AEF8E7A8FE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800B518B-62C3-4C05-9173-51333648A8D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09DC4AB8-020F-4785-9A16-F5695667A39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FC15AEBE-0E44-47F9-AE53-F4566D1E3AD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D32FC3D7-537B-431E-9A7B-948ACFFF0F1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BE936D3A-731C-4D82-ACD3-53AC4530499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321F04B6-F23F-45AF-BA47-07E73E1A909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ECF698E0-14AF-49EB-9D5F-8D14C5CD57C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52F6AEFA-8979-42C2-8029-37E08ED0784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EE64630A-F7E2-42AA-A1E9-FDA0F41186D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6E6548D8-2B0F-4700-9040-DF39AFB87EE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102FE213-5325-4305-855C-F1E3807D190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2EAB7938-37D9-4A90-9D73-31B8992C7AD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97ABAC0C-5957-4BB5-A4A7-B2315C3DB02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3FFCEFFF-7830-48F6-A5A7-A521C7AFCA9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1C7020C0-53FA-473F-8D5F-6394AD8B7A1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C5C39AF8-9329-4187-A7EA-86739A9E21A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E1A6C8E0-4051-491C-B9A8-B3260E812D2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29B9BA4E-6980-4A51-9082-D709CDA1064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AB5A1DA5-C576-4124-85AF-CA937087C0D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FD7D7E36-5925-426A-BD95-E89E8D0E69B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304CA050-CFBF-4F93-B933-EFEC8D34A4D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599F0992-7B93-455E-9371-A0025BF3086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DD07723A-6F92-4AF2-BC76-2F0F9B43AD2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3BBDF8CA-7C0D-49F4-8507-3E758EFF667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D801C534-529B-41EC-94E6-2C1A889C48C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ABC838B9-83C6-4D38-8F29-AAB78635FA6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A92EC42B-67D2-4A6C-85D2-1C3B86E3086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535156B7-CEB0-445E-8CA3-2C105114495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A5972923-AF85-4008-9601-91BE9FFD037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FD6E9E26-5C2D-4D82-B227-191F6957BFE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6378E737-C654-42E9-8C4F-57712701466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F1736B6A-CA25-46F3-9EBF-9DCAC200D47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D9E0DC5E-07BB-4D2A-AB69-7C9B40ADFBE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E851657F-025A-43C2-B5E8-FBF7296FFA6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C49F5A0F-EAA8-4CC8-A8CB-E58F4191CF9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ED14E54B-A7B7-4090-B56C-1C3285C3F17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D4BBD638-4B9E-40A7-90B8-807B50F4000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2BD02B74-C769-41EB-BC89-D6B8295DDED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DE189F42-88AF-4F32-91F8-BA8D0093F7C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770A766F-6D7D-4E42-AB1F-2D58E738B6B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F1CF9DB9-4B1B-4728-B903-DD537324BF4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1EB389C2-48B9-4582-B89A-B4017195F2E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8D1715F6-379B-4874-976C-8D8B50C5663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22AAE132-837C-40AB-B83F-3EF5F21B8E2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lied%20Pe&#241;aranda/Desktop/SDM/POA%20DE%20INVERSI&#214;N/POA%20DE%20INVERSI&#211;N%202025%20PUBLICADOS/En%20revisi&#243;n/VF/POA%20Proyecto%208008%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20Pe&#241;aranda/Desktop/SDM/POA%20DE%20INVERSI&#214;N/CORTE%20DICIEMBRE%202024/POA%20DE%20INVERSI&#214;N%20VF%20PARA%20PUBLICAR/POA%20Proyecto%208008%20IV%20Tri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ulied%20Pe&#241;aranda/Desktop/SDM/SDM_MILENA_2025/varios/Formatos%20ajustados%20cierre%202025%20y%202026/PE01-IN03-F01%20V%201.0%20Programacion_y_seguimiento_al_plan_operativo_anual_de_proyectos_de_inver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PI"/>
      <sheetName val="4.Magnitud_Presupuesto"/>
      <sheetName val="5. Metas_PDD"/>
      <sheetName val="ANEXO_ODS"/>
      <sheetName val="ANEXO_VARIABLES"/>
      <sheetName val="GLOSARIO"/>
      <sheetName val="INSTRUCCIÓN DE DILIGENCIAMIENTO"/>
      <sheetName val="6. Territorialización"/>
      <sheetName val="LISTAS_1"/>
      <sheetName val="INSTRUCTIVO DE DILIGENCIAMIENTO"/>
    </sheetNames>
    <sheetDataSet>
      <sheetData sheetId="0" refreshError="1"/>
      <sheetData sheetId="1" refreshError="1"/>
      <sheetData sheetId="2" refreshError="1">
        <row r="8">
          <cell r="A8">
            <v>1</v>
          </cell>
        </row>
        <row r="12">
          <cell r="A12">
            <v>2</v>
          </cell>
          <cell r="B12" t="str">
            <v xml:space="preserve">Disminuir a 34,7 unidades en minutos  del tiempo promedio del ciclo de atención de los trámites y servicios en el canal presencial.
</v>
          </cell>
        </row>
        <row r="16">
          <cell r="A16">
            <v>3</v>
          </cell>
        </row>
        <row r="20">
          <cell r="A20">
            <v>4</v>
          </cell>
        </row>
        <row r="24">
          <cell r="A24">
            <v>5</v>
          </cell>
          <cell r="B24" t="str">
            <v>Incrementar a 11625 cursos pedagógicos dictados a la ciudadanía anualmente con enfoque poblacional, diferencial y de género.</v>
          </cell>
        </row>
        <row r="28">
          <cell r="A28">
            <v>6</v>
          </cell>
          <cell r="B28" t="str">
            <v>Diseñar 100% del Programa de formación a mujeres en Oficios No Convencionales relacionados con transporte público de la ciudad con enfoque poblacional, diferencial y de género.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14">
          <cell r="AZ14">
            <v>1</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rive.google.com/drive/u/0/folders/1GiJlvqikPfwP_wlMcEv4W60p5sBol8QN" TargetMode="External"/><Relationship Id="rId1" Type="http://schemas.openxmlformats.org/officeDocument/2006/relationships/hyperlink" Target="https://drive.google.com/drive/folders/17_-tyIjZgfrOlMDdFnuiiDCudkmUPDgx"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3" zoomScale="75" zoomScaleNormal="75" workbookViewId="0">
      <selection activeCell="F21" sqref="F21:M21"/>
    </sheetView>
  </sheetViews>
  <sheetFormatPr baseColWidth="10" defaultColWidth="0" defaultRowHeight="15" customHeight="1" zero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c r="A1" s="1"/>
      <c r="B1" s="601"/>
      <c r="C1" s="585"/>
      <c r="D1" s="604" t="s">
        <v>0</v>
      </c>
      <c r="E1" s="579"/>
      <c r="F1" s="579"/>
      <c r="G1" s="579"/>
      <c r="H1" s="579"/>
      <c r="I1" s="579"/>
      <c r="J1" s="579"/>
      <c r="K1" s="579"/>
      <c r="L1" s="579"/>
      <c r="M1" s="579"/>
      <c r="N1" s="579"/>
      <c r="O1" s="579"/>
      <c r="P1" s="579"/>
      <c r="Q1" s="579"/>
      <c r="R1" s="580"/>
      <c r="S1" s="2"/>
      <c r="T1" s="3"/>
      <c r="U1" s="3"/>
      <c r="V1" s="4"/>
      <c r="W1" s="1"/>
      <c r="X1" s="1"/>
      <c r="Y1" s="1"/>
      <c r="Z1" s="1"/>
    </row>
    <row r="2" spans="1:26" ht="32.25" customHeight="1">
      <c r="A2" s="5"/>
      <c r="B2" s="602"/>
      <c r="C2" s="603"/>
      <c r="D2" s="604" t="s">
        <v>1</v>
      </c>
      <c r="E2" s="579"/>
      <c r="F2" s="579"/>
      <c r="G2" s="579"/>
      <c r="H2" s="579"/>
      <c r="I2" s="579"/>
      <c r="J2" s="579"/>
      <c r="K2" s="579"/>
      <c r="L2" s="579"/>
      <c r="M2" s="579"/>
      <c r="N2" s="579"/>
      <c r="O2" s="579"/>
      <c r="P2" s="579"/>
      <c r="Q2" s="579"/>
      <c r="R2" s="580"/>
      <c r="S2" s="2"/>
      <c r="T2" s="6"/>
      <c r="U2" s="6"/>
      <c r="V2" s="7"/>
      <c r="W2" s="1"/>
      <c r="X2" s="1"/>
      <c r="Y2" s="1"/>
      <c r="Z2" s="1"/>
    </row>
    <row r="3" spans="1:26" ht="32.25" customHeight="1">
      <c r="A3" s="1"/>
      <c r="B3" s="602"/>
      <c r="C3" s="603"/>
      <c r="D3" s="604" t="s">
        <v>2</v>
      </c>
      <c r="E3" s="579"/>
      <c r="F3" s="579"/>
      <c r="G3" s="579"/>
      <c r="H3" s="579"/>
      <c r="I3" s="579"/>
      <c r="J3" s="579"/>
      <c r="K3" s="579"/>
      <c r="L3" s="579"/>
      <c r="M3" s="579"/>
      <c r="N3" s="579"/>
      <c r="O3" s="579"/>
      <c r="P3" s="579"/>
      <c r="Q3" s="579"/>
      <c r="R3" s="580"/>
      <c r="S3" s="2"/>
      <c r="T3" s="6"/>
      <c r="U3" s="6"/>
      <c r="V3" s="7"/>
      <c r="W3" s="1"/>
      <c r="X3" s="1"/>
      <c r="Y3" s="1"/>
      <c r="Z3" s="1"/>
    </row>
    <row r="4" spans="1:26" ht="32.25" customHeight="1">
      <c r="A4" s="1"/>
      <c r="B4" s="586"/>
      <c r="C4" s="588"/>
      <c r="D4" s="604" t="s">
        <v>1349</v>
      </c>
      <c r="E4" s="579"/>
      <c r="F4" s="579"/>
      <c r="G4" s="579"/>
      <c r="H4" s="579"/>
      <c r="I4" s="579"/>
      <c r="J4" s="579"/>
      <c r="K4" s="580"/>
      <c r="L4" s="605" t="s">
        <v>734</v>
      </c>
      <c r="M4" s="606"/>
      <c r="N4" s="606"/>
      <c r="O4" s="606"/>
      <c r="P4" s="606"/>
      <c r="Q4" s="606"/>
      <c r="R4" s="607"/>
      <c r="S4" s="2"/>
      <c r="T4" s="8"/>
      <c r="U4" s="9" t="s">
        <v>3</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99"/>
      <c r="C7" s="593"/>
      <c r="D7" s="593"/>
      <c r="E7" s="593"/>
      <c r="F7" s="593"/>
      <c r="G7" s="593"/>
      <c r="H7" s="593"/>
      <c r="I7" s="593"/>
      <c r="J7" s="593"/>
      <c r="K7" s="593"/>
      <c r="L7" s="593"/>
      <c r="M7" s="593"/>
      <c r="N7" s="593"/>
      <c r="O7" s="593"/>
      <c r="P7" s="593"/>
      <c r="Q7" s="593"/>
      <c r="R7" s="594"/>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583" t="s">
        <v>4</v>
      </c>
      <c r="C10" s="579"/>
      <c r="D10" s="579"/>
      <c r="E10" s="580"/>
      <c r="F10" s="598" t="s">
        <v>5</v>
      </c>
      <c r="G10" s="579"/>
      <c r="H10" s="579"/>
      <c r="I10" s="579"/>
      <c r="J10" s="579"/>
      <c r="K10" s="579"/>
      <c r="L10" s="579"/>
      <c r="M10" s="580"/>
      <c r="N10" s="13"/>
      <c r="O10" s="600"/>
      <c r="P10" s="593"/>
      <c r="Q10" s="593"/>
      <c r="R10" s="594"/>
      <c r="S10" s="15"/>
      <c r="T10" s="16"/>
      <c r="U10" s="16"/>
      <c r="V10" s="2"/>
      <c r="W10" s="2"/>
      <c r="X10" s="2"/>
      <c r="Y10" s="2"/>
      <c r="Z10" s="2"/>
    </row>
    <row r="11" spans="1:26" ht="39" customHeight="1">
      <c r="A11" s="2"/>
      <c r="B11" s="583" t="s">
        <v>6</v>
      </c>
      <c r="C11" s="579"/>
      <c r="D11" s="579"/>
      <c r="E11" s="580"/>
      <c r="F11" s="598" t="s">
        <v>647</v>
      </c>
      <c r="G11" s="579"/>
      <c r="H11" s="579"/>
      <c r="I11" s="579"/>
      <c r="J11" s="579"/>
      <c r="K11" s="579"/>
      <c r="L11" s="579"/>
      <c r="M11" s="580"/>
      <c r="N11" s="570"/>
      <c r="O11" s="600"/>
      <c r="P11" s="593"/>
      <c r="Q11" s="593"/>
      <c r="R11" s="594"/>
      <c r="S11" s="17"/>
      <c r="T11" s="18"/>
      <c r="U11" s="18"/>
      <c r="V11" s="2"/>
      <c r="W11" s="2"/>
      <c r="X11" s="2"/>
      <c r="Y11" s="2"/>
      <c r="Z11" s="2"/>
    </row>
    <row r="12" spans="1:26" ht="39" customHeight="1">
      <c r="A12" s="2"/>
      <c r="B12" s="583" t="s">
        <v>7</v>
      </c>
      <c r="C12" s="579"/>
      <c r="D12" s="579"/>
      <c r="E12" s="580"/>
      <c r="F12" s="598" t="s">
        <v>658</v>
      </c>
      <c r="G12" s="579"/>
      <c r="H12" s="579"/>
      <c r="I12" s="579"/>
      <c r="J12" s="579"/>
      <c r="K12" s="579"/>
      <c r="L12" s="579"/>
      <c r="M12" s="580"/>
      <c r="N12" s="571"/>
      <c r="O12" s="600" t="s">
        <v>8</v>
      </c>
      <c r="P12" s="593"/>
      <c r="Q12" s="593"/>
      <c r="R12" s="594"/>
      <c r="S12" s="17"/>
      <c r="T12" s="18"/>
      <c r="U12" s="18"/>
      <c r="V12" s="2"/>
      <c r="W12" s="2"/>
      <c r="X12" s="2"/>
      <c r="Y12" s="2"/>
      <c r="Z12" s="2"/>
    </row>
    <row r="13" spans="1:26" ht="51.75" customHeight="1">
      <c r="A13" s="2"/>
      <c r="B13" s="583" t="s">
        <v>9</v>
      </c>
      <c r="C13" s="579"/>
      <c r="D13" s="579"/>
      <c r="E13" s="580"/>
      <c r="F13" s="598" t="s">
        <v>653</v>
      </c>
      <c r="G13" s="579"/>
      <c r="H13" s="579"/>
      <c r="I13" s="579"/>
      <c r="J13" s="579"/>
      <c r="K13" s="579"/>
      <c r="L13" s="579"/>
      <c r="M13" s="580"/>
      <c r="N13" s="570"/>
      <c r="O13" s="581"/>
      <c r="P13" s="19"/>
      <c r="Q13" s="19"/>
      <c r="R13" s="19"/>
      <c r="S13" s="17"/>
      <c r="T13" s="18"/>
      <c r="U13" s="18"/>
      <c r="V13" s="2"/>
      <c r="W13" s="2"/>
      <c r="X13" s="2"/>
      <c r="Y13" s="2"/>
      <c r="Z13" s="2"/>
    </row>
    <row r="14" spans="1:26" ht="45" customHeight="1">
      <c r="A14" s="2"/>
      <c r="B14" s="583" t="s">
        <v>10</v>
      </c>
      <c r="C14" s="579"/>
      <c r="D14" s="579"/>
      <c r="E14" s="580"/>
      <c r="F14" s="598" t="s">
        <v>610</v>
      </c>
      <c r="G14" s="579"/>
      <c r="H14" s="579"/>
      <c r="I14" s="579"/>
      <c r="J14" s="579"/>
      <c r="K14" s="579"/>
      <c r="L14" s="579"/>
      <c r="M14" s="580"/>
      <c r="N14" s="571"/>
      <c r="O14" s="571"/>
      <c r="P14" s="19"/>
      <c r="Q14" s="19"/>
      <c r="R14" s="19"/>
      <c r="S14" s="17"/>
      <c r="T14" s="18"/>
      <c r="U14" s="18"/>
      <c r="V14" s="2"/>
      <c r="W14" s="2"/>
      <c r="X14" s="2"/>
      <c r="Y14" s="2"/>
      <c r="Z14" s="2"/>
    </row>
    <row r="15" spans="1:26" ht="45" customHeight="1">
      <c r="A15" s="2"/>
      <c r="B15" s="583" t="s">
        <v>11</v>
      </c>
      <c r="C15" s="579"/>
      <c r="D15" s="579"/>
      <c r="E15" s="580"/>
      <c r="F15" s="567" t="s">
        <v>803</v>
      </c>
      <c r="G15" s="568"/>
      <c r="H15" s="568"/>
      <c r="I15" s="568"/>
      <c r="J15" s="568"/>
      <c r="K15" s="568"/>
      <c r="L15" s="568"/>
      <c r="M15" s="569"/>
      <c r="N15" s="15"/>
      <c r="O15" s="20"/>
      <c r="P15" s="19"/>
      <c r="Q15" s="19"/>
      <c r="R15" s="19"/>
      <c r="S15" s="17"/>
      <c r="T15" s="18"/>
      <c r="U15" s="18"/>
      <c r="V15" s="2"/>
      <c r="W15" s="2"/>
      <c r="X15" s="2"/>
      <c r="Y15" s="2"/>
      <c r="Z15" s="2"/>
    </row>
    <row r="16" spans="1:26" ht="39" customHeight="1">
      <c r="A16" s="2"/>
      <c r="B16" s="583" t="s">
        <v>12</v>
      </c>
      <c r="C16" s="579"/>
      <c r="D16" s="579"/>
      <c r="E16" s="580"/>
      <c r="F16" s="595">
        <v>2024110010076</v>
      </c>
      <c r="G16" s="596"/>
      <c r="H16" s="596"/>
      <c r="I16" s="596"/>
      <c r="J16" s="596"/>
      <c r="K16" s="596"/>
      <c r="L16" s="596"/>
      <c r="M16" s="597"/>
      <c r="N16" s="15"/>
      <c r="O16" s="20"/>
      <c r="P16" s="19"/>
      <c r="Q16" s="19"/>
      <c r="R16" s="19"/>
      <c r="S16" s="17"/>
      <c r="T16" s="18"/>
      <c r="U16" s="18"/>
      <c r="V16" s="2"/>
      <c r="W16" s="2"/>
      <c r="X16" s="2"/>
      <c r="Y16" s="2"/>
      <c r="Z16" s="2"/>
    </row>
    <row r="17" spans="1:26" ht="39" customHeight="1">
      <c r="A17" s="2"/>
      <c r="B17" s="583" t="s">
        <v>13</v>
      </c>
      <c r="C17" s="579"/>
      <c r="D17" s="579"/>
      <c r="E17" s="580"/>
      <c r="F17" s="595" t="s">
        <v>633</v>
      </c>
      <c r="G17" s="596"/>
      <c r="H17" s="596"/>
      <c r="I17" s="596"/>
      <c r="J17" s="596"/>
      <c r="K17" s="596"/>
      <c r="L17" s="596"/>
      <c r="M17" s="597"/>
      <c r="N17" s="15"/>
      <c r="O17" s="20"/>
      <c r="P17" s="19"/>
      <c r="Q17" s="19"/>
      <c r="R17" s="19"/>
      <c r="S17" s="17"/>
      <c r="T17" s="18"/>
      <c r="U17" s="18"/>
      <c r="V17" s="2"/>
      <c r="W17" s="2"/>
      <c r="X17" s="2"/>
      <c r="Y17" s="2"/>
      <c r="Z17" s="2"/>
    </row>
    <row r="18" spans="1:26" ht="39" customHeight="1">
      <c r="A18" s="2"/>
      <c r="B18" s="583" t="s">
        <v>14</v>
      </c>
      <c r="C18" s="579"/>
      <c r="D18" s="579"/>
      <c r="E18" s="580"/>
      <c r="F18" s="595" t="s">
        <v>694</v>
      </c>
      <c r="G18" s="596"/>
      <c r="H18" s="596"/>
      <c r="I18" s="596"/>
      <c r="J18" s="596"/>
      <c r="K18" s="596"/>
      <c r="L18" s="596"/>
      <c r="M18" s="597"/>
      <c r="N18" s="15"/>
      <c r="O18" s="20"/>
      <c r="P18" s="19"/>
      <c r="Q18" s="19"/>
      <c r="R18" s="19"/>
      <c r="S18" s="17"/>
      <c r="T18" s="18"/>
      <c r="U18" s="18"/>
      <c r="V18" s="2"/>
      <c r="W18" s="2"/>
      <c r="X18" s="2"/>
      <c r="Y18" s="2"/>
      <c r="Z18" s="2"/>
    </row>
    <row r="19" spans="1:26" ht="39" customHeight="1">
      <c r="A19" s="2"/>
      <c r="B19" s="583" t="s">
        <v>15</v>
      </c>
      <c r="C19" s="579"/>
      <c r="D19" s="579"/>
      <c r="E19" s="580"/>
      <c r="F19" s="567" t="s">
        <v>624</v>
      </c>
      <c r="G19" s="568"/>
      <c r="H19" s="568"/>
      <c r="I19" s="568"/>
      <c r="J19" s="568"/>
      <c r="K19" s="568"/>
      <c r="L19" s="568"/>
      <c r="M19" s="569"/>
      <c r="N19" s="570"/>
      <c r="O19" s="581"/>
      <c r="P19" s="19"/>
      <c r="Q19" s="19"/>
      <c r="R19" s="19"/>
      <c r="S19" s="17"/>
      <c r="T19" s="18"/>
      <c r="U19" s="18"/>
      <c r="V19" s="2"/>
      <c r="W19" s="2"/>
      <c r="X19" s="2"/>
      <c r="Y19" s="2"/>
      <c r="Z19" s="2"/>
    </row>
    <row r="20" spans="1:26" ht="39" customHeight="1">
      <c r="A20" s="2"/>
      <c r="B20" s="583" t="s">
        <v>16</v>
      </c>
      <c r="C20" s="579"/>
      <c r="D20" s="579"/>
      <c r="E20" s="580"/>
      <c r="F20" s="567" t="s">
        <v>804</v>
      </c>
      <c r="G20" s="568"/>
      <c r="H20" s="568"/>
      <c r="I20" s="568"/>
      <c r="J20" s="568"/>
      <c r="K20" s="568"/>
      <c r="L20" s="568"/>
      <c r="M20" s="569"/>
      <c r="N20" s="571"/>
      <c r="O20" s="571"/>
      <c r="P20" s="19"/>
      <c r="Q20" s="19"/>
      <c r="R20" s="19"/>
      <c r="S20" s="17"/>
      <c r="T20" s="18"/>
      <c r="U20" s="18"/>
      <c r="V20" s="2"/>
      <c r="W20" s="2"/>
      <c r="X20" s="2"/>
      <c r="Y20" s="2"/>
      <c r="Z20" s="2"/>
    </row>
    <row r="21" spans="1:26" ht="39" customHeight="1">
      <c r="A21" s="2"/>
      <c r="B21" s="583" t="s">
        <v>18</v>
      </c>
      <c r="C21" s="579"/>
      <c r="D21" s="579"/>
      <c r="E21" s="580"/>
      <c r="F21" s="871" t="s">
        <v>1343</v>
      </c>
      <c r="G21" s="869"/>
      <c r="H21" s="869"/>
      <c r="I21" s="869"/>
      <c r="J21" s="869"/>
      <c r="K21" s="869"/>
      <c r="L21" s="869"/>
      <c r="M21" s="870"/>
      <c r="N21" s="570"/>
      <c r="O21" s="572"/>
      <c r="P21" s="21"/>
      <c r="Q21" s="21"/>
      <c r="R21" s="21"/>
      <c r="S21" s="17"/>
      <c r="T21" s="18"/>
      <c r="U21" s="18"/>
      <c r="V21" s="2"/>
      <c r="W21" s="2"/>
      <c r="X21" s="2"/>
      <c r="Y21" s="2"/>
      <c r="Z21" s="2"/>
    </row>
    <row r="22" spans="1:26" ht="27.75" customHeight="1">
      <c r="A22" s="2"/>
      <c r="B22" s="584" t="s">
        <v>19</v>
      </c>
      <c r="C22" s="574"/>
      <c r="D22" s="574"/>
      <c r="E22" s="585"/>
      <c r="F22" s="22" t="s">
        <v>20</v>
      </c>
      <c r="G22" s="573" t="s">
        <v>596</v>
      </c>
      <c r="H22" s="574"/>
      <c r="I22" s="574"/>
      <c r="J22" s="574"/>
      <c r="K22" s="574"/>
      <c r="L22" s="575">
        <v>2025</v>
      </c>
      <c r="M22" s="576"/>
      <c r="N22" s="571"/>
      <c r="O22" s="571"/>
      <c r="P22" s="21"/>
      <c r="Q22" s="21"/>
      <c r="R22" s="21"/>
      <c r="S22" s="17"/>
      <c r="T22" s="18"/>
      <c r="U22" s="18"/>
      <c r="V22" s="2"/>
      <c r="W22" s="2"/>
      <c r="X22" s="2"/>
      <c r="Y22" s="2"/>
      <c r="Z22" s="2"/>
    </row>
    <row r="23" spans="1:26" ht="27.75" customHeight="1">
      <c r="A23" s="2"/>
      <c r="B23" s="586"/>
      <c r="C23" s="587"/>
      <c r="D23" s="587"/>
      <c r="E23" s="588"/>
      <c r="F23" s="23" t="s">
        <v>21</v>
      </c>
      <c r="G23" s="578" t="s">
        <v>690</v>
      </c>
      <c r="H23" s="579"/>
      <c r="I23" s="579"/>
      <c r="J23" s="579"/>
      <c r="K23" s="580"/>
      <c r="L23" s="564"/>
      <c r="M23" s="577"/>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90" t="s">
        <v>22</v>
      </c>
      <c r="J25" s="559"/>
      <c r="K25" s="559"/>
      <c r="L25" s="559"/>
      <c r="M25" s="560"/>
      <c r="N25" s="17"/>
      <c r="O25" s="21"/>
      <c r="P25" s="21"/>
      <c r="Q25" s="21"/>
      <c r="R25" s="21"/>
      <c r="S25" s="2"/>
      <c r="T25" s="2"/>
      <c r="U25" s="2"/>
      <c r="V25" s="2"/>
      <c r="W25" s="2"/>
      <c r="X25" s="2"/>
      <c r="Y25" s="2"/>
      <c r="Z25" s="2"/>
    </row>
    <row r="26" spans="1:26" ht="15.75" customHeight="1">
      <c r="A26" s="2"/>
      <c r="B26" s="27"/>
      <c r="C26" s="27"/>
      <c r="D26" s="27"/>
      <c r="E26" s="27"/>
      <c r="F26" s="27"/>
      <c r="G26" s="27"/>
      <c r="H26" s="2"/>
      <c r="I26" s="561"/>
      <c r="J26" s="562"/>
      <c r="K26" s="562"/>
      <c r="L26" s="562"/>
      <c r="M26" s="563"/>
      <c r="N26" s="17"/>
      <c r="O26" s="21"/>
      <c r="P26" s="21"/>
      <c r="Q26" s="21"/>
      <c r="R26" s="21"/>
      <c r="S26" s="2"/>
      <c r="T26" s="2"/>
      <c r="U26" s="2"/>
      <c r="V26" s="2"/>
      <c r="W26" s="2"/>
      <c r="X26" s="2"/>
      <c r="Y26" s="2"/>
      <c r="Z26" s="2"/>
    </row>
    <row r="27" spans="1:26" ht="19.5" customHeight="1">
      <c r="A27" s="2"/>
      <c r="B27" s="28"/>
      <c r="C27" s="28"/>
      <c r="D27" s="28"/>
      <c r="E27" s="28"/>
      <c r="F27" s="28"/>
      <c r="G27" s="28"/>
      <c r="H27" s="2"/>
      <c r="I27" s="564"/>
      <c r="J27" s="565"/>
      <c r="K27" s="565"/>
      <c r="L27" s="565"/>
      <c r="M27" s="566"/>
      <c r="N27" s="17"/>
      <c r="O27" s="582"/>
      <c r="P27" s="559"/>
      <c r="Q27" s="559"/>
      <c r="R27" s="560"/>
      <c r="S27" s="2"/>
      <c r="T27" s="2"/>
      <c r="U27" s="2"/>
      <c r="V27" s="2"/>
      <c r="W27" s="2"/>
      <c r="X27" s="2"/>
      <c r="Y27" s="2"/>
      <c r="Z27" s="2"/>
    </row>
    <row r="28" spans="1:26" ht="20.25" customHeight="1">
      <c r="A28" s="2"/>
      <c r="B28" s="28"/>
      <c r="C28" s="29"/>
      <c r="D28" s="29"/>
      <c r="E28" s="29"/>
      <c r="F28" s="29"/>
      <c r="G28" s="29"/>
      <c r="H28" s="2"/>
      <c r="I28" s="591" t="s">
        <v>23</v>
      </c>
      <c r="J28" s="559"/>
      <c r="K28" s="559"/>
      <c r="L28" s="559"/>
      <c r="M28" s="560"/>
      <c r="N28" s="14"/>
      <c r="O28" s="564"/>
      <c r="P28" s="565"/>
      <c r="Q28" s="565"/>
      <c r="R28" s="566"/>
      <c r="S28" s="2"/>
      <c r="T28" s="2"/>
      <c r="U28" s="2"/>
      <c r="V28" s="2"/>
      <c r="W28" s="2"/>
      <c r="X28" s="2"/>
      <c r="Y28" s="2"/>
      <c r="Z28" s="2"/>
    </row>
    <row r="29" spans="1:26" ht="20.25" customHeight="1">
      <c r="A29" s="2"/>
      <c r="B29" s="589" t="s">
        <v>24</v>
      </c>
      <c r="C29" s="559"/>
      <c r="D29" s="559"/>
      <c r="E29" s="559"/>
      <c r="F29" s="559"/>
      <c r="G29" s="560"/>
      <c r="H29" s="2"/>
      <c r="I29" s="561"/>
      <c r="J29" s="562"/>
      <c r="K29" s="562"/>
      <c r="L29" s="562"/>
      <c r="M29" s="563"/>
      <c r="N29" s="14"/>
      <c r="O29" s="27"/>
      <c r="P29" s="27"/>
      <c r="Q29" s="27"/>
      <c r="R29" s="27"/>
      <c r="S29" s="2"/>
      <c r="T29" s="2"/>
      <c r="U29" s="2"/>
      <c r="V29" s="2"/>
      <c r="W29" s="2"/>
      <c r="X29" s="2"/>
      <c r="Y29" s="2"/>
      <c r="Z29" s="2"/>
    </row>
    <row r="30" spans="1:26" ht="15.75" customHeight="1">
      <c r="A30" s="2"/>
      <c r="B30" s="561"/>
      <c r="C30" s="562"/>
      <c r="D30" s="562"/>
      <c r="E30" s="562"/>
      <c r="F30" s="562"/>
      <c r="G30" s="563"/>
      <c r="H30" s="2"/>
      <c r="I30" s="564"/>
      <c r="J30" s="565"/>
      <c r="K30" s="565"/>
      <c r="L30" s="565"/>
      <c r="M30" s="566"/>
      <c r="N30" s="17"/>
      <c r="O30" s="21"/>
      <c r="P30" s="21"/>
      <c r="Q30" s="21"/>
      <c r="R30" s="21"/>
      <c r="S30" s="2"/>
      <c r="T30" s="2"/>
      <c r="U30" s="2"/>
      <c r="V30" s="2"/>
      <c r="W30" s="2"/>
      <c r="X30" s="2"/>
      <c r="Y30" s="2"/>
      <c r="Z30" s="2"/>
    </row>
    <row r="31" spans="1:26" ht="5.25" customHeight="1">
      <c r="A31" s="2"/>
      <c r="B31" s="561"/>
      <c r="C31" s="562"/>
      <c r="D31" s="562"/>
      <c r="E31" s="562"/>
      <c r="F31" s="562"/>
      <c r="G31" s="563"/>
      <c r="H31" s="2"/>
      <c r="I31" s="30"/>
      <c r="J31" s="31"/>
      <c r="K31" s="30"/>
      <c r="L31" s="30"/>
      <c r="M31" s="30"/>
      <c r="N31" s="17"/>
      <c r="O31" s="21"/>
      <c r="P31" s="21"/>
      <c r="Q31" s="21"/>
      <c r="R31" s="21"/>
      <c r="S31" s="2"/>
      <c r="T31" s="2"/>
      <c r="U31" s="2"/>
      <c r="V31" s="2"/>
      <c r="W31" s="2"/>
      <c r="X31" s="2"/>
      <c r="Y31" s="2"/>
      <c r="Z31" s="2"/>
    </row>
    <row r="32" spans="1:26" ht="15.75" customHeight="1">
      <c r="A32" s="2"/>
      <c r="B32" s="561"/>
      <c r="C32" s="562"/>
      <c r="D32" s="562"/>
      <c r="E32" s="562"/>
      <c r="F32" s="562"/>
      <c r="G32" s="563"/>
      <c r="H32" s="2"/>
      <c r="I32" s="592" t="s">
        <v>25</v>
      </c>
      <c r="J32" s="593"/>
      <c r="K32" s="593"/>
      <c r="L32" s="593"/>
      <c r="M32" s="594"/>
      <c r="N32" s="17"/>
      <c r="O32" s="21"/>
      <c r="P32" s="21"/>
      <c r="Q32" s="21"/>
      <c r="R32" s="21"/>
      <c r="S32" s="2"/>
      <c r="T32" s="2"/>
      <c r="U32" s="2"/>
      <c r="V32" s="2"/>
      <c r="W32" s="2"/>
      <c r="X32" s="2"/>
      <c r="Y32" s="2"/>
      <c r="Z32" s="2"/>
    </row>
    <row r="33" spans="1:26" ht="15.75" customHeight="1">
      <c r="A33" s="32"/>
      <c r="B33" s="561"/>
      <c r="C33" s="562"/>
      <c r="D33" s="562"/>
      <c r="E33" s="562"/>
      <c r="F33" s="562"/>
      <c r="G33" s="563"/>
      <c r="H33" s="32"/>
      <c r="I33" s="592" t="s">
        <v>26</v>
      </c>
      <c r="J33" s="593"/>
      <c r="K33" s="593"/>
      <c r="L33" s="593"/>
      <c r="M33" s="594"/>
      <c r="N33" s="32"/>
      <c r="O33" s="33"/>
      <c r="P33" s="33"/>
      <c r="Q33" s="33"/>
      <c r="R33" s="33"/>
      <c r="S33" s="32"/>
      <c r="T33" s="32"/>
      <c r="U33" s="32"/>
      <c r="V33" s="32"/>
      <c r="W33" s="32"/>
      <c r="X33" s="32"/>
      <c r="Y33" s="32"/>
      <c r="Z33" s="32"/>
    </row>
    <row r="34" spans="1:26" ht="15.75" customHeight="1">
      <c r="A34" s="2"/>
      <c r="B34" s="564"/>
      <c r="C34" s="565"/>
      <c r="D34" s="565"/>
      <c r="E34" s="565"/>
      <c r="F34" s="565"/>
      <c r="G34" s="566"/>
      <c r="H34" s="2"/>
      <c r="I34" s="592" t="s">
        <v>27</v>
      </c>
      <c r="J34" s="593"/>
      <c r="K34" s="593"/>
      <c r="L34" s="593"/>
      <c r="M34" s="594"/>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58" t="s">
        <v>28</v>
      </c>
      <c r="J36" s="559"/>
      <c r="K36" s="559"/>
      <c r="L36" s="559"/>
      <c r="M36" s="560"/>
      <c r="N36" s="17"/>
      <c r="O36" s="21"/>
      <c r="P36" s="21"/>
      <c r="Q36" s="21"/>
      <c r="R36" s="21"/>
      <c r="S36" s="2"/>
      <c r="T36" s="2"/>
      <c r="U36" s="2"/>
      <c r="V36" s="2"/>
      <c r="W36" s="2"/>
      <c r="X36" s="2"/>
      <c r="Y36" s="2"/>
      <c r="Z36" s="2"/>
    </row>
    <row r="37" spans="1:26" ht="15.75" customHeight="1">
      <c r="A37" s="2"/>
      <c r="B37" s="28"/>
      <c r="C37" s="37"/>
      <c r="D37" s="37"/>
      <c r="E37" s="37"/>
      <c r="F37" s="37"/>
      <c r="G37" s="37"/>
      <c r="H37" s="2"/>
      <c r="I37" s="561"/>
      <c r="J37" s="562"/>
      <c r="K37" s="562"/>
      <c r="L37" s="562"/>
      <c r="M37" s="563"/>
      <c r="N37" s="17"/>
      <c r="O37" s="21"/>
      <c r="P37" s="21"/>
      <c r="Q37" s="21"/>
      <c r="R37" s="21"/>
      <c r="S37" s="2"/>
      <c r="T37" s="2"/>
      <c r="U37" s="2"/>
      <c r="V37" s="2"/>
      <c r="W37" s="2"/>
      <c r="X37" s="2"/>
      <c r="Y37" s="2"/>
      <c r="Z37" s="2"/>
    </row>
    <row r="38" spans="1:26" ht="15.75" customHeight="1">
      <c r="A38" s="2"/>
      <c r="B38" s="28"/>
      <c r="C38" s="37"/>
      <c r="D38" s="37"/>
      <c r="E38" s="37"/>
      <c r="F38" s="37"/>
      <c r="G38" s="37"/>
      <c r="H38" s="2"/>
      <c r="I38" s="564"/>
      <c r="J38" s="565"/>
      <c r="K38" s="565"/>
      <c r="L38" s="565"/>
      <c r="M38" s="566"/>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3">
    <dataValidation type="list" allowBlank="1" showErrorMessage="1" sqref="F13:F14 F11:M12 F10" xr:uid="{00000000-0002-0000-0000-000000000000}">
      <formula1>#REF!</formula1>
    </dataValidation>
    <dataValidation type="list" allowBlank="1" showInputMessage="1" showErrorMessage="1" prompt="Relacione el año vigente" sqref="L22" xr:uid="{00000000-0002-0000-0000-000001000000}">
      <formula1>#REF!</formula1>
    </dataValidation>
    <dataValidation type="list" allowBlank="1" showInputMessage="1" showErrorMessage="1" prompt="Error - Seleccione un valor de la lista desplegable" sqref="G22:G23" xr:uid="{00000000-0002-0000-0000-000002000000}">
      <formula1>#REF!</formula1>
    </dataValidation>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71" t="s">
        <v>306</v>
      </c>
      <c r="B1" s="72"/>
      <c r="C1" s="71" t="s">
        <v>307</v>
      </c>
      <c r="D1" s="73"/>
      <c r="E1" s="74" t="s">
        <v>308</v>
      </c>
      <c r="F1" s="74" t="s">
        <v>309</v>
      </c>
      <c r="G1" s="72"/>
      <c r="H1" s="855" t="s">
        <v>310</v>
      </c>
      <c r="I1" s="856"/>
      <c r="J1" s="856"/>
      <c r="K1" s="857"/>
      <c r="L1" s="858" t="s">
        <v>311</v>
      </c>
      <c r="M1" s="856"/>
      <c r="N1" s="856"/>
      <c r="O1" s="857"/>
      <c r="P1" s="75"/>
      <c r="Q1" s="859" t="s">
        <v>312</v>
      </c>
      <c r="R1" s="856"/>
      <c r="S1" s="856"/>
      <c r="T1" s="857"/>
      <c r="U1" s="72"/>
      <c r="V1" s="72"/>
      <c r="W1" s="72"/>
      <c r="X1" s="72"/>
      <c r="Y1" s="72"/>
      <c r="Z1" s="72"/>
    </row>
    <row r="2" spans="1:26" ht="12" customHeight="1">
      <c r="A2" s="76" t="s">
        <v>313</v>
      </c>
      <c r="B2" s="72"/>
      <c r="C2" s="77" t="s">
        <v>314</v>
      </c>
      <c r="D2" s="73"/>
      <c r="E2" s="78">
        <v>1</v>
      </c>
      <c r="F2" s="78" t="s">
        <v>315</v>
      </c>
      <c r="G2" s="72"/>
      <c r="H2" s="849" t="s">
        <v>316</v>
      </c>
      <c r="I2" s="850"/>
      <c r="J2" s="850"/>
      <c r="K2" s="851"/>
      <c r="L2" s="72"/>
      <c r="M2" s="74">
        <v>2012</v>
      </c>
      <c r="N2" s="74"/>
      <c r="O2" s="74"/>
      <c r="P2" s="72"/>
      <c r="Q2" s="74"/>
      <c r="R2" s="79" t="s">
        <v>317</v>
      </c>
      <c r="S2" s="79" t="s">
        <v>318</v>
      </c>
      <c r="T2" s="79" t="s">
        <v>319</v>
      </c>
      <c r="U2" s="72"/>
      <c r="V2" s="72"/>
      <c r="W2" s="72"/>
      <c r="X2" s="72"/>
      <c r="Y2" s="72"/>
      <c r="Z2" s="72"/>
    </row>
    <row r="3" spans="1:26" ht="12" customHeight="1">
      <c r="A3" s="76" t="s">
        <v>320</v>
      </c>
      <c r="B3" s="72"/>
      <c r="C3" s="77" t="s">
        <v>321</v>
      </c>
      <c r="D3" s="73"/>
      <c r="E3" s="78"/>
      <c r="F3" s="78"/>
      <c r="G3" s="72"/>
      <c r="H3" s="80"/>
      <c r="I3" s="81"/>
      <c r="J3" s="81"/>
      <c r="K3" s="82"/>
      <c r="L3" s="72"/>
      <c r="M3" s="74"/>
      <c r="N3" s="74"/>
      <c r="O3" s="74"/>
      <c r="P3" s="72"/>
      <c r="Q3" s="74"/>
      <c r="R3" s="79"/>
      <c r="S3" s="79"/>
      <c r="T3" s="79"/>
      <c r="U3" s="72"/>
      <c r="V3" s="72"/>
      <c r="W3" s="72"/>
      <c r="X3" s="72"/>
      <c r="Y3" s="72"/>
      <c r="Z3" s="72"/>
    </row>
    <row r="4" spans="1:26" ht="12" customHeight="1">
      <c r="A4" s="76" t="s">
        <v>322</v>
      </c>
      <c r="B4" s="72"/>
      <c r="C4" s="77" t="s">
        <v>323</v>
      </c>
      <c r="D4" s="73"/>
      <c r="E4" s="78"/>
      <c r="F4" s="78"/>
      <c r="G4" s="72"/>
      <c r="H4" s="80"/>
      <c r="I4" s="81"/>
      <c r="J4" s="81"/>
      <c r="K4" s="82"/>
      <c r="L4" s="72"/>
      <c r="M4" s="74"/>
      <c r="N4" s="74"/>
      <c r="O4" s="74"/>
      <c r="P4" s="72"/>
      <c r="Q4" s="74"/>
      <c r="R4" s="79"/>
      <c r="S4" s="79"/>
      <c r="T4" s="79"/>
      <c r="U4" s="72"/>
      <c r="V4" s="72"/>
      <c r="W4" s="72"/>
      <c r="X4" s="72"/>
      <c r="Y4" s="72"/>
      <c r="Z4" s="72"/>
    </row>
    <row r="5" spans="1:26" ht="12" customHeight="1">
      <c r="A5" s="76" t="s">
        <v>324</v>
      </c>
      <c r="B5" s="72"/>
      <c r="C5" s="77" t="s">
        <v>325</v>
      </c>
      <c r="D5" s="73"/>
      <c r="E5" s="78">
        <v>2</v>
      </c>
      <c r="F5" s="78" t="s">
        <v>326</v>
      </c>
      <c r="G5" s="72"/>
      <c r="H5" s="860" t="s">
        <v>327</v>
      </c>
      <c r="I5" s="83">
        <v>2017</v>
      </c>
      <c r="J5" s="84"/>
      <c r="K5" s="85"/>
      <c r="L5" s="72"/>
      <c r="M5" s="86" t="s">
        <v>317</v>
      </c>
      <c r="N5" s="86" t="s">
        <v>318</v>
      </c>
      <c r="O5" s="86" t="s">
        <v>319</v>
      </c>
      <c r="P5" s="72"/>
      <c r="Q5" s="87" t="s">
        <v>328</v>
      </c>
      <c r="R5" s="88">
        <v>479830</v>
      </c>
      <c r="S5" s="88">
        <v>222331</v>
      </c>
      <c r="T5" s="88">
        <v>257499</v>
      </c>
      <c r="U5" s="72"/>
      <c r="V5" s="72"/>
      <c r="W5" s="72"/>
      <c r="X5" s="72"/>
      <c r="Y5" s="72"/>
      <c r="Z5" s="72"/>
    </row>
    <row r="6" spans="1:26" ht="12" customHeight="1">
      <c r="A6" s="76" t="s">
        <v>329</v>
      </c>
      <c r="B6" s="72"/>
      <c r="C6" s="77" t="s">
        <v>330</v>
      </c>
      <c r="D6" s="73"/>
      <c r="E6" s="78">
        <v>3</v>
      </c>
      <c r="F6" s="78" t="s">
        <v>331</v>
      </c>
      <c r="G6" s="72"/>
      <c r="H6" s="861"/>
      <c r="I6" s="89" t="s">
        <v>317</v>
      </c>
      <c r="J6" s="90" t="s">
        <v>318</v>
      </c>
      <c r="K6" s="91" t="s">
        <v>319</v>
      </c>
      <c r="L6" s="72"/>
      <c r="M6" s="88">
        <v>7571345</v>
      </c>
      <c r="N6" s="88">
        <v>3653868</v>
      </c>
      <c r="O6" s="88">
        <v>3917477</v>
      </c>
      <c r="P6" s="72"/>
      <c r="Q6" s="87" t="s">
        <v>332</v>
      </c>
      <c r="R6" s="88">
        <v>135160</v>
      </c>
      <c r="S6" s="88">
        <v>62795</v>
      </c>
      <c r="T6" s="88">
        <v>72365</v>
      </c>
      <c r="U6" s="72"/>
      <c r="V6" s="72"/>
      <c r="W6" s="72"/>
      <c r="X6" s="72"/>
      <c r="Y6" s="72"/>
      <c r="Z6" s="72"/>
    </row>
    <row r="7" spans="1:26" ht="12.75" customHeight="1">
      <c r="A7" s="72"/>
      <c r="B7" s="72"/>
      <c r="C7" s="77" t="s">
        <v>333</v>
      </c>
      <c r="D7" s="73"/>
      <c r="E7" s="78">
        <v>4</v>
      </c>
      <c r="F7" s="78" t="s">
        <v>334</v>
      </c>
      <c r="G7" s="72"/>
      <c r="H7" s="92" t="s">
        <v>335</v>
      </c>
      <c r="I7" s="93"/>
      <c r="J7" s="94"/>
      <c r="K7" s="95"/>
      <c r="L7" s="72"/>
      <c r="M7" s="96">
        <v>120482</v>
      </c>
      <c r="N7" s="96">
        <v>61704</v>
      </c>
      <c r="O7" s="96">
        <v>58778</v>
      </c>
      <c r="P7" s="72"/>
      <c r="Q7" s="87" t="s">
        <v>336</v>
      </c>
      <c r="R7" s="88">
        <v>109955</v>
      </c>
      <c r="S7" s="88">
        <v>55153</v>
      </c>
      <c r="T7" s="88">
        <v>54802</v>
      </c>
      <c r="U7" s="72"/>
      <c r="V7" s="72"/>
      <c r="W7" s="72"/>
      <c r="X7" s="72"/>
      <c r="Y7" s="72"/>
      <c r="Z7" s="72"/>
    </row>
    <row r="8" spans="1:26" ht="12" customHeight="1">
      <c r="A8" s="71" t="s">
        <v>337</v>
      </c>
      <c r="B8" s="72"/>
      <c r="C8" s="77" t="s">
        <v>338</v>
      </c>
      <c r="D8" s="73"/>
      <c r="E8" s="78">
        <v>5</v>
      </c>
      <c r="F8" s="78" t="s">
        <v>339</v>
      </c>
      <c r="G8" s="72"/>
      <c r="H8" s="97" t="s">
        <v>317</v>
      </c>
      <c r="I8" s="98">
        <v>8080734</v>
      </c>
      <c r="J8" s="98">
        <v>3912910</v>
      </c>
      <c r="K8" s="98">
        <v>4167824</v>
      </c>
      <c r="L8" s="72"/>
      <c r="M8" s="96">
        <v>120064</v>
      </c>
      <c r="N8" s="96">
        <v>61454</v>
      </c>
      <c r="O8" s="96">
        <v>58610</v>
      </c>
      <c r="P8" s="72"/>
      <c r="Q8" s="87" t="s">
        <v>340</v>
      </c>
      <c r="R8" s="88">
        <v>409257</v>
      </c>
      <c r="S8" s="88">
        <v>199566</v>
      </c>
      <c r="T8" s="88">
        <v>209691</v>
      </c>
      <c r="U8" s="72"/>
      <c r="V8" s="72"/>
      <c r="W8" s="72"/>
      <c r="X8" s="72"/>
      <c r="Y8" s="72"/>
      <c r="Z8" s="72"/>
    </row>
    <row r="9" spans="1:26" ht="12" customHeight="1">
      <c r="A9" s="87" t="s">
        <v>341</v>
      </c>
      <c r="B9" s="72"/>
      <c r="C9" s="72"/>
      <c r="D9" s="73"/>
      <c r="E9" s="78">
        <v>6</v>
      </c>
      <c r="F9" s="78" t="s">
        <v>342</v>
      </c>
      <c r="G9" s="72"/>
      <c r="H9" s="99" t="s">
        <v>343</v>
      </c>
      <c r="I9" s="100">
        <v>607390</v>
      </c>
      <c r="J9" s="100">
        <v>312062</v>
      </c>
      <c r="K9" s="100">
        <v>295328</v>
      </c>
      <c r="L9" s="72"/>
      <c r="M9" s="96">
        <v>119780</v>
      </c>
      <c r="N9" s="96">
        <v>61272</v>
      </c>
      <c r="O9" s="96">
        <v>58508</v>
      </c>
      <c r="P9" s="72"/>
      <c r="Q9" s="87" t="s">
        <v>344</v>
      </c>
      <c r="R9" s="88">
        <v>400686</v>
      </c>
      <c r="S9" s="88">
        <v>197911</v>
      </c>
      <c r="T9" s="88">
        <v>202775</v>
      </c>
      <c r="U9" s="72"/>
      <c r="V9" s="72"/>
      <c r="W9" s="72"/>
      <c r="X9" s="72"/>
      <c r="Y9" s="72"/>
      <c r="Z9" s="72"/>
    </row>
    <row r="10" spans="1:26" ht="12" customHeight="1">
      <c r="A10" s="87" t="s">
        <v>345</v>
      </c>
      <c r="B10" s="72"/>
      <c r="C10" s="72"/>
      <c r="D10" s="73"/>
      <c r="E10" s="78">
        <v>7</v>
      </c>
      <c r="F10" s="78" t="s">
        <v>346</v>
      </c>
      <c r="G10" s="72"/>
      <c r="H10" s="99" t="s">
        <v>347</v>
      </c>
      <c r="I10" s="100">
        <v>601914</v>
      </c>
      <c r="J10" s="100">
        <v>308936</v>
      </c>
      <c r="K10" s="100">
        <v>292978</v>
      </c>
      <c r="L10" s="72"/>
      <c r="M10" s="96">
        <v>119273</v>
      </c>
      <c r="N10" s="96">
        <v>61064</v>
      </c>
      <c r="O10" s="96">
        <v>58209</v>
      </c>
      <c r="P10" s="72"/>
      <c r="Q10" s="87" t="s">
        <v>348</v>
      </c>
      <c r="R10" s="88">
        <v>201593</v>
      </c>
      <c r="S10" s="88">
        <v>99557</v>
      </c>
      <c r="T10" s="88">
        <v>102036</v>
      </c>
      <c r="U10" s="72"/>
      <c r="V10" s="72"/>
      <c r="W10" s="72"/>
      <c r="X10" s="72"/>
      <c r="Y10" s="72"/>
      <c r="Z10" s="72"/>
    </row>
    <row r="11" spans="1:26" ht="12" customHeight="1">
      <c r="A11" s="87" t="s">
        <v>349</v>
      </c>
      <c r="B11" s="72"/>
      <c r="C11" s="71" t="s">
        <v>350</v>
      </c>
      <c r="D11" s="73"/>
      <c r="E11" s="78">
        <v>8</v>
      </c>
      <c r="F11" s="78" t="s">
        <v>351</v>
      </c>
      <c r="G11" s="72"/>
      <c r="H11" s="99" t="s">
        <v>352</v>
      </c>
      <c r="I11" s="100">
        <v>602967</v>
      </c>
      <c r="J11" s="100">
        <v>308654</v>
      </c>
      <c r="K11" s="100">
        <v>294313</v>
      </c>
      <c r="L11" s="72"/>
      <c r="M11" s="96">
        <v>118935</v>
      </c>
      <c r="N11" s="96">
        <v>60931</v>
      </c>
      <c r="O11" s="96">
        <v>58004</v>
      </c>
      <c r="P11" s="72"/>
      <c r="Q11" s="87" t="s">
        <v>353</v>
      </c>
      <c r="R11" s="88">
        <v>597522</v>
      </c>
      <c r="S11" s="88">
        <v>292176</v>
      </c>
      <c r="T11" s="88">
        <v>305346</v>
      </c>
      <c r="U11" s="72"/>
      <c r="V11" s="72"/>
      <c r="W11" s="72"/>
      <c r="X11" s="72"/>
      <c r="Y11" s="72"/>
      <c r="Z11" s="72"/>
    </row>
    <row r="12" spans="1:26" ht="12" customHeight="1">
      <c r="A12" s="87" t="s">
        <v>354</v>
      </c>
      <c r="B12" s="72"/>
      <c r="C12" s="77" t="s">
        <v>355</v>
      </c>
      <c r="D12" s="73"/>
      <c r="E12" s="78">
        <v>9</v>
      </c>
      <c r="F12" s="78" t="s">
        <v>356</v>
      </c>
      <c r="G12" s="72"/>
      <c r="H12" s="99" t="s">
        <v>357</v>
      </c>
      <c r="I12" s="100">
        <v>632370</v>
      </c>
      <c r="J12" s="100">
        <v>321173</v>
      </c>
      <c r="K12" s="100">
        <v>311197</v>
      </c>
      <c r="L12" s="72"/>
      <c r="M12" s="96">
        <v>118833</v>
      </c>
      <c r="N12" s="96">
        <v>60903</v>
      </c>
      <c r="O12" s="96">
        <v>57930</v>
      </c>
      <c r="P12" s="72"/>
      <c r="Q12" s="87" t="s">
        <v>358</v>
      </c>
      <c r="R12" s="88">
        <v>1030623</v>
      </c>
      <c r="S12" s="88">
        <v>502287</v>
      </c>
      <c r="T12" s="88">
        <v>528336</v>
      </c>
      <c r="U12" s="72"/>
      <c r="V12" s="72"/>
      <c r="W12" s="72"/>
      <c r="X12" s="72"/>
      <c r="Y12" s="72"/>
      <c r="Z12" s="72"/>
    </row>
    <row r="13" spans="1:26" ht="12" customHeight="1">
      <c r="A13" s="87" t="s">
        <v>359</v>
      </c>
      <c r="B13" s="72"/>
      <c r="C13" s="77" t="s">
        <v>360</v>
      </c>
      <c r="D13" s="73"/>
      <c r="E13" s="78">
        <v>10</v>
      </c>
      <c r="F13" s="78" t="s">
        <v>361</v>
      </c>
      <c r="G13" s="72"/>
      <c r="H13" s="99" t="s">
        <v>362</v>
      </c>
      <c r="I13" s="100">
        <v>672749</v>
      </c>
      <c r="J13" s="100">
        <v>339928</v>
      </c>
      <c r="K13" s="100">
        <v>332821</v>
      </c>
      <c r="L13" s="72"/>
      <c r="M13" s="96">
        <v>118730</v>
      </c>
      <c r="N13" s="96">
        <v>60874</v>
      </c>
      <c r="O13" s="96">
        <v>57856</v>
      </c>
      <c r="P13" s="72"/>
      <c r="Q13" s="87" t="s">
        <v>363</v>
      </c>
      <c r="R13" s="88">
        <v>353859</v>
      </c>
      <c r="S13" s="88">
        <v>167533</v>
      </c>
      <c r="T13" s="88">
        <v>186326</v>
      </c>
      <c r="U13" s="72"/>
      <c r="V13" s="72"/>
      <c r="W13" s="72"/>
      <c r="X13" s="72"/>
      <c r="Y13" s="72"/>
      <c r="Z13" s="72"/>
    </row>
    <row r="14" spans="1:26" ht="12" customHeight="1">
      <c r="A14" s="87" t="s">
        <v>364</v>
      </c>
      <c r="B14" s="72"/>
      <c r="C14" s="77" t="s">
        <v>365</v>
      </c>
      <c r="D14" s="73"/>
      <c r="E14" s="78">
        <v>11</v>
      </c>
      <c r="F14" s="78" t="s">
        <v>366</v>
      </c>
      <c r="G14" s="72"/>
      <c r="H14" s="99" t="s">
        <v>367</v>
      </c>
      <c r="I14" s="100">
        <v>650902</v>
      </c>
      <c r="J14" s="100">
        <v>329064</v>
      </c>
      <c r="K14" s="100">
        <v>321838</v>
      </c>
      <c r="L14" s="72"/>
      <c r="M14" s="96">
        <v>118696</v>
      </c>
      <c r="N14" s="96">
        <v>60878</v>
      </c>
      <c r="O14" s="96">
        <v>57818</v>
      </c>
      <c r="P14" s="72"/>
      <c r="Q14" s="87" t="s">
        <v>368</v>
      </c>
      <c r="R14" s="88">
        <v>851299</v>
      </c>
      <c r="S14" s="88">
        <v>406597</v>
      </c>
      <c r="T14" s="88">
        <v>444702</v>
      </c>
      <c r="U14" s="72"/>
      <c r="V14" s="72"/>
      <c r="W14" s="72"/>
      <c r="X14" s="72"/>
      <c r="Y14" s="72"/>
      <c r="Z14" s="72"/>
    </row>
    <row r="15" spans="1:26" ht="12" customHeight="1">
      <c r="A15" s="87" t="s">
        <v>369</v>
      </c>
      <c r="B15" s="72"/>
      <c r="C15" s="77" t="s">
        <v>370</v>
      </c>
      <c r="D15" s="73"/>
      <c r="E15" s="78">
        <v>12</v>
      </c>
      <c r="F15" s="78" t="s">
        <v>371</v>
      </c>
      <c r="G15" s="72"/>
      <c r="H15" s="99" t="s">
        <v>372</v>
      </c>
      <c r="I15" s="100">
        <v>651442</v>
      </c>
      <c r="J15" s="100">
        <v>316050</v>
      </c>
      <c r="K15" s="100">
        <v>335392</v>
      </c>
      <c r="L15" s="72"/>
      <c r="M15" s="96">
        <v>119101</v>
      </c>
      <c r="N15" s="96">
        <v>61076</v>
      </c>
      <c r="O15" s="96">
        <v>58025</v>
      </c>
      <c r="P15" s="72"/>
      <c r="Q15" s="87" t="s">
        <v>373</v>
      </c>
      <c r="R15" s="88">
        <v>1094488</v>
      </c>
      <c r="S15" s="88">
        <v>518960</v>
      </c>
      <c r="T15" s="88">
        <v>575528</v>
      </c>
      <c r="U15" s="72"/>
      <c r="V15" s="72"/>
      <c r="W15" s="72"/>
      <c r="X15" s="72"/>
      <c r="Y15" s="72"/>
      <c r="Z15" s="72"/>
    </row>
    <row r="16" spans="1:26" ht="12" customHeight="1">
      <c r="A16" s="87" t="s">
        <v>374</v>
      </c>
      <c r="B16" s="72"/>
      <c r="C16" s="77" t="s">
        <v>375</v>
      </c>
      <c r="D16" s="73"/>
      <c r="E16" s="78">
        <v>13</v>
      </c>
      <c r="F16" s="78" t="s">
        <v>376</v>
      </c>
      <c r="G16" s="72"/>
      <c r="H16" s="99" t="s">
        <v>377</v>
      </c>
      <c r="I16" s="100">
        <v>640060</v>
      </c>
      <c r="J16" s="100">
        <v>303971</v>
      </c>
      <c r="K16" s="100">
        <v>336089</v>
      </c>
      <c r="L16" s="72"/>
      <c r="M16" s="96">
        <v>119856</v>
      </c>
      <c r="N16" s="96">
        <v>61418</v>
      </c>
      <c r="O16" s="96">
        <v>58438</v>
      </c>
      <c r="P16" s="72"/>
      <c r="Q16" s="87" t="s">
        <v>378</v>
      </c>
      <c r="R16" s="88">
        <v>234948</v>
      </c>
      <c r="S16" s="88">
        <v>112703</v>
      </c>
      <c r="T16" s="88">
        <v>122245</v>
      </c>
      <c r="U16" s="72"/>
      <c r="V16" s="72"/>
      <c r="W16" s="72"/>
      <c r="X16" s="72"/>
      <c r="Y16" s="72"/>
      <c r="Z16" s="72"/>
    </row>
    <row r="17" spans="1:26" ht="12" customHeight="1">
      <c r="A17" s="87" t="s">
        <v>379</v>
      </c>
      <c r="B17" s="72"/>
      <c r="C17" s="77" t="s">
        <v>380</v>
      </c>
      <c r="D17" s="73"/>
      <c r="E17" s="78">
        <v>14</v>
      </c>
      <c r="F17" s="78" t="s">
        <v>381</v>
      </c>
      <c r="G17" s="72"/>
      <c r="H17" s="99" t="s">
        <v>382</v>
      </c>
      <c r="I17" s="100">
        <v>563389</v>
      </c>
      <c r="J17" s="100">
        <v>268367</v>
      </c>
      <c r="K17" s="100">
        <v>295022</v>
      </c>
      <c r="L17" s="72"/>
      <c r="M17" s="96">
        <v>121019</v>
      </c>
      <c r="N17" s="96">
        <v>61921</v>
      </c>
      <c r="O17" s="96">
        <v>59098</v>
      </c>
      <c r="P17" s="72"/>
      <c r="Q17" s="87" t="s">
        <v>383</v>
      </c>
      <c r="R17" s="88">
        <v>147933</v>
      </c>
      <c r="S17" s="88">
        <v>68544</v>
      </c>
      <c r="T17" s="88">
        <v>79389</v>
      </c>
      <c r="U17" s="72"/>
      <c r="V17" s="72"/>
      <c r="W17" s="72"/>
      <c r="X17" s="72"/>
      <c r="Y17" s="72"/>
      <c r="Z17" s="72"/>
    </row>
    <row r="18" spans="1:26" ht="12" customHeight="1">
      <c r="A18" s="87" t="s">
        <v>384</v>
      </c>
      <c r="B18" s="72"/>
      <c r="C18" s="77" t="s">
        <v>385</v>
      </c>
      <c r="D18" s="73"/>
      <c r="E18" s="78">
        <v>15</v>
      </c>
      <c r="F18" s="78" t="s">
        <v>386</v>
      </c>
      <c r="G18" s="72"/>
      <c r="H18" s="99" t="s">
        <v>387</v>
      </c>
      <c r="I18" s="100">
        <v>519261</v>
      </c>
      <c r="J18" s="100">
        <v>244556</v>
      </c>
      <c r="K18" s="100">
        <v>274705</v>
      </c>
      <c r="L18" s="72"/>
      <c r="M18" s="96">
        <v>122272</v>
      </c>
      <c r="N18" s="96">
        <v>62471</v>
      </c>
      <c r="O18" s="96">
        <v>59801</v>
      </c>
      <c r="P18" s="72"/>
      <c r="Q18" s="87" t="s">
        <v>388</v>
      </c>
      <c r="R18" s="88">
        <v>98209</v>
      </c>
      <c r="S18" s="88">
        <v>49277</v>
      </c>
      <c r="T18" s="88">
        <v>48932</v>
      </c>
      <c r="U18" s="72"/>
      <c r="V18" s="72"/>
      <c r="W18" s="72"/>
      <c r="X18" s="72"/>
      <c r="Y18" s="72"/>
      <c r="Z18" s="72"/>
    </row>
    <row r="19" spans="1:26" ht="12" customHeight="1">
      <c r="A19" s="71" t="s">
        <v>389</v>
      </c>
      <c r="B19" s="72"/>
      <c r="C19" s="77" t="s">
        <v>390</v>
      </c>
      <c r="D19" s="73"/>
      <c r="E19" s="78">
        <v>16</v>
      </c>
      <c r="F19" s="78" t="s">
        <v>391</v>
      </c>
      <c r="G19" s="72"/>
      <c r="H19" s="99" t="s">
        <v>392</v>
      </c>
      <c r="I19" s="100">
        <v>503389</v>
      </c>
      <c r="J19" s="100">
        <v>233302</v>
      </c>
      <c r="K19" s="100">
        <v>270087</v>
      </c>
      <c r="L19" s="72"/>
      <c r="M19" s="96">
        <v>123722</v>
      </c>
      <c r="N19" s="96">
        <v>63080</v>
      </c>
      <c r="O19" s="96">
        <v>60642</v>
      </c>
      <c r="P19" s="72"/>
      <c r="Q19" s="87" t="s">
        <v>393</v>
      </c>
      <c r="R19" s="88">
        <v>108457</v>
      </c>
      <c r="S19" s="88">
        <v>52580</v>
      </c>
      <c r="T19" s="88">
        <v>55877</v>
      </c>
      <c r="U19" s="72"/>
      <c r="V19" s="72"/>
      <c r="W19" s="72"/>
      <c r="X19" s="72"/>
      <c r="Y19" s="72"/>
      <c r="Z19" s="72"/>
    </row>
    <row r="20" spans="1:26" ht="12" customHeight="1">
      <c r="A20" s="101" t="s">
        <v>394</v>
      </c>
      <c r="B20" s="72"/>
      <c r="C20" s="77" t="s">
        <v>395</v>
      </c>
      <c r="D20" s="73"/>
      <c r="E20" s="78">
        <v>17</v>
      </c>
      <c r="F20" s="78" t="s">
        <v>396</v>
      </c>
      <c r="G20" s="72"/>
      <c r="H20" s="99" t="s">
        <v>397</v>
      </c>
      <c r="I20" s="100">
        <v>439872</v>
      </c>
      <c r="J20" s="100">
        <v>200142</v>
      </c>
      <c r="K20" s="100">
        <v>239730</v>
      </c>
      <c r="L20" s="72"/>
      <c r="M20" s="96">
        <v>125124</v>
      </c>
      <c r="N20" s="96">
        <v>63639</v>
      </c>
      <c r="O20" s="96">
        <v>61485</v>
      </c>
      <c r="P20" s="72"/>
      <c r="Q20" s="87" t="s">
        <v>398</v>
      </c>
      <c r="R20" s="88">
        <v>258212</v>
      </c>
      <c r="S20" s="88">
        <v>125944</v>
      </c>
      <c r="T20" s="88">
        <v>132268</v>
      </c>
      <c r="U20" s="72"/>
      <c r="V20" s="72"/>
      <c r="W20" s="72"/>
      <c r="X20" s="72"/>
      <c r="Y20" s="72"/>
      <c r="Z20" s="72"/>
    </row>
    <row r="21" spans="1:26" ht="12" customHeight="1">
      <c r="A21" s="101" t="s">
        <v>399</v>
      </c>
      <c r="B21" s="72"/>
      <c r="C21" s="77" t="s">
        <v>400</v>
      </c>
      <c r="D21" s="73"/>
      <c r="E21" s="78">
        <v>18</v>
      </c>
      <c r="F21" s="78" t="s">
        <v>401</v>
      </c>
      <c r="G21" s="72"/>
      <c r="H21" s="99" t="s">
        <v>402</v>
      </c>
      <c r="I21" s="100">
        <v>341916</v>
      </c>
      <c r="J21" s="100">
        <v>152813</v>
      </c>
      <c r="K21" s="100">
        <v>189103</v>
      </c>
      <c r="L21" s="72"/>
      <c r="M21" s="96">
        <v>126598</v>
      </c>
      <c r="N21" s="96">
        <v>64282</v>
      </c>
      <c r="O21" s="96">
        <v>62316</v>
      </c>
      <c r="P21" s="72"/>
      <c r="Q21" s="87" t="s">
        <v>403</v>
      </c>
      <c r="R21" s="88">
        <v>24160</v>
      </c>
      <c r="S21" s="88">
        <v>12726</v>
      </c>
      <c r="T21" s="88">
        <v>11434</v>
      </c>
      <c r="U21" s="72"/>
      <c r="V21" s="72"/>
      <c r="W21" s="72"/>
      <c r="X21" s="72"/>
      <c r="Y21" s="72"/>
      <c r="Z21" s="72"/>
    </row>
    <row r="22" spans="1:26" ht="12" customHeight="1">
      <c r="A22" s="101" t="s">
        <v>404</v>
      </c>
      <c r="B22" s="72"/>
      <c r="C22" s="77" t="s">
        <v>405</v>
      </c>
      <c r="D22" s="73"/>
      <c r="E22" s="78">
        <v>19</v>
      </c>
      <c r="F22" s="78" t="s">
        <v>406</v>
      </c>
      <c r="G22" s="72"/>
      <c r="H22" s="99" t="s">
        <v>407</v>
      </c>
      <c r="I22" s="100">
        <v>253646</v>
      </c>
      <c r="J22" s="100">
        <v>111646</v>
      </c>
      <c r="K22" s="100">
        <v>142000</v>
      </c>
      <c r="L22" s="72"/>
      <c r="M22" s="96">
        <v>128143</v>
      </c>
      <c r="N22" s="96">
        <v>65043</v>
      </c>
      <c r="O22" s="96">
        <v>63100</v>
      </c>
      <c r="P22" s="72"/>
      <c r="Q22" s="87" t="s">
        <v>408</v>
      </c>
      <c r="R22" s="88">
        <v>377272</v>
      </c>
      <c r="S22" s="88">
        <v>184951</v>
      </c>
      <c r="T22" s="88">
        <v>192321</v>
      </c>
      <c r="U22" s="72"/>
      <c r="V22" s="72"/>
      <c r="W22" s="72"/>
      <c r="X22" s="72"/>
      <c r="Y22" s="72"/>
      <c r="Z22" s="72"/>
    </row>
    <row r="23" spans="1:26" ht="12" customHeight="1">
      <c r="A23" s="101" t="s">
        <v>409</v>
      </c>
      <c r="B23" s="72"/>
      <c r="C23" s="77" t="s">
        <v>410</v>
      </c>
      <c r="D23" s="73"/>
      <c r="E23" s="78">
        <v>20</v>
      </c>
      <c r="F23" s="78" t="s">
        <v>411</v>
      </c>
      <c r="G23" s="72"/>
      <c r="H23" s="99" t="s">
        <v>412</v>
      </c>
      <c r="I23" s="100">
        <v>177853</v>
      </c>
      <c r="J23" s="100">
        <v>76747</v>
      </c>
      <c r="K23" s="100">
        <v>101106</v>
      </c>
      <c r="L23" s="72"/>
      <c r="M23" s="96">
        <v>129625</v>
      </c>
      <c r="N23" s="96">
        <v>65820</v>
      </c>
      <c r="O23" s="96">
        <v>63805</v>
      </c>
      <c r="P23" s="72"/>
      <c r="Q23" s="87" t="s">
        <v>413</v>
      </c>
      <c r="R23" s="88">
        <v>651586</v>
      </c>
      <c r="S23" s="88">
        <v>319009</v>
      </c>
      <c r="T23" s="88">
        <v>332577</v>
      </c>
      <c r="U23" s="72"/>
      <c r="V23" s="72"/>
      <c r="W23" s="72"/>
      <c r="X23" s="72"/>
      <c r="Y23" s="72"/>
      <c r="Z23" s="72"/>
    </row>
    <row r="24" spans="1:26" ht="12" customHeight="1">
      <c r="A24" s="101" t="s">
        <v>414</v>
      </c>
      <c r="B24" s="72"/>
      <c r="C24" s="77" t="s">
        <v>415</v>
      </c>
      <c r="D24" s="73"/>
      <c r="E24" s="78">
        <v>55</v>
      </c>
      <c r="F24" s="78" t="s">
        <v>416</v>
      </c>
      <c r="G24" s="72"/>
      <c r="H24" s="99" t="s">
        <v>417</v>
      </c>
      <c r="I24" s="100">
        <v>113108</v>
      </c>
      <c r="J24" s="100">
        <v>45521</v>
      </c>
      <c r="K24" s="100">
        <v>67587</v>
      </c>
      <c r="L24" s="72"/>
      <c r="M24" s="96">
        <v>131107</v>
      </c>
      <c r="N24" s="96">
        <v>66558</v>
      </c>
      <c r="O24" s="96">
        <v>64549</v>
      </c>
      <c r="P24" s="72"/>
      <c r="Q24" s="87" t="s">
        <v>418</v>
      </c>
      <c r="R24" s="88">
        <v>6296</v>
      </c>
      <c r="S24" s="88">
        <v>3268</v>
      </c>
      <c r="T24" s="88">
        <v>3028</v>
      </c>
      <c r="U24" s="72"/>
      <c r="V24" s="72"/>
      <c r="W24" s="72"/>
      <c r="X24" s="72"/>
      <c r="Y24" s="72"/>
      <c r="Z24" s="72"/>
    </row>
    <row r="25" spans="1:26" ht="12" customHeight="1">
      <c r="A25" s="101" t="s">
        <v>419</v>
      </c>
      <c r="B25" s="72"/>
      <c r="C25" s="101" t="s">
        <v>420</v>
      </c>
      <c r="D25" s="73"/>
      <c r="E25" s="78">
        <v>66</v>
      </c>
      <c r="F25" s="78" t="s">
        <v>421</v>
      </c>
      <c r="G25" s="72"/>
      <c r="H25" s="99" t="s">
        <v>422</v>
      </c>
      <c r="I25" s="100">
        <v>108506</v>
      </c>
      <c r="J25" s="100">
        <v>39978</v>
      </c>
      <c r="K25" s="100">
        <v>68528</v>
      </c>
      <c r="L25" s="72"/>
      <c r="M25" s="96">
        <v>132790</v>
      </c>
      <c r="N25" s="96">
        <v>67353</v>
      </c>
      <c r="O25" s="96">
        <v>65437</v>
      </c>
      <c r="P25" s="72"/>
      <c r="Q25" s="102" t="s">
        <v>317</v>
      </c>
      <c r="R25" s="96">
        <f>SUM(R5:R24)</f>
        <v>7571345</v>
      </c>
      <c r="S25" s="96">
        <f>SUM(S5:S24)</f>
        <v>3653868</v>
      </c>
      <c r="T25" s="96">
        <f>SUM(T5:T24)</f>
        <v>3917477</v>
      </c>
      <c r="U25" s="72"/>
      <c r="V25" s="72"/>
      <c r="W25" s="72"/>
      <c r="X25" s="72"/>
      <c r="Y25" s="72"/>
      <c r="Z25" s="72"/>
    </row>
    <row r="26" spans="1:26" ht="12" customHeight="1">
      <c r="A26" s="101" t="s">
        <v>423</v>
      </c>
      <c r="B26" s="72"/>
      <c r="C26" s="77" t="s">
        <v>424</v>
      </c>
      <c r="D26" s="73"/>
      <c r="E26" s="78">
        <v>77</v>
      </c>
      <c r="F26" s="78" t="s">
        <v>425</v>
      </c>
      <c r="G26" s="72"/>
      <c r="H26" s="72"/>
      <c r="I26" s="72"/>
      <c r="J26" s="72"/>
      <c r="K26" s="72"/>
      <c r="L26" s="72"/>
      <c r="M26" s="96">
        <v>133340</v>
      </c>
      <c r="N26" s="96">
        <v>67602</v>
      </c>
      <c r="O26" s="96">
        <v>65738</v>
      </c>
      <c r="P26" s="72"/>
      <c r="Q26" s="72"/>
      <c r="R26" s="72"/>
      <c r="S26" s="72"/>
      <c r="T26" s="72"/>
      <c r="U26" s="72"/>
      <c r="V26" s="72"/>
      <c r="W26" s="72"/>
      <c r="X26" s="72"/>
      <c r="Y26" s="72"/>
      <c r="Z26" s="72"/>
    </row>
    <row r="27" spans="1:26" ht="12" customHeight="1">
      <c r="A27" s="101" t="s">
        <v>426</v>
      </c>
      <c r="B27" s="72"/>
      <c r="C27" s="77" t="s">
        <v>427</v>
      </c>
      <c r="D27" s="73"/>
      <c r="E27" s="78">
        <v>88</v>
      </c>
      <c r="F27" s="78" t="s">
        <v>428</v>
      </c>
      <c r="G27" s="72"/>
      <c r="H27" s="72"/>
      <c r="I27" s="72"/>
      <c r="J27" s="72"/>
      <c r="K27" s="72"/>
      <c r="L27" s="72"/>
      <c r="M27" s="96">
        <v>132165</v>
      </c>
      <c r="N27" s="96">
        <v>67024</v>
      </c>
      <c r="O27" s="96">
        <v>65141</v>
      </c>
      <c r="P27" s="72"/>
      <c r="Q27" s="862" t="s">
        <v>429</v>
      </c>
      <c r="R27" s="863"/>
      <c r="S27" s="863"/>
      <c r="T27" s="864"/>
      <c r="U27" s="72"/>
      <c r="V27" s="72"/>
      <c r="W27" s="72"/>
      <c r="X27" s="72"/>
      <c r="Y27" s="72"/>
      <c r="Z27" s="72"/>
    </row>
    <row r="28" spans="1:26" ht="12" customHeight="1">
      <c r="A28" s="103" t="s">
        <v>430</v>
      </c>
      <c r="B28" s="72"/>
      <c r="C28" s="77" t="s">
        <v>431</v>
      </c>
      <c r="D28" s="73"/>
      <c r="E28" s="78">
        <v>98</v>
      </c>
      <c r="F28" s="78" t="s">
        <v>432</v>
      </c>
      <c r="G28" s="72"/>
      <c r="H28" s="72"/>
      <c r="I28" s="72"/>
      <c r="J28" s="72"/>
      <c r="K28" s="72"/>
      <c r="L28" s="72"/>
      <c r="M28" s="96">
        <v>129957</v>
      </c>
      <c r="N28" s="96">
        <v>65924</v>
      </c>
      <c r="O28" s="96">
        <v>64033</v>
      </c>
      <c r="P28" s="72"/>
      <c r="Q28" s="849" t="s">
        <v>316</v>
      </c>
      <c r="R28" s="850"/>
      <c r="S28" s="850"/>
      <c r="T28" s="851"/>
      <c r="U28" s="72"/>
      <c r="V28" s="72"/>
      <c r="W28" s="72"/>
      <c r="X28" s="72"/>
      <c r="Y28" s="72"/>
      <c r="Z28" s="72"/>
    </row>
    <row r="29" spans="1:26" ht="12" customHeight="1">
      <c r="A29" s="104" t="s">
        <v>433</v>
      </c>
      <c r="B29" s="72"/>
      <c r="C29" s="77" t="s">
        <v>434</v>
      </c>
      <c r="D29" s="73"/>
      <c r="E29" s="105"/>
      <c r="F29" s="105"/>
      <c r="G29" s="72"/>
      <c r="H29" s="72"/>
      <c r="I29" s="72"/>
      <c r="J29" s="72"/>
      <c r="K29" s="72"/>
      <c r="L29" s="72"/>
      <c r="M29" s="96">
        <v>127797</v>
      </c>
      <c r="N29" s="96">
        <v>64838</v>
      </c>
      <c r="O29" s="96">
        <v>62959</v>
      </c>
      <c r="P29" s="72"/>
      <c r="Q29" s="860" t="s">
        <v>327</v>
      </c>
      <c r="R29" s="852">
        <v>2015</v>
      </c>
      <c r="S29" s="853"/>
      <c r="T29" s="854"/>
      <c r="U29" s="72"/>
      <c r="V29" s="72"/>
      <c r="W29" s="72"/>
      <c r="X29" s="72"/>
      <c r="Y29" s="72"/>
      <c r="Z29" s="72"/>
    </row>
    <row r="30" spans="1:26" ht="12" customHeight="1">
      <c r="A30" s="104" t="s">
        <v>435</v>
      </c>
      <c r="B30" s="72"/>
      <c r="C30" s="77" t="s">
        <v>436</v>
      </c>
      <c r="D30" s="73"/>
      <c r="E30" s="105"/>
      <c r="F30" s="105"/>
      <c r="G30" s="72"/>
      <c r="H30" s="72"/>
      <c r="I30" s="72"/>
      <c r="J30" s="72"/>
      <c r="K30" s="72"/>
      <c r="L30" s="72"/>
      <c r="M30" s="96">
        <v>125232</v>
      </c>
      <c r="N30" s="96">
        <v>63602</v>
      </c>
      <c r="O30" s="96">
        <v>61630</v>
      </c>
      <c r="P30" s="72"/>
      <c r="Q30" s="861"/>
      <c r="R30" s="89" t="s">
        <v>317</v>
      </c>
      <c r="S30" s="90" t="s">
        <v>318</v>
      </c>
      <c r="T30" s="91" t="s">
        <v>319</v>
      </c>
      <c r="U30" s="72"/>
      <c r="V30" s="72"/>
      <c r="W30" s="72"/>
      <c r="X30" s="72"/>
      <c r="Y30" s="72"/>
      <c r="Z30" s="72"/>
    </row>
    <row r="31" spans="1:26" ht="12" customHeight="1">
      <c r="A31" s="104" t="s">
        <v>437</v>
      </c>
      <c r="B31" s="72"/>
      <c r="C31" s="77" t="s">
        <v>438</v>
      </c>
      <c r="D31" s="73"/>
      <c r="E31" s="105"/>
      <c r="F31" s="105"/>
      <c r="G31" s="72"/>
      <c r="H31" s="72"/>
      <c r="I31" s="72"/>
      <c r="J31" s="72"/>
      <c r="K31" s="72"/>
      <c r="L31" s="72"/>
      <c r="M31" s="96">
        <v>124055</v>
      </c>
      <c r="N31" s="96">
        <v>62761</v>
      </c>
      <c r="O31" s="96">
        <v>61294</v>
      </c>
      <c r="P31" s="72"/>
      <c r="Q31" s="92" t="s">
        <v>335</v>
      </c>
      <c r="R31" s="93"/>
      <c r="S31" s="94"/>
      <c r="T31" s="95"/>
      <c r="U31" s="72"/>
      <c r="V31" s="72"/>
      <c r="W31" s="72"/>
      <c r="X31" s="72"/>
      <c r="Y31" s="72"/>
      <c r="Z31" s="72"/>
    </row>
    <row r="32" spans="1:26" ht="12" customHeight="1">
      <c r="A32" s="104" t="s">
        <v>439</v>
      </c>
      <c r="B32" s="72"/>
      <c r="C32" s="77" t="s">
        <v>440</v>
      </c>
      <c r="D32" s="73"/>
      <c r="E32" s="105"/>
      <c r="F32" s="105"/>
      <c r="G32" s="72"/>
      <c r="H32" s="72"/>
      <c r="I32" s="72"/>
      <c r="J32" s="72"/>
      <c r="K32" s="72"/>
      <c r="L32" s="72"/>
      <c r="M32" s="96">
        <v>125190</v>
      </c>
      <c r="N32" s="96">
        <v>62619</v>
      </c>
      <c r="O32" s="96">
        <v>62571</v>
      </c>
      <c r="P32" s="72"/>
      <c r="Q32" s="106" t="s">
        <v>317</v>
      </c>
      <c r="R32" s="107">
        <v>7878783</v>
      </c>
      <c r="S32" s="108">
        <v>3810013</v>
      </c>
      <c r="T32" s="109">
        <v>4068770</v>
      </c>
      <c r="U32" s="72"/>
      <c r="V32" s="72"/>
      <c r="W32" s="72"/>
      <c r="X32" s="72"/>
      <c r="Y32" s="72"/>
      <c r="Z32" s="72"/>
    </row>
    <row r="33" spans="1:26" ht="12" customHeight="1">
      <c r="A33" s="103" t="s">
        <v>441</v>
      </c>
      <c r="B33" s="72"/>
      <c r="C33" s="77" t="s">
        <v>442</v>
      </c>
      <c r="D33" s="73"/>
      <c r="E33" s="105"/>
      <c r="F33" s="105"/>
      <c r="G33" s="72"/>
      <c r="H33" s="72"/>
      <c r="I33" s="72"/>
      <c r="J33" s="72"/>
      <c r="K33" s="72"/>
      <c r="L33" s="72"/>
      <c r="M33" s="96">
        <v>127692</v>
      </c>
      <c r="N33" s="96">
        <v>62895</v>
      </c>
      <c r="O33" s="96">
        <v>64797</v>
      </c>
      <c r="P33" s="72"/>
      <c r="Q33" s="110" t="s">
        <v>343</v>
      </c>
      <c r="R33" s="111">
        <v>603230</v>
      </c>
      <c r="S33" s="112">
        <v>309432</v>
      </c>
      <c r="T33" s="113">
        <v>293798</v>
      </c>
      <c r="U33" s="72"/>
      <c r="V33" s="72"/>
      <c r="W33" s="72"/>
      <c r="X33" s="72"/>
      <c r="Y33" s="72"/>
      <c r="Z33" s="72"/>
    </row>
    <row r="34" spans="1:26" ht="12" customHeight="1">
      <c r="A34" s="114" t="s">
        <v>443</v>
      </c>
      <c r="B34" s="72"/>
      <c r="C34" s="77" t="s">
        <v>444</v>
      </c>
      <c r="D34" s="73"/>
      <c r="E34" s="105"/>
      <c r="F34" s="105"/>
      <c r="G34" s="72"/>
      <c r="H34" s="72"/>
      <c r="I34" s="72"/>
      <c r="J34" s="72"/>
      <c r="K34" s="72"/>
      <c r="L34" s="72"/>
      <c r="M34" s="96">
        <v>129742</v>
      </c>
      <c r="N34" s="96">
        <v>62993</v>
      </c>
      <c r="O34" s="96">
        <v>66749</v>
      </c>
      <c r="P34" s="72"/>
      <c r="Q34" s="110" t="s">
        <v>347</v>
      </c>
      <c r="R34" s="111">
        <v>598182</v>
      </c>
      <c r="S34" s="112">
        <v>306434</v>
      </c>
      <c r="T34" s="113">
        <v>291748</v>
      </c>
      <c r="U34" s="72"/>
      <c r="V34" s="72"/>
      <c r="W34" s="72"/>
      <c r="X34" s="72"/>
      <c r="Y34" s="72"/>
      <c r="Z34" s="72"/>
    </row>
    <row r="35" spans="1:26" ht="12" customHeight="1">
      <c r="A35" s="114" t="s">
        <v>445</v>
      </c>
      <c r="B35" s="72"/>
      <c r="C35" s="71" t="s">
        <v>446</v>
      </c>
      <c r="D35" s="73"/>
      <c r="E35" s="105"/>
      <c r="F35" s="105"/>
      <c r="G35" s="72"/>
      <c r="H35" s="72"/>
      <c r="I35" s="72"/>
      <c r="J35" s="72"/>
      <c r="K35" s="72"/>
      <c r="L35" s="72"/>
      <c r="M35" s="96">
        <v>131768</v>
      </c>
      <c r="N35" s="96">
        <v>63030</v>
      </c>
      <c r="O35" s="96">
        <v>68738</v>
      </c>
      <c r="P35" s="72"/>
      <c r="Q35" s="110" t="s">
        <v>352</v>
      </c>
      <c r="R35" s="111">
        <v>605068</v>
      </c>
      <c r="S35" s="112">
        <v>309819</v>
      </c>
      <c r="T35" s="113">
        <v>295249</v>
      </c>
      <c r="U35" s="72"/>
      <c r="V35" s="72"/>
      <c r="W35" s="72"/>
      <c r="X35" s="72"/>
      <c r="Y35" s="72"/>
      <c r="Z35" s="72"/>
    </row>
    <row r="36" spans="1:26" ht="12" customHeight="1">
      <c r="A36" s="114" t="s">
        <v>447</v>
      </c>
      <c r="B36" s="72"/>
      <c r="C36" s="77" t="s">
        <v>338</v>
      </c>
      <c r="D36" s="73"/>
      <c r="E36" s="105"/>
      <c r="F36" s="105"/>
      <c r="G36" s="72"/>
      <c r="H36" s="72"/>
      <c r="I36" s="72"/>
      <c r="J36" s="72"/>
      <c r="K36" s="72"/>
      <c r="L36" s="72"/>
      <c r="M36" s="96">
        <v>132712</v>
      </c>
      <c r="N36" s="96">
        <v>62862</v>
      </c>
      <c r="O36" s="96">
        <v>69850</v>
      </c>
      <c r="P36" s="72"/>
      <c r="Q36" s="110" t="s">
        <v>357</v>
      </c>
      <c r="R36" s="111">
        <v>642476</v>
      </c>
      <c r="S36" s="112">
        <v>325752</v>
      </c>
      <c r="T36" s="113">
        <v>316724</v>
      </c>
      <c r="U36" s="72"/>
      <c r="V36" s="72"/>
      <c r="W36" s="72"/>
      <c r="X36" s="72"/>
      <c r="Y36" s="72"/>
      <c r="Z36" s="72"/>
    </row>
    <row r="37" spans="1:26" ht="12" customHeight="1">
      <c r="A37" s="114" t="s">
        <v>448</v>
      </c>
      <c r="B37" s="72"/>
      <c r="C37" s="77" t="s">
        <v>449</v>
      </c>
      <c r="D37" s="73"/>
      <c r="E37" s="105"/>
      <c r="F37" s="105"/>
      <c r="G37" s="72"/>
      <c r="H37" s="72"/>
      <c r="I37" s="72"/>
      <c r="J37" s="72"/>
      <c r="K37" s="72"/>
      <c r="L37" s="72"/>
      <c r="M37" s="96">
        <v>131882</v>
      </c>
      <c r="N37" s="96">
        <v>62354</v>
      </c>
      <c r="O37" s="96">
        <v>69528</v>
      </c>
      <c r="P37" s="72"/>
      <c r="Q37" s="110" t="s">
        <v>362</v>
      </c>
      <c r="R37" s="111">
        <v>669960</v>
      </c>
      <c r="S37" s="112">
        <v>338888</v>
      </c>
      <c r="T37" s="113">
        <v>331072</v>
      </c>
      <c r="U37" s="72"/>
      <c r="V37" s="72"/>
      <c r="W37" s="72"/>
      <c r="X37" s="72"/>
      <c r="Y37" s="72"/>
      <c r="Z37" s="72"/>
    </row>
    <row r="38" spans="1:26" ht="12" customHeight="1">
      <c r="A38" s="114" t="s">
        <v>450</v>
      </c>
      <c r="B38" s="72"/>
      <c r="C38" s="77" t="s">
        <v>451</v>
      </c>
      <c r="D38" s="73"/>
      <c r="E38" s="105"/>
      <c r="F38" s="105"/>
      <c r="G38" s="72"/>
      <c r="H38" s="72"/>
      <c r="I38" s="72"/>
      <c r="J38" s="72"/>
      <c r="K38" s="72"/>
      <c r="L38" s="72"/>
      <c r="M38" s="96">
        <v>129823</v>
      </c>
      <c r="N38" s="96">
        <v>61588</v>
      </c>
      <c r="O38" s="96">
        <v>68235</v>
      </c>
      <c r="P38" s="72"/>
      <c r="Q38" s="110" t="s">
        <v>367</v>
      </c>
      <c r="R38" s="111">
        <v>635633</v>
      </c>
      <c r="S38" s="112">
        <v>319048</v>
      </c>
      <c r="T38" s="113">
        <v>316585</v>
      </c>
      <c r="U38" s="72"/>
      <c r="V38" s="72"/>
      <c r="W38" s="72"/>
      <c r="X38" s="72"/>
      <c r="Y38" s="72"/>
      <c r="Z38" s="72"/>
    </row>
    <row r="39" spans="1:26" ht="12" customHeight="1">
      <c r="A39" s="114" t="s">
        <v>452</v>
      </c>
      <c r="B39" s="72"/>
      <c r="C39" s="77" t="s">
        <v>453</v>
      </c>
      <c r="D39" s="115"/>
      <c r="E39" s="105"/>
      <c r="F39" s="105"/>
      <c r="G39" s="72"/>
      <c r="H39" s="72"/>
      <c r="I39" s="72"/>
      <c r="J39" s="72"/>
      <c r="K39" s="72"/>
      <c r="L39" s="72"/>
      <c r="M39" s="96">
        <v>127922</v>
      </c>
      <c r="N39" s="96">
        <v>60850</v>
      </c>
      <c r="O39" s="96">
        <v>67072</v>
      </c>
      <c r="P39" s="72"/>
      <c r="Q39" s="110" t="s">
        <v>372</v>
      </c>
      <c r="R39" s="111">
        <v>657874</v>
      </c>
      <c r="S39" s="112">
        <v>313458</v>
      </c>
      <c r="T39" s="113">
        <v>344416</v>
      </c>
      <c r="U39" s="72"/>
      <c r="V39" s="72"/>
      <c r="W39" s="72"/>
      <c r="X39" s="72"/>
      <c r="Y39" s="72"/>
      <c r="Z39" s="72"/>
    </row>
    <row r="40" spans="1:26" ht="12" customHeight="1">
      <c r="A40" s="71" t="s">
        <v>454</v>
      </c>
      <c r="B40" s="72"/>
      <c r="C40" s="77" t="s">
        <v>455</v>
      </c>
      <c r="D40" s="73"/>
      <c r="E40" s="105"/>
      <c r="F40" s="105"/>
      <c r="G40" s="72"/>
      <c r="H40" s="72"/>
      <c r="I40" s="72"/>
      <c r="J40" s="72"/>
      <c r="K40" s="72"/>
      <c r="L40" s="72"/>
      <c r="M40" s="96">
        <v>126082</v>
      </c>
      <c r="N40" s="96">
        <v>60165</v>
      </c>
      <c r="O40" s="96">
        <v>65917</v>
      </c>
      <c r="P40" s="72"/>
      <c r="Q40" s="110" t="s">
        <v>377</v>
      </c>
      <c r="R40" s="111">
        <v>614779</v>
      </c>
      <c r="S40" s="112">
        <v>293158</v>
      </c>
      <c r="T40" s="113">
        <v>321621</v>
      </c>
      <c r="U40" s="72"/>
      <c r="V40" s="72"/>
      <c r="W40" s="72"/>
      <c r="X40" s="72"/>
      <c r="Y40" s="72"/>
      <c r="Z40" s="72"/>
    </row>
    <row r="41" spans="1:26" ht="12" customHeight="1">
      <c r="A41" s="77" t="s">
        <v>456</v>
      </c>
      <c r="B41" s="72"/>
      <c r="C41" s="116" t="s">
        <v>457</v>
      </c>
      <c r="D41" s="73"/>
      <c r="E41" s="105"/>
      <c r="F41" s="105"/>
      <c r="G41" s="72"/>
      <c r="H41" s="72"/>
      <c r="I41" s="72"/>
      <c r="J41" s="72"/>
      <c r="K41" s="72"/>
      <c r="L41" s="72"/>
      <c r="M41" s="96"/>
      <c r="N41" s="96"/>
      <c r="O41" s="96"/>
      <c r="P41" s="72"/>
      <c r="Q41" s="110"/>
      <c r="R41" s="111"/>
      <c r="S41" s="112"/>
      <c r="T41" s="113"/>
      <c r="U41" s="72"/>
      <c r="V41" s="72"/>
      <c r="W41" s="72"/>
      <c r="X41" s="72"/>
      <c r="Y41" s="72"/>
      <c r="Z41" s="72"/>
    </row>
    <row r="42" spans="1:26" ht="12" customHeight="1">
      <c r="A42" s="77" t="s">
        <v>458</v>
      </c>
      <c r="B42" s="72"/>
      <c r="C42" s="117" t="s">
        <v>459</v>
      </c>
      <c r="D42" s="73"/>
      <c r="E42" s="105"/>
      <c r="F42" s="105"/>
      <c r="G42" s="72"/>
      <c r="H42" s="72"/>
      <c r="I42" s="72"/>
      <c r="J42" s="72"/>
      <c r="K42" s="72"/>
      <c r="L42" s="72"/>
      <c r="M42" s="96"/>
      <c r="N42" s="96"/>
      <c r="O42" s="96"/>
      <c r="P42" s="72"/>
      <c r="Q42" s="110"/>
      <c r="R42" s="111"/>
      <c r="S42" s="112"/>
      <c r="T42" s="113"/>
      <c r="U42" s="72"/>
      <c r="V42" s="72"/>
      <c r="W42" s="72"/>
      <c r="X42" s="72"/>
      <c r="Y42" s="72"/>
      <c r="Z42" s="72"/>
    </row>
    <row r="43" spans="1:26" ht="12" customHeight="1">
      <c r="A43" s="77" t="s">
        <v>460</v>
      </c>
      <c r="B43" s="72"/>
      <c r="C43" s="73"/>
      <c r="D43" s="73"/>
      <c r="E43" s="105"/>
      <c r="F43" s="105"/>
      <c r="G43" s="72"/>
      <c r="H43" s="72"/>
      <c r="I43" s="72"/>
      <c r="J43" s="72"/>
      <c r="K43" s="72"/>
      <c r="L43" s="72"/>
      <c r="M43" s="96"/>
      <c r="N43" s="96"/>
      <c r="O43" s="96"/>
      <c r="P43" s="72"/>
      <c r="Q43" s="110"/>
      <c r="R43" s="111"/>
      <c r="S43" s="112"/>
      <c r="T43" s="113"/>
      <c r="U43" s="72"/>
      <c r="V43" s="72"/>
      <c r="W43" s="72"/>
      <c r="X43" s="72"/>
      <c r="Y43" s="72"/>
      <c r="Z43" s="72"/>
    </row>
    <row r="44" spans="1:26" ht="12" customHeight="1">
      <c r="A44" s="77" t="s">
        <v>461</v>
      </c>
      <c r="B44" s="72"/>
      <c r="C44" s="73"/>
      <c r="D44" s="73"/>
      <c r="E44" s="105"/>
      <c r="F44" s="105"/>
      <c r="G44" s="72"/>
      <c r="H44" s="72"/>
      <c r="I44" s="72"/>
      <c r="J44" s="72"/>
      <c r="K44" s="72"/>
      <c r="L44" s="72"/>
      <c r="M44" s="96"/>
      <c r="N44" s="96"/>
      <c r="O44" s="96"/>
      <c r="P44" s="72"/>
      <c r="Q44" s="110"/>
      <c r="R44" s="111"/>
      <c r="S44" s="112"/>
      <c r="T44" s="113"/>
      <c r="U44" s="72"/>
      <c r="V44" s="72"/>
      <c r="W44" s="72"/>
      <c r="X44" s="72"/>
      <c r="Y44" s="72"/>
      <c r="Z44" s="72"/>
    </row>
    <row r="45" spans="1:26" ht="12" customHeight="1">
      <c r="A45" s="77" t="s">
        <v>462</v>
      </c>
      <c r="B45" s="72"/>
      <c r="C45" s="72"/>
      <c r="D45" s="73"/>
      <c r="E45" s="105"/>
      <c r="F45" s="105"/>
      <c r="G45" s="72"/>
      <c r="H45" s="72"/>
      <c r="I45" s="72"/>
      <c r="J45" s="72"/>
      <c r="K45" s="72"/>
      <c r="L45" s="72"/>
      <c r="M45" s="96">
        <v>123600</v>
      </c>
      <c r="N45" s="96">
        <v>59117</v>
      </c>
      <c r="O45" s="96">
        <v>64483</v>
      </c>
      <c r="P45" s="72"/>
      <c r="Q45" s="110" t="s">
        <v>382</v>
      </c>
      <c r="R45" s="111">
        <v>536343</v>
      </c>
      <c r="S45" s="112">
        <v>254902</v>
      </c>
      <c r="T45" s="113">
        <v>281441</v>
      </c>
      <c r="U45" s="72"/>
      <c r="V45" s="72"/>
      <c r="W45" s="72"/>
      <c r="X45" s="72"/>
      <c r="Y45" s="72"/>
      <c r="Z45" s="72"/>
    </row>
    <row r="46" spans="1:26" ht="12" customHeight="1">
      <c r="A46" s="71" t="s">
        <v>463</v>
      </c>
      <c r="B46" s="72"/>
      <c r="C46" s="72"/>
      <c r="D46" s="73"/>
      <c r="E46" s="105"/>
      <c r="F46" s="105"/>
      <c r="G46" s="72"/>
      <c r="H46" s="72"/>
      <c r="I46" s="72"/>
      <c r="J46" s="72"/>
      <c r="K46" s="72"/>
      <c r="L46" s="72"/>
      <c r="M46" s="96"/>
      <c r="N46" s="96"/>
      <c r="O46" s="96"/>
      <c r="P46" s="72"/>
      <c r="Q46" s="110"/>
      <c r="R46" s="111"/>
      <c r="S46" s="112"/>
      <c r="T46" s="113"/>
      <c r="U46" s="72"/>
      <c r="V46" s="72"/>
      <c r="W46" s="72"/>
      <c r="X46" s="72"/>
      <c r="Y46" s="72"/>
      <c r="Z46" s="72"/>
    </row>
    <row r="47" spans="1:26" ht="12" customHeight="1">
      <c r="A47" s="77" t="s">
        <v>464</v>
      </c>
      <c r="B47" s="72"/>
      <c r="C47" s="72"/>
      <c r="D47" s="73"/>
      <c r="E47" s="105"/>
      <c r="F47" s="105"/>
      <c r="G47" s="72"/>
      <c r="H47" s="72"/>
      <c r="I47" s="72"/>
      <c r="J47" s="72"/>
      <c r="K47" s="72"/>
      <c r="L47" s="72"/>
      <c r="M47" s="96"/>
      <c r="N47" s="96"/>
      <c r="O47" s="96"/>
      <c r="P47" s="72"/>
      <c r="Q47" s="110"/>
      <c r="R47" s="111"/>
      <c r="S47" s="112"/>
      <c r="T47" s="113"/>
      <c r="U47" s="72"/>
      <c r="V47" s="72"/>
      <c r="W47" s="72"/>
      <c r="X47" s="72"/>
      <c r="Y47" s="72"/>
      <c r="Z47" s="72"/>
    </row>
    <row r="48" spans="1:26" ht="12" customHeight="1">
      <c r="A48" s="77" t="s">
        <v>465</v>
      </c>
      <c r="B48" s="72"/>
      <c r="C48" s="72"/>
      <c r="D48" s="73"/>
      <c r="E48" s="105"/>
      <c r="F48" s="105"/>
      <c r="G48" s="72"/>
      <c r="H48" s="72"/>
      <c r="I48" s="72"/>
      <c r="J48" s="72"/>
      <c r="K48" s="72"/>
      <c r="L48" s="72"/>
      <c r="M48" s="96"/>
      <c r="N48" s="96"/>
      <c r="O48" s="96"/>
      <c r="P48" s="72"/>
      <c r="Q48" s="110"/>
      <c r="R48" s="111"/>
      <c r="S48" s="112"/>
      <c r="T48" s="113"/>
      <c r="U48" s="72"/>
      <c r="V48" s="72"/>
      <c r="W48" s="72"/>
      <c r="X48" s="72"/>
      <c r="Y48" s="72"/>
      <c r="Z48" s="72"/>
    </row>
    <row r="49" spans="1:26" ht="12" customHeight="1">
      <c r="A49" s="118" t="s">
        <v>466</v>
      </c>
      <c r="B49" s="72"/>
      <c r="C49" s="72"/>
      <c r="D49" s="73"/>
      <c r="E49" s="105"/>
      <c r="F49" s="105"/>
      <c r="G49" s="72"/>
      <c r="H49" s="72"/>
      <c r="I49" s="72"/>
      <c r="J49" s="72"/>
      <c r="K49" s="72"/>
      <c r="L49" s="72"/>
      <c r="M49" s="96">
        <v>120324</v>
      </c>
      <c r="N49" s="96">
        <v>57551</v>
      </c>
      <c r="O49" s="96">
        <v>62773</v>
      </c>
      <c r="P49" s="72"/>
      <c r="Q49" s="110" t="s">
        <v>387</v>
      </c>
      <c r="R49" s="111">
        <v>516837</v>
      </c>
      <c r="S49" s="112">
        <v>242123</v>
      </c>
      <c r="T49" s="113">
        <v>274714</v>
      </c>
      <c r="U49" s="72"/>
      <c r="V49" s="72"/>
      <c r="W49" s="72"/>
      <c r="X49" s="72"/>
      <c r="Y49" s="72"/>
      <c r="Z49" s="72"/>
    </row>
    <row r="50" spans="1:26" ht="12" customHeight="1">
      <c r="A50" s="87" t="s">
        <v>467</v>
      </c>
      <c r="B50" s="72"/>
      <c r="C50" s="73"/>
      <c r="D50" s="73"/>
      <c r="E50" s="105"/>
      <c r="F50" s="105"/>
      <c r="G50" s="72"/>
      <c r="H50" s="72"/>
      <c r="I50" s="72"/>
      <c r="J50" s="72"/>
      <c r="K50" s="72"/>
      <c r="L50" s="72"/>
      <c r="M50" s="96">
        <v>116606</v>
      </c>
      <c r="N50" s="96">
        <v>55686</v>
      </c>
      <c r="O50" s="96">
        <v>60920</v>
      </c>
      <c r="P50" s="72"/>
      <c r="Q50" s="110" t="s">
        <v>392</v>
      </c>
      <c r="R50" s="111">
        <v>489703</v>
      </c>
      <c r="S50" s="112">
        <v>225926</v>
      </c>
      <c r="T50" s="113">
        <v>263777</v>
      </c>
      <c r="U50" s="72"/>
      <c r="V50" s="72"/>
      <c r="W50" s="72"/>
      <c r="X50" s="72"/>
      <c r="Y50" s="72"/>
      <c r="Z50" s="72"/>
    </row>
    <row r="51" spans="1:26" ht="12" customHeight="1">
      <c r="A51" s="87" t="s">
        <v>468</v>
      </c>
      <c r="B51" s="72"/>
      <c r="C51" s="73"/>
      <c r="D51" s="73"/>
      <c r="E51" s="105"/>
      <c r="F51" s="105"/>
      <c r="G51" s="72"/>
      <c r="H51" s="72"/>
      <c r="I51" s="72"/>
      <c r="J51" s="72"/>
      <c r="K51" s="72"/>
      <c r="L51" s="72"/>
      <c r="M51" s="96">
        <v>112852</v>
      </c>
      <c r="N51" s="96">
        <v>53849</v>
      </c>
      <c r="O51" s="96">
        <v>59003</v>
      </c>
      <c r="P51" s="72"/>
      <c r="Q51" s="110" t="s">
        <v>397</v>
      </c>
      <c r="R51" s="111">
        <v>406084</v>
      </c>
      <c r="S51" s="112">
        <v>183930</v>
      </c>
      <c r="T51" s="113">
        <v>222154</v>
      </c>
      <c r="U51" s="72"/>
      <c r="V51" s="72"/>
      <c r="W51" s="72"/>
      <c r="X51" s="72"/>
      <c r="Y51" s="72"/>
      <c r="Z51" s="72"/>
    </row>
    <row r="52" spans="1:26" ht="12" customHeight="1">
      <c r="A52" s="71" t="s">
        <v>469</v>
      </c>
      <c r="B52" s="72"/>
      <c r="C52" s="73"/>
      <c r="D52" s="73"/>
      <c r="E52" s="105"/>
      <c r="F52" s="105"/>
      <c r="G52" s="72"/>
      <c r="H52" s="72"/>
      <c r="I52" s="72"/>
      <c r="J52" s="72"/>
      <c r="K52" s="72"/>
      <c r="L52" s="72"/>
      <c r="M52" s="96">
        <v>97001</v>
      </c>
      <c r="N52" s="96">
        <v>44730</v>
      </c>
      <c r="O52" s="96">
        <v>52271</v>
      </c>
      <c r="P52" s="72"/>
      <c r="Q52" s="72"/>
      <c r="R52" s="72"/>
      <c r="S52" s="72"/>
      <c r="T52" s="72"/>
      <c r="U52" s="72"/>
      <c r="V52" s="72"/>
      <c r="W52" s="72"/>
      <c r="X52" s="72"/>
      <c r="Y52" s="72"/>
      <c r="Z52" s="72"/>
    </row>
    <row r="53" spans="1:26" ht="12" customHeight="1">
      <c r="A53" s="118" t="s">
        <v>470</v>
      </c>
      <c r="B53" s="72"/>
      <c r="C53" s="73"/>
      <c r="D53" s="73"/>
      <c r="E53" s="105"/>
      <c r="F53" s="105"/>
      <c r="G53" s="72"/>
      <c r="H53" s="72"/>
      <c r="I53" s="72"/>
      <c r="J53" s="72"/>
      <c r="K53" s="72"/>
      <c r="L53" s="72"/>
      <c r="M53" s="96">
        <v>93445</v>
      </c>
      <c r="N53" s="96">
        <v>42931</v>
      </c>
      <c r="O53" s="96">
        <v>50514</v>
      </c>
      <c r="P53" s="72"/>
      <c r="Q53" s="72"/>
      <c r="R53" s="72"/>
      <c r="S53" s="72"/>
      <c r="T53" s="72"/>
      <c r="U53" s="72"/>
      <c r="V53" s="72"/>
      <c r="W53" s="72"/>
      <c r="X53" s="72"/>
      <c r="Y53" s="72"/>
      <c r="Z53" s="72"/>
    </row>
    <row r="54" spans="1:26" ht="12" customHeight="1">
      <c r="A54" s="118" t="s">
        <v>471</v>
      </c>
      <c r="B54" s="72"/>
      <c r="C54" s="73"/>
      <c r="D54" s="73"/>
      <c r="E54" s="105"/>
      <c r="F54" s="105"/>
      <c r="G54" s="72"/>
      <c r="H54" s="72"/>
      <c r="I54" s="72"/>
      <c r="J54" s="72"/>
      <c r="K54" s="72"/>
      <c r="L54" s="72"/>
      <c r="M54" s="96">
        <v>89853</v>
      </c>
      <c r="N54" s="96">
        <v>41126</v>
      </c>
      <c r="O54" s="96">
        <v>48727</v>
      </c>
      <c r="P54" s="72"/>
      <c r="Q54" s="72"/>
      <c r="R54" s="72"/>
      <c r="S54" s="72"/>
      <c r="T54" s="72"/>
      <c r="U54" s="72"/>
      <c r="V54" s="72"/>
      <c r="W54" s="72"/>
      <c r="X54" s="72"/>
      <c r="Y54" s="72"/>
      <c r="Z54" s="72"/>
    </row>
    <row r="55" spans="1:26" ht="12" customHeight="1">
      <c r="A55" s="71" t="s">
        <v>472</v>
      </c>
      <c r="B55" s="72"/>
      <c r="C55" s="73"/>
      <c r="D55" s="73"/>
      <c r="E55" s="105"/>
      <c r="F55" s="105"/>
      <c r="G55" s="72"/>
      <c r="H55" s="72"/>
      <c r="I55" s="72"/>
      <c r="J55" s="72"/>
      <c r="K55" s="72"/>
      <c r="L55" s="72"/>
      <c r="M55" s="96">
        <v>66807</v>
      </c>
      <c r="N55" s="96">
        <v>30117</v>
      </c>
      <c r="O55" s="96">
        <v>36690</v>
      </c>
      <c r="P55" s="72"/>
      <c r="Q55" s="72"/>
      <c r="R55" s="72"/>
      <c r="S55" s="72"/>
      <c r="T55" s="72"/>
      <c r="U55" s="72"/>
      <c r="V55" s="72"/>
      <c r="W55" s="72"/>
      <c r="X55" s="72"/>
      <c r="Y55" s="72"/>
      <c r="Z55" s="72"/>
    </row>
    <row r="56" spans="1:26" ht="12" customHeight="1">
      <c r="A56" s="118" t="s">
        <v>473</v>
      </c>
      <c r="B56" s="72"/>
      <c r="C56" s="73"/>
      <c r="D56" s="73"/>
      <c r="E56" s="105"/>
      <c r="F56" s="105"/>
      <c r="G56" s="72"/>
      <c r="H56" s="72"/>
      <c r="I56" s="72"/>
      <c r="J56" s="72"/>
      <c r="K56" s="72"/>
      <c r="L56" s="72"/>
      <c r="M56" s="96">
        <v>63071</v>
      </c>
      <c r="N56" s="96">
        <v>28387</v>
      </c>
      <c r="O56" s="96">
        <v>34684</v>
      </c>
      <c r="P56" s="72"/>
      <c r="Q56" s="72"/>
      <c r="R56" s="72"/>
      <c r="S56" s="72"/>
      <c r="T56" s="72"/>
      <c r="U56" s="72"/>
      <c r="V56" s="72"/>
      <c r="W56" s="72"/>
      <c r="X56" s="72"/>
      <c r="Y56" s="72"/>
      <c r="Z56" s="72"/>
    </row>
    <row r="57" spans="1:26" ht="12" customHeight="1">
      <c r="A57" s="118" t="s">
        <v>474</v>
      </c>
      <c r="B57" s="72"/>
      <c r="C57" s="73"/>
      <c r="D57" s="73"/>
      <c r="E57" s="105"/>
      <c r="F57" s="105"/>
      <c r="G57" s="72"/>
      <c r="H57" s="72"/>
      <c r="I57" s="72"/>
      <c r="J57" s="72"/>
      <c r="K57" s="72"/>
      <c r="L57" s="72"/>
      <c r="M57" s="96">
        <v>59761</v>
      </c>
      <c r="N57" s="96">
        <v>26856</v>
      </c>
      <c r="O57" s="96">
        <v>32905</v>
      </c>
      <c r="P57" s="72"/>
      <c r="Q57" s="72"/>
      <c r="R57" s="72"/>
      <c r="S57" s="72"/>
      <c r="T57" s="72"/>
      <c r="U57" s="72"/>
      <c r="V57" s="72"/>
      <c r="W57" s="72"/>
      <c r="X57" s="72"/>
      <c r="Y57" s="72"/>
      <c r="Z57" s="72"/>
    </row>
    <row r="58" spans="1:26" ht="12" customHeight="1">
      <c r="A58" s="118" t="s">
        <v>475</v>
      </c>
      <c r="B58" s="72"/>
      <c r="C58" s="73"/>
      <c r="D58" s="73"/>
      <c r="E58" s="105"/>
      <c r="F58" s="105"/>
      <c r="G58" s="72"/>
      <c r="H58" s="72"/>
      <c r="I58" s="72"/>
      <c r="J58" s="72"/>
      <c r="K58" s="72"/>
      <c r="L58" s="72"/>
      <c r="M58" s="96">
        <v>56749</v>
      </c>
      <c r="N58" s="96">
        <v>25466</v>
      </c>
      <c r="O58" s="96">
        <v>31283</v>
      </c>
      <c r="P58" s="72"/>
      <c r="Q58" s="72"/>
      <c r="R58" s="72"/>
      <c r="S58" s="72"/>
      <c r="T58" s="72"/>
      <c r="U58" s="72"/>
      <c r="V58" s="72"/>
      <c r="W58" s="72"/>
      <c r="X58" s="72"/>
      <c r="Y58" s="72"/>
      <c r="Z58" s="72"/>
    </row>
    <row r="59" spans="1:26" ht="16.5" customHeight="1">
      <c r="A59" s="72"/>
      <c r="B59" s="72"/>
      <c r="C59" s="73"/>
      <c r="D59" s="73"/>
      <c r="E59" s="105"/>
      <c r="F59" s="105"/>
      <c r="G59" s="72"/>
      <c r="H59" s="72"/>
      <c r="I59" s="72"/>
      <c r="J59" s="72"/>
      <c r="K59" s="72"/>
      <c r="L59" s="72"/>
      <c r="M59" s="96">
        <v>53748</v>
      </c>
      <c r="N59" s="96">
        <v>24086</v>
      </c>
      <c r="O59" s="96">
        <v>29662</v>
      </c>
      <c r="P59" s="72"/>
      <c r="Q59" s="72"/>
      <c r="R59" s="72"/>
      <c r="S59" s="72"/>
      <c r="T59" s="72"/>
      <c r="U59" s="72"/>
      <c r="V59" s="72"/>
      <c r="W59" s="72"/>
      <c r="X59" s="72"/>
      <c r="Y59" s="72"/>
      <c r="Z59" s="72"/>
    </row>
    <row r="60" spans="1:26" ht="16.5" customHeight="1">
      <c r="A60" s="72"/>
      <c r="B60" s="72"/>
      <c r="C60" s="73"/>
      <c r="D60" s="73"/>
      <c r="E60" s="105"/>
      <c r="F60" s="105"/>
      <c r="G60" s="72"/>
      <c r="H60" s="72"/>
      <c r="I60" s="72"/>
      <c r="J60" s="72"/>
      <c r="K60" s="72"/>
      <c r="L60" s="72"/>
      <c r="M60" s="96">
        <v>50833</v>
      </c>
      <c r="N60" s="96">
        <v>22745</v>
      </c>
      <c r="O60" s="96">
        <v>28088</v>
      </c>
      <c r="P60" s="72"/>
      <c r="Q60" s="72"/>
      <c r="R60" s="72"/>
      <c r="S60" s="72"/>
      <c r="T60" s="72"/>
      <c r="U60" s="72"/>
      <c r="V60" s="72"/>
      <c r="W60" s="72"/>
      <c r="X60" s="72"/>
      <c r="Y60" s="72"/>
      <c r="Z60" s="72"/>
    </row>
    <row r="61" spans="1:26" ht="16.5" customHeight="1">
      <c r="A61" s="72"/>
      <c r="B61" s="72"/>
      <c r="C61" s="73"/>
      <c r="D61" s="73"/>
      <c r="E61" s="105"/>
      <c r="F61" s="105"/>
      <c r="G61" s="72"/>
      <c r="H61" s="72"/>
      <c r="I61" s="72"/>
      <c r="J61" s="72"/>
      <c r="K61" s="72"/>
      <c r="L61" s="72"/>
      <c r="M61" s="96">
        <v>47916</v>
      </c>
      <c r="N61" s="96">
        <v>21407</v>
      </c>
      <c r="O61" s="96">
        <v>26509</v>
      </c>
      <c r="P61" s="72"/>
      <c r="Q61" s="72"/>
      <c r="R61" s="72"/>
      <c r="S61" s="72"/>
      <c r="T61" s="72"/>
      <c r="U61" s="72"/>
      <c r="V61" s="72"/>
      <c r="W61" s="72"/>
      <c r="X61" s="72"/>
      <c r="Y61" s="72"/>
      <c r="Z61" s="72"/>
    </row>
    <row r="62" spans="1:26" ht="16.5" customHeight="1">
      <c r="A62" s="72"/>
      <c r="B62" s="72"/>
      <c r="C62" s="73"/>
      <c r="D62" s="73"/>
      <c r="E62" s="105"/>
      <c r="F62" s="105"/>
      <c r="G62" s="72"/>
      <c r="H62" s="72"/>
      <c r="I62" s="72"/>
      <c r="J62" s="72"/>
      <c r="K62" s="72"/>
      <c r="L62" s="72"/>
      <c r="M62" s="96">
        <v>44929</v>
      </c>
      <c r="N62" s="96">
        <v>20042</v>
      </c>
      <c r="O62" s="96">
        <v>24887</v>
      </c>
      <c r="P62" s="72"/>
      <c r="Q62" s="72"/>
      <c r="R62" s="72"/>
      <c r="S62" s="72"/>
      <c r="T62" s="72"/>
      <c r="U62" s="72"/>
      <c r="V62" s="72"/>
      <c r="W62" s="72"/>
      <c r="X62" s="72"/>
      <c r="Y62" s="72"/>
      <c r="Z62" s="72"/>
    </row>
    <row r="63" spans="1:26" ht="16.5" customHeight="1">
      <c r="A63" s="72"/>
      <c r="B63" s="72"/>
      <c r="C63" s="73"/>
      <c r="D63" s="73"/>
      <c r="E63" s="105"/>
      <c r="F63" s="105"/>
      <c r="G63" s="72"/>
      <c r="H63" s="72"/>
      <c r="I63" s="72"/>
      <c r="J63" s="72"/>
      <c r="K63" s="72"/>
      <c r="L63" s="72"/>
      <c r="M63" s="96">
        <v>41939</v>
      </c>
      <c r="N63" s="96">
        <v>18676</v>
      </c>
      <c r="O63" s="96">
        <v>23263</v>
      </c>
      <c r="P63" s="72"/>
      <c r="Q63" s="72"/>
      <c r="R63" s="72"/>
      <c r="S63" s="72"/>
      <c r="T63" s="72"/>
      <c r="U63" s="72"/>
      <c r="V63" s="72"/>
      <c r="W63" s="72"/>
      <c r="X63" s="72"/>
      <c r="Y63" s="72"/>
      <c r="Z63" s="72"/>
    </row>
    <row r="64" spans="1:26" ht="16.5" customHeight="1">
      <c r="A64" s="72"/>
      <c r="B64" s="72"/>
      <c r="C64" s="73"/>
      <c r="D64" s="73"/>
      <c r="E64" s="105"/>
      <c r="F64" s="105"/>
      <c r="G64" s="72"/>
      <c r="H64" s="72"/>
      <c r="I64" s="72"/>
      <c r="J64" s="72"/>
      <c r="K64" s="72"/>
      <c r="L64" s="72"/>
      <c r="M64" s="96">
        <v>39086</v>
      </c>
      <c r="N64" s="96">
        <v>17369</v>
      </c>
      <c r="O64" s="96">
        <v>21717</v>
      </c>
      <c r="P64" s="72"/>
      <c r="Q64" s="72"/>
      <c r="R64" s="72"/>
      <c r="S64" s="72"/>
      <c r="T64" s="72"/>
      <c r="U64" s="72"/>
      <c r="V64" s="72"/>
      <c r="W64" s="72"/>
      <c r="X64" s="72"/>
      <c r="Y64" s="72"/>
      <c r="Z64" s="72"/>
    </row>
    <row r="65" spans="1:26" ht="16.5" customHeight="1">
      <c r="A65" s="72"/>
      <c r="B65" s="72"/>
      <c r="C65" s="73"/>
      <c r="D65" s="73"/>
      <c r="E65" s="105"/>
      <c r="F65" s="105"/>
      <c r="G65" s="72"/>
      <c r="H65" s="72"/>
      <c r="I65" s="72"/>
      <c r="J65" s="72"/>
      <c r="K65" s="72"/>
      <c r="L65" s="72"/>
      <c r="M65" s="96">
        <v>36348</v>
      </c>
      <c r="N65" s="96">
        <v>16117</v>
      </c>
      <c r="O65" s="96">
        <v>20231</v>
      </c>
      <c r="P65" s="72"/>
      <c r="Q65" s="72"/>
      <c r="R65" s="72"/>
      <c r="S65" s="72"/>
      <c r="T65" s="72"/>
      <c r="U65" s="72"/>
      <c r="V65" s="72"/>
      <c r="W65" s="72"/>
      <c r="X65" s="72"/>
      <c r="Y65" s="72"/>
      <c r="Z65" s="72"/>
    </row>
    <row r="66" spans="1:26" ht="16.5" customHeight="1">
      <c r="A66" s="72"/>
      <c r="B66" s="72"/>
      <c r="C66" s="73"/>
      <c r="D66" s="73"/>
      <c r="E66" s="105"/>
      <c r="F66" s="105"/>
      <c r="G66" s="72"/>
      <c r="H66" s="72"/>
      <c r="I66" s="72"/>
      <c r="J66" s="72"/>
      <c r="K66" s="72"/>
      <c r="L66" s="72"/>
      <c r="M66" s="96">
        <v>33755</v>
      </c>
      <c r="N66" s="96">
        <v>14898</v>
      </c>
      <c r="O66" s="96">
        <v>18857</v>
      </c>
      <c r="P66" s="72"/>
      <c r="Q66" s="72"/>
      <c r="R66" s="72"/>
      <c r="S66" s="72"/>
      <c r="T66" s="72"/>
      <c r="U66" s="72"/>
      <c r="V66" s="72"/>
      <c r="W66" s="72"/>
      <c r="X66" s="72"/>
      <c r="Y66" s="72"/>
      <c r="Z66" s="72"/>
    </row>
    <row r="67" spans="1:26" ht="16.5" customHeight="1">
      <c r="A67" s="72"/>
      <c r="B67" s="72"/>
      <c r="C67" s="73"/>
      <c r="D67" s="73"/>
      <c r="E67" s="105"/>
      <c r="F67" s="105"/>
      <c r="G67" s="72"/>
      <c r="H67" s="72"/>
      <c r="I67" s="72"/>
      <c r="J67" s="72"/>
      <c r="K67" s="72"/>
      <c r="L67" s="72"/>
      <c r="M67" s="96">
        <v>31333</v>
      </c>
      <c r="N67" s="96">
        <v>13708</v>
      </c>
      <c r="O67" s="96">
        <v>17625</v>
      </c>
      <c r="P67" s="72"/>
      <c r="Q67" s="72"/>
      <c r="R67" s="72"/>
      <c r="S67" s="72"/>
      <c r="T67" s="72"/>
      <c r="U67" s="72"/>
      <c r="V67" s="72"/>
      <c r="W67" s="72"/>
      <c r="X67" s="72"/>
      <c r="Y67" s="72"/>
      <c r="Z67" s="72"/>
    </row>
    <row r="68" spans="1:26" ht="16.5" customHeight="1">
      <c r="A68" s="72"/>
      <c r="B68" s="72"/>
      <c r="C68" s="73"/>
      <c r="D68" s="73"/>
      <c r="E68" s="105"/>
      <c r="F68" s="105"/>
      <c r="G68" s="72"/>
      <c r="H68" s="72"/>
      <c r="I68" s="72"/>
      <c r="J68" s="72"/>
      <c r="K68" s="72"/>
      <c r="L68" s="72"/>
      <c r="M68" s="96">
        <v>28832</v>
      </c>
      <c r="N68" s="96">
        <v>12440</v>
      </c>
      <c r="O68" s="96">
        <v>16392</v>
      </c>
      <c r="P68" s="72"/>
      <c r="Q68" s="72"/>
      <c r="R68" s="72"/>
      <c r="S68" s="72"/>
      <c r="T68" s="72"/>
      <c r="U68" s="72"/>
      <c r="V68" s="72"/>
      <c r="W68" s="72"/>
      <c r="X68" s="72"/>
      <c r="Y68" s="72"/>
      <c r="Z68" s="72"/>
    </row>
    <row r="69" spans="1:26" ht="16.5" customHeight="1">
      <c r="A69" s="72"/>
      <c r="B69" s="72"/>
      <c r="C69" s="73"/>
      <c r="D69" s="73"/>
      <c r="E69" s="105"/>
      <c r="F69" s="105"/>
      <c r="G69" s="72"/>
      <c r="H69" s="72"/>
      <c r="I69" s="72"/>
      <c r="J69" s="72"/>
      <c r="K69" s="72"/>
      <c r="L69" s="72"/>
      <c r="M69" s="96">
        <v>26662</v>
      </c>
      <c r="N69" s="96">
        <v>11342</v>
      </c>
      <c r="O69" s="96">
        <v>15320</v>
      </c>
      <c r="P69" s="72"/>
      <c r="Q69" s="72"/>
      <c r="R69" s="72"/>
      <c r="S69" s="72"/>
      <c r="T69" s="72"/>
      <c r="U69" s="72"/>
      <c r="V69" s="72"/>
      <c r="W69" s="72"/>
      <c r="X69" s="72"/>
      <c r="Y69" s="72"/>
      <c r="Z69" s="72"/>
    </row>
    <row r="70" spans="1:26" ht="16.5" customHeight="1">
      <c r="A70" s="72"/>
      <c r="B70" s="72"/>
      <c r="C70" s="73"/>
      <c r="D70" s="73"/>
      <c r="E70" s="105"/>
      <c r="F70" s="105"/>
      <c r="G70" s="72"/>
      <c r="H70" s="72"/>
      <c r="I70" s="72"/>
      <c r="J70" s="72"/>
      <c r="K70" s="72"/>
      <c r="L70" s="72"/>
      <c r="M70" s="96">
        <v>24625</v>
      </c>
      <c r="N70" s="96">
        <v>10306</v>
      </c>
      <c r="O70" s="96">
        <v>14319</v>
      </c>
      <c r="P70" s="72"/>
      <c r="Q70" s="72"/>
      <c r="R70" s="72"/>
      <c r="S70" s="72"/>
      <c r="T70" s="72"/>
      <c r="U70" s="72"/>
      <c r="V70" s="72"/>
      <c r="W70" s="72"/>
      <c r="X70" s="72"/>
      <c r="Y70" s="72"/>
      <c r="Z70" s="72"/>
    </row>
    <row r="71" spans="1:26" ht="16.5" customHeight="1">
      <c r="A71" s="72"/>
      <c r="B71" s="72"/>
      <c r="C71" s="73"/>
      <c r="D71" s="73"/>
      <c r="E71" s="105"/>
      <c r="F71" s="105"/>
      <c r="G71" s="72"/>
      <c r="H71" s="72"/>
      <c r="I71" s="72"/>
      <c r="J71" s="72"/>
      <c r="K71" s="72"/>
      <c r="L71" s="72"/>
      <c r="M71" s="96">
        <v>22734</v>
      </c>
      <c r="N71" s="96">
        <v>9334</v>
      </c>
      <c r="O71" s="96">
        <v>13400</v>
      </c>
      <c r="P71" s="72"/>
      <c r="Q71" s="72"/>
      <c r="R71" s="72"/>
      <c r="S71" s="72"/>
      <c r="T71" s="72"/>
      <c r="U71" s="72"/>
      <c r="V71" s="72"/>
      <c r="W71" s="72"/>
      <c r="X71" s="72"/>
      <c r="Y71" s="72"/>
      <c r="Z71" s="72"/>
    </row>
    <row r="72" spans="1:26" ht="16.5" customHeight="1">
      <c r="A72" s="72"/>
      <c r="B72" s="72"/>
      <c r="C72" s="73"/>
      <c r="D72" s="73"/>
      <c r="E72" s="105"/>
      <c r="F72" s="105"/>
      <c r="G72" s="72"/>
      <c r="H72" s="72"/>
      <c r="I72" s="72"/>
      <c r="J72" s="72"/>
      <c r="K72" s="72"/>
      <c r="L72" s="72"/>
      <c r="M72" s="96">
        <v>20994</v>
      </c>
      <c r="N72" s="96">
        <v>8432</v>
      </c>
      <c r="O72" s="96">
        <v>12562</v>
      </c>
      <c r="P72" s="72"/>
      <c r="Q72" s="72"/>
      <c r="R72" s="72"/>
      <c r="S72" s="72"/>
      <c r="T72" s="72"/>
      <c r="U72" s="72"/>
      <c r="V72" s="72"/>
      <c r="W72" s="72"/>
      <c r="X72" s="72"/>
      <c r="Y72" s="72"/>
      <c r="Z72" s="72"/>
    </row>
    <row r="73" spans="1:26" ht="16.5" customHeight="1">
      <c r="A73" s="72"/>
      <c r="B73" s="72"/>
      <c r="C73" s="73"/>
      <c r="D73" s="73"/>
      <c r="E73" s="105"/>
      <c r="F73" s="105"/>
      <c r="G73" s="72"/>
      <c r="H73" s="72"/>
      <c r="I73" s="72"/>
      <c r="J73" s="72"/>
      <c r="K73" s="72"/>
      <c r="L73" s="72"/>
      <c r="M73" s="96">
        <v>19408</v>
      </c>
      <c r="N73" s="96">
        <v>7603</v>
      </c>
      <c r="O73" s="96">
        <v>11805</v>
      </c>
      <c r="P73" s="72"/>
      <c r="Q73" s="72"/>
      <c r="R73" s="72"/>
      <c r="S73" s="72"/>
      <c r="T73" s="72"/>
      <c r="U73" s="72"/>
      <c r="V73" s="72"/>
      <c r="W73" s="72"/>
      <c r="X73" s="72"/>
      <c r="Y73" s="72"/>
      <c r="Z73" s="72"/>
    </row>
    <row r="74" spans="1:26" ht="16.5" customHeight="1">
      <c r="A74" s="72"/>
      <c r="B74" s="72"/>
      <c r="C74" s="73"/>
      <c r="D74" s="73"/>
      <c r="E74" s="105"/>
      <c r="F74" s="105"/>
      <c r="G74" s="72"/>
      <c r="H74" s="72"/>
      <c r="I74" s="72"/>
      <c r="J74" s="72"/>
      <c r="K74" s="72"/>
      <c r="L74" s="72"/>
      <c r="M74" s="96">
        <v>17988</v>
      </c>
      <c r="N74" s="96">
        <v>7002</v>
      </c>
      <c r="O74" s="96">
        <v>10986</v>
      </c>
      <c r="P74" s="72"/>
      <c r="Q74" s="72"/>
      <c r="R74" s="72"/>
      <c r="S74" s="72"/>
      <c r="T74" s="72"/>
      <c r="U74" s="72"/>
      <c r="V74" s="72"/>
      <c r="W74" s="72"/>
      <c r="X74" s="72"/>
      <c r="Y74" s="72"/>
      <c r="Z74" s="72"/>
    </row>
    <row r="75" spans="1:26" ht="16.5" customHeight="1">
      <c r="A75" s="72"/>
      <c r="B75" s="72"/>
      <c r="C75" s="73"/>
      <c r="D75" s="73"/>
      <c r="E75" s="105"/>
      <c r="F75" s="105"/>
      <c r="G75" s="72"/>
      <c r="H75" s="72"/>
      <c r="I75" s="72"/>
      <c r="J75" s="72"/>
      <c r="K75" s="72"/>
      <c r="L75" s="72"/>
      <c r="M75" s="96">
        <v>16675</v>
      </c>
      <c r="N75" s="96">
        <v>6510</v>
      </c>
      <c r="O75" s="96">
        <v>10165</v>
      </c>
      <c r="P75" s="72"/>
      <c r="Q75" s="72"/>
      <c r="R75" s="72"/>
      <c r="S75" s="72"/>
      <c r="T75" s="72"/>
      <c r="U75" s="72"/>
      <c r="V75" s="72"/>
      <c r="W75" s="72"/>
      <c r="X75" s="72"/>
      <c r="Y75" s="72"/>
      <c r="Z75" s="72"/>
    </row>
    <row r="76" spans="1:26" ht="16.5" customHeight="1">
      <c r="A76" s="72"/>
      <c r="B76" s="72"/>
      <c r="C76" s="73"/>
      <c r="D76" s="73"/>
      <c r="E76" s="105"/>
      <c r="F76" s="105"/>
      <c r="G76" s="72"/>
      <c r="H76" s="72"/>
      <c r="I76" s="72"/>
      <c r="J76" s="72"/>
      <c r="K76" s="72"/>
      <c r="L76" s="72"/>
      <c r="M76" s="96">
        <v>15472</v>
      </c>
      <c r="N76" s="96">
        <v>6134</v>
      </c>
      <c r="O76" s="96">
        <v>9338</v>
      </c>
      <c r="P76" s="72"/>
      <c r="Q76" s="72"/>
      <c r="R76" s="72"/>
      <c r="S76" s="72"/>
      <c r="T76" s="72"/>
      <c r="U76" s="72"/>
      <c r="V76" s="72"/>
      <c r="W76" s="72"/>
      <c r="X76" s="72"/>
      <c r="Y76" s="72"/>
      <c r="Z76" s="72"/>
    </row>
    <row r="77" spans="1:26" ht="16.5" customHeight="1">
      <c r="A77" s="72"/>
      <c r="B77" s="72"/>
      <c r="C77" s="73"/>
      <c r="D77" s="73"/>
      <c r="E77" s="105"/>
      <c r="F77" s="105"/>
      <c r="G77" s="72"/>
      <c r="H77" s="72"/>
      <c r="I77" s="72"/>
      <c r="J77" s="72"/>
      <c r="K77" s="72"/>
      <c r="L77" s="72"/>
      <c r="M77" s="87">
        <v>89747</v>
      </c>
      <c r="N77" s="87">
        <v>33084</v>
      </c>
      <c r="O77" s="87">
        <v>56663</v>
      </c>
      <c r="P77" s="72"/>
      <c r="Q77" s="72"/>
      <c r="R77" s="72"/>
      <c r="S77" s="72"/>
      <c r="T77" s="72"/>
      <c r="U77" s="72"/>
      <c r="V77" s="72"/>
      <c r="W77" s="72"/>
      <c r="X77" s="72"/>
      <c r="Y77" s="72"/>
      <c r="Z77" s="72"/>
    </row>
    <row r="78" spans="1:26" ht="16.5" customHeight="1">
      <c r="A78" s="72"/>
      <c r="B78" s="72"/>
      <c r="C78" s="73"/>
      <c r="D78" s="73"/>
      <c r="E78" s="105"/>
      <c r="F78" s="105"/>
      <c r="G78" s="72"/>
      <c r="H78" s="72"/>
      <c r="I78" s="72"/>
      <c r="J78" s="72"/>
      <c r="K78" s="72"/>
      <c r="L78" s="72"/>
      <c r="M78" s="72"/>
      <c r="N78" s="72"/>
      <c r="O78" s="72"/>
      <c r="P78" s="72"/>
      <c r="Q78" s="72"/>
      <c r="R78" s="72"/>
      <c r="S78" s="72"/>
      <c r="T78" s="72"/>
      <c r="U78" s="72"/>
      <c r="V78" s="72"/>
      <c r="W78" s="72"/>
      <c r="X78" s="72"/>
      <c r="Y78" s="72"/>
      <c r="Z78" s="72"/>
    </row>
    <row r="79" spans="1:26" ht="16.5" customHeight="1">
      <c r="A79" s="72"/>
      <c r="B79" s="72"/>
      <c r="C79" s="73"/>
      <c r="D79" s="73"/>
      <c r="E79" s="105"/>
      <c r="F79" s="105"/>
      <c r="G79" s="72"/>
      <c r="H79" s="72"/>
      <c r="I79" s="72"/>
      <c r="J79" s="72"/>
      <c r="K79" s="72"/>
      <c r="L79" s="72"/>
      <c r="M79" s="72"/>
      <c r="N79" s="72"/>
      <c r="O79" s="72"/>
      <c r="P79" s="72"/>
      <c r="Q79" s="72"/>
      <c r="R79" s="72"/>
      <c r="S79" s="72"/>
      <c r="T79" s="72"/>
      <c r="U79" s="72"/>
      <c r="V79" s="72"/>
      <c r="W79" s="72"/>
      <c r="X79" s="72"/>
      <c r="Y79" s="72"/>
      <c r="Z79" s="72"/>
    </row>
    <row r="80" spans="1:26" ht="16.5" customHeight="1">
      <c r="A80" s="72"/>
      <c r="B80" s="72"/>
      <c r="C80" s="73"/>
      <c r="D80" s="73"/>
      <c r="E80" s="105"/>
      <c r="F80" s="105"/>
      <c r="G80" s="72"/>
      <c r="H80" s="72"/>
      <c r="I80" s="72"/>
      <c r="J80" s="72"/>
      <c r="K80" s="72"/>
      <c r="L80" s="72"/>
      <c r="M80" s="72"/>
      <c r="N80" s="72"/>
      <c r="O80" s="72"/>
      <c r="P80" s="72"/>
      <c r="Q80" s="72"/>
      <c r="R80" s="72"/>
      <c r="S80" s="72"/>
      <c r="T80" s="72"/>
      <c r="U80" s="72"/>
      <c r="V80" s="72"/>
      <c r="W80" s="72"/>
      <c r="X80" s="72"/>
      <c r="Y80" s="72"/>
      <c r="Z80" s="72"/>
    </row>
    <row r="81" spans="1:26" ht="16.5" customHeight="1">
      <c r="A81" s="72"/>
      <c r="B81" s="72"/>
      <c r="C81" s="73"/>
      <c r="D81" s="73"/>
      <c r="E81" s="105"/>
      <c r="F81" s="105"/>
      <c r="G81" s="72"/>
      <c r="H81" s="72"/>
      <c r="I81" s="72"/>
      <c r="J81" s="72"/>
      <c r="K81" s="72"/>
      <c r="L81" s="72"/>
      <c r="M81" s="72"/>
      <c r="N81" s="72"/>
      <c r="O81" s="72"/>
      <c r="P81" s="72"/>
      <c r="Q81" s="72"/>
      <c r="R81" s="72"/>
      <c r="S81" s="72"/>
      <c r="T81" s="72"/>
      <c r="U81" s="72"/>
      <c r="V81" s="72"/>
      <c r="W81" s="72"/>
      <c r="X81" s="72"/>
      <c r="Y81" s="72"/>
      <c r="Z81" s="72"/>
    </row>
    <row r="82" spans="1:26" ht="16.5" customHeight="1">
      <c r="A82" s="72"/>
      <c r="B82" s="72"/>
      <c r="C82" s="73"/>
      <c r="D82" s="73"/>
      <c r="E82" s="105"/>
      <c r="F82" s="105"/>
      <c r="G82" s="72"/>
      <c r="H82" s="72"/>
      <c r="I82" s="72"/>
      <c r="J82" s="72"/>
      <c r="K82" s="72"/>
      <c r="L82" s="72"/>
      <c r="M82" s="72"/>
      <c r="N82" s="72"/>
      <c r="O82" s="72"/>
      <c r="P82" s="72"/>
      <c r="Q82" s="72"/>
      <c r="R82" s="72"/>
      <c r="S82" s="72"/>
      <c r="T82" s="72"/>
      <c r="U82" s="72"/>
      <c r="V82" s="72"/>
      <c r="W82" s="72"/>
      <c r="X82" s="72"/>
      <c r="Y82" s="72"/>
      <c r="Z82" s="72"/>
    </row>
    <row r="83" spans="1:26" ht="16.5" customHeight="1">
      <c r="A83" s="72"/>
      <c r="B83" s="72"/>
      <c r="C83" s="73"/>
      <c r="D83" s="73"/>
      <c r="E83" s="105"/>
      <c r="F83" s="105"/>
      <c r="G83" s="72"/>
      <c r="H83" s="72"/>
      <c r="I83" s="72"/>
      <c r="J83" s="72"/>
      <c r="K83" s="72"/>
      <c r="L83" s="72"/>
      <c r="M83" s="72"/>
      <c r="N83" s="72"/>
      <c r="O83" s="72"/>
      <c r="P83" s="72"/>
      <c r="Q83" s="72"/>
      <c r="R83" s="72"/>
      <c r="S83" s="72"/>
      <c r="T83" s="72"/>
      <c r="U83" s="72"/>
      <c r="V83" s="72"/>
      <c r="W83" s="72"/>
      <c r="X83" s="72"/>
      <c r="Y83" s="72"/>
      <c r="Z83" s="72"/>
    </row>
    <row r="84" spans="1:26" ht="16.5" customHeight="1">
      <c r="A84" s="72"/>
      <c r="B84" s="72"/>
      <c r="C84" s="73"/>
      <c r="D84" s="73"/>
      <c r="E84" s="105"/>
      <c r="F84" s="105"/>
      <c r="G84" s="72"/>
      <c r="H84" s="72"/>
      <c r="I84" s="72"/>
      <c r="J84" s="72"/>
      <c r="K84" s="72"/>
      <c r="L84" s="72"/>
      <c r="M84" s="72"/>
      <c r="N84" s="72"/>
      <c r="O84" s="72"/>
      <c r="P84" s="72"/>
      <c r="Q84" s="72"/>
      <c r="R84" s="72"/>
      <c r="S84" s="72"/>
      <c r="T84" s="72"/>
      <c r="U84" s="72"/>
      <c r="V84" s="72"/>
      <c r="W84" s="72"/>
      <c r="X84" s="72"/>
      <c r="Y84" s="72"/>
      <c r="Z84" s="72"/>
    </row>
    <row r="85" spans="1:26" ht="16.5" customHeight="1">
      <c r="A85" s="72"/>
      <c r="B85" s="72"/>
      <c r="C85" s="73"/>
      <c r="D85" s="73"/>
      <c r="E85" s="105"/>
      <c r="F85" s="105"/>
      <c r="G85" s="72"/>
      <c r="H85" s="72"/>
      <c r="I85" s="72"/>
      <c r="J85" s="72"/>
      <c r="K85" s="72"/>
      <c r="L85" s="72"/>
      <c r="M85" s="72"/>
      <c r="N85" s="72"/>
      <c r="O85" s="72"/>
      <c r="P85" s="72"/>
      <c r="Q85" s="72"/>
      <c r="R85" s="72"/>
      <c r="S85" s="72"/>
      <c r="T85" s="72"/>
      <c r="U85" s="72"/>
      <c r="V85" s="72"/>
      <c r="W85" s="72"/>
      <c r="X85" s="72"/>
      <c r="Y85" s="72"/>
      <c r="Z85" s="72"/>
    </row>
    <row r="86" spans="1:26" ht="16.5" customHeight="1">
      <c r="A86" s="72"/>
      <c r="B86" s="72"/>
      <c r="C86" s="73"/>
      <c r="D86" s="73"/>
      <c r="E86" s="105"/>
      <c r="F86" s="105"/>
      <c r="G86" s="72"/>
      <c r="H86" s="72"/>
      <c r="I86" s="72"/>
      <c r="J86" s="72"/>
      <c r="K86" s="72"/>
      <c r="L86" s="72"/>
      <c r="M86" s="72"/>
      <c r="N86" s="72"/>
      <c r="O86" s="72"/>
      <c r="P86" s="72"/>
      <c r="Q86" s="72"/>
      <c r="R86" s="72"/>
      <c r="S86" s="72"/>
      <c r="T86" s="72"/>
      <c r="U86" s="72"/>
      <c r="V86" s="72"/>
      <c r="W86" s="72"/>
      <c r="X86" s="72"/>
      <c r="Y86" s="72"/>
      <c r="Z86" s="72"/>
    </row>
    <row r="87" spans="1:26" ht="16.5" customHeight="1">
      <c r="A87" s="72"/>
      <c r="B87" s="72"/>
      <c r="C87" s="73"/>
      <c r="D87" s="73"/>
      <c r="E87" s="105"/>
      <c r="F87" s="105"/>
      <c r="G87" s="72"/>
      <c r="H87" s="72"/>
      <c r="I87" s="72"/>
      <c r="J87" s="72"/>
      <c r="K87" s="72"/>
      <c r="L87" s="72"/>
      <c r="M87" s="72"/>
      <c r="N87" s="72"/>
      <c r="O87" s="72"/>
      <c r="P87" s="72"/>
      <c r="Q87" s="72"/>
      <c r="R87" s="72"/>
      <c r="S87" s="72"/>
      <c r="T87" s="72"/>
      <c r="U87" s="72"/>
      <c r="V87" s="72"/>
      <c r="W87" s="72"/>
      <c r="X87" s="72"/>
      <c r="Y87" s="72"/>
      <c r="Z87" s="72"/>
    </row>
    <row r="88" spans="1:26" ht="16.5" customHeight="1">
      <c r="A88" s="72"/>
      <c r="B88" s="72"/>
      <c r="C88" s="73"/>
      <c r="D88" s="73"/>
      <c r="E88" s="105"/>
      <c r="F88" s="105"/>
      <c r="G88" s="72"/>
      <c r="H88" s="72"/>
      <c r="I88" s="72"/>
      <c r="J88" s="72"/>
      <c r="K88" s="72"/>
      <c r="L88" s="72"/>
      <c r="M88" s="72"/>
      <c r="N88" s="72"/>
      <c r="O88" s="72"/>
      <c r="P88" s="72"/>
      <c r="Q88" s="72"/>
      <c r="R88" s="72"/>
      <c r="S88" s="72"/>
      <c r="T88" s="72"/>
      <c r="U88" s="72"/>
      <c r="V88" s="72"/>
      <c r="W88" s="72"/>
      <c r="X88" s="72"/>
      <c r="Y88" s="72"/>
      <c r="Z88" s="72"/>
    </row>
    <row r="89" spans="1:26" ht="16.5" customHeight="1">
      <c r="A89" s="72"/>
      <c r="B89" s="72"/>
      <c r="C89" s="73"/>
      <c r="D89" s="73"/>
      <c r="E89" s="105"/>
      <c r="F89" s="105"/>
      <c r="G89" s="72"/>
      <c r="H89" s="72"/>
      <c r="I89" s="72"/>
      <c r="J89" s="72"/>
      <c r="K89" s="72"/>
      <c r="L89" s="72"/>
      <c r="M89" s="72"/>
      <c r="N89" s="72"/>
      <c r="O89" s="72"/>
      <c r="P89" s="72"/>
      <c r="Q89" s="72"/>
      <c r="R89" s="72"/>
      <c r="S89" s="72"/>
      <c r="T89" s="72"/>
      <c r="U89" s="72"/>
      <c r="V89" s="72"/>
      <c r="W89" s="72"/>
      <c r="X89" s="72"/>
      <c r="Y89" s="72"/>
      <c r="Z89" s="72"/>
    </row>
    <row r="90" spans="1:26" ht="16.5" customHeight="1">
      <c r="A90" s="72"/>
      <c r="B90" s="72"/>
      <c r="C90" s="73"/>
      <c r="D90" s="73"/>
      <c r="E90" s="105"/>
      <c r="F90" s="105"/>
      <c r="G90" s="72"/>
      <c r="H90" s="72"/>
      <c r="I90" s="72"/>
      <c r="J90" s="72"/>
      <c r="K90" s="72"/>
      <c r="L90" s="72"/>
      <c r="M90" s="72"/>
      <c r="N90" s="72"/>
      <c r="O90" s="72"/>
      <c r="P90" s="72"/>
      <c r="Q90" s="72"/>
      <c r="R90" s="72"/>
      <c r="S90" s="72"/>
      <c r="T90" s="72"/>
      <c r="U90" s="72"/>
      <c r="V90" s="72"/>
      <c r="W90" s="72"/>
      <c r="X90" s="72"/>
      <c r="Y90" s="72"/>
      <c r="Z90" s="72"/>
    </row>
    <row r="91" spans="1:26" ht="16.5" customHeight="1">
      <c r="A91" s="72"/>
      <c r="B91" s="72"/>
      <c r="C91" s="73"/>
      <c r="D91" s="73"/>
      <c r="E91" s="105"/>
      <c r="F91" s="105"/>
      <c r="G91" s="72"/>
      <c r="H91" s="72"/>
      <c r="I91" s="72"/>
      <c r="J91" s="72"/>
      <c r="K91" s="72"/>
      <c r="L91" s="72"/>
      <c r="M91" s="72"/>
      <c r="N91" s="72"/>
      <c r="O91" s="72"/>
      <c r="P91" s="72"/>
      <c r="Q91" s="72"/>
      <c r="R91" s="72"/>
      <c r="S91" s="72"/>
      <c r="T91" s="72"/>
      <c r="U91" s="72"/>
      <c r="V91" s="72"/>
      <c r="W91" s="72"/>
      <c r="X91" s="72"/>
      <c r="Y91" s="72"/>
      <c r="Z91" s="72"/>
    </row>
    <row r="92" spans="1:26" ht="16.5" customHeight="1">
      <c r="A92" s="72"/>
      <c r="B92" s="72"/>
      <c r="C92" s="73"/>
      <c r="D92" s="73"/>
      <c r="E92" s="105"/>
      <c r="F92" s="105"/>
      <c r="G92" s="72"/>
      <c r="H92" s="72"/>
      <c r="I92" s="72"/>
      <c r="J92" s="72"/>
      <c r="K92" s="72"/>
      <c r="L92" s="72"/>
      <c r="M92" s="72"/>
      <c r="N92" s="72"/>
      <c r="O92" s="72"/>
      <c r="P92" s="72"/>
      <c r="Q92" s="72"/>
      <c r="R92" s="72"/>
      <c r="S92" s="72"/>
      <c r="T92" s="72"/>
      <c r="U92" s="72"/>
      <c r="V92" s="72"/>
      <c r="W92" s="72"/>
      <c r="X92" s="72"/>
      <c r="Y92" s="72"/>
      <c r="Z92" s="72"/>
    </row>
    <row r="93" spans="1:26" ht="16.5" customHeight="1">
      <c r="A93" s="72"/>
      <c r="B93" s="72"/>
      <c r="C93" s="73"/>
      <c r="D93" s="73"/>
      <c r="E93" s="105"/>
      <c r="F93" s="105"/>
      <c r="G93" s="72"/>
      <c r="H93" s="72"/>
      <c r="I93" s="72"/>
      <c r="J93" s="72"/>
      <c r="K93" s="72"/>
      <c r="L93" s="72"/>
      <c r="M93" s="72"/>
      <c r="N93" s="72"/>
      <c r="O93" s="72"/>
      <c r="P93" s="72"/>
      <c r="Q93" s="72"/>
      <c r="R93" s="72"/>
      <c r="S93" s="72"/>
      <c r="T93" s="72"/>
      <c r="U93" s="72"/>
      <c r="V93" s="72"/>
      <c r="W93" s="72"/>
      <c r="X93" s="72"/>
      <c r="Y93" s="72"/>
      <c r="Z93" s="72"/>
    </row>
    <row r="94" spans="1:26" ht="16.5" customHeight="1">
      <c r="A94" s="72"/>
      <c r="B94" s="72"/>
      <c r="C94" s="73"/>
      <c r="D94" s="73"/>
      <c r="E94" s="105"/>
      <c r="F94" s="105"/>
      <c r="G94" s="72"/>
      <c r="H94" s="72"/>
      <c r="I94" s="72"/>
      <c r="J94" s="72"/>
      <c r="K94" s="72"/>
      <c r="L94" s="72"/>
      <c r="M94" s="72"/>
      <c r="N94" s="72"/>
      <c r="O94" s="72"/>
      <c r="P94" s="72"/>
      <c r="Q94" s="72"/>
      <c r="R94" s="72"/>
      <c r="S94" s="72"/>
      <c r="T94" s="72"/>
      <c r="U94" s="72"/>
      <c r="V94" s="72"/>
      <c r="W94" s="72"/>
      <c r="X94" s="72"/>
      <c r="Y94" s="72"/>
      <c r="Z94" s="72"/>
    </row>
    <row r="95" spans="1:26" ht="16.5" customHeight="1">
      <c r="A95" s="72"/>
      <c r="B95" s="72"/>
      <c r="C95" s="73"/>
      <c r="D95" s="73"/>
      <c r="E95" s="105"/>
      <c r="F95" s="105"/>
      <c r="G95" s="72"/>
      <c r="H95" s="72"/>
      <c r="I95" s="72"/>
      <c r="J95" s="72"/>
      <c r="K95" s="72"/>
      <c r="L95" s="72"/>
      <c r="M95" s="72"/>
      <c r="N95" s="72"/>
      <c r="O95" s="72"/>
      <c r="P95" s="72"/>
      <c r="Q95" s="72"/>
      <c r="R95" s="72"/>
      <c r="S95" s="72"/>
      <c r="T95" s="72"/>
      <c r="U95" s="72"/>
      <c r="V95" s="72"/>
      <c r="W95" s="72"/>
      <c r="X95" s="72"/>
      <c r="Y95" s="72"/>
      <c r="Z95" s="72"/>
    </row>
    <row r="96" spans="1:26" ht="16.5" customHeight="1">
      <c r="A96" s="72"/>
      <c r="B96" s="72"/>
      <c r="C96" s="73"/>
      <c r="D96" s="73"/>
      <c r="E96" s="105"/>
      <c r="F96" s="105"/>
      <c r="G96" s="72"/>
      <c r="H96" s="72"/>
      <c r="I96" s="72"/>
      <c r="J96" s="72"/>
      <c r="K96" s="72"/>
      <c r="L96" s="72"/>
      <c r="M96" s="72"/>
      <c r="N96" s="72"/>
      <c r="O96" s="72"/>
      <c r="P96" s="72"/>
      <c r="Q96" s="72"/>
      <c r="R96" s="72"/>
      <c r="S96" s="72"/>
      <c r="T96" s="72"/>
      <c r="U96" s="72"/>
      <c r="V96" s="72"/>
      <c r="W96" s="72"/>
      <c r="X96" s="72"/>
      <c r="Y96" s="72"/>
      <c r="Z96" s="72"/>
    </row>
    <row r="97" spans="1:26" ht="16.5" customHeight="1">
      <c r="A97" s="72"/>
      <c r="B97" s="72"/>
      <c r="C97" s="73"/>
      <c r="D97" s="73"/>
      <c r="E97" s="105"/>
      <c r="F97" s="105"/>
      <c r="G97" s="72"/>
      <c r="H97" s="72"/>
      <c r="I97" s="72"/>
      <c r="J97" s="72"/>
      <c r="K97" s="72"/>
      <c r="L97" s="72"/>
      <c r="M97" s="72"/>
      <c r="N97" s="72"/>
      <c r="O97" s="72"/>
      <c r="P97" s="72"/>
      <c r="Q97" s="72"/>
      <c r="R97" s="72"/>
      <c r="S97" s="72"/>
      <c r="T97" s="72"/>
      <c r="U97" s="72"/>
      <c r="V97" s="72"/>
      <c r="W97" s="72"/>
      <c r="X97" s="72"/>
      <c r="Y97" s="72"/>
      <c r="Z97" s="72"/>
    </row>
    <row r="98" spans="1:26" ht="16.5" customHeight="1">
      <c r="A98" s="72"/>
      <c r="B98" s="72"/>
      <c r="C98" s="73"/>
      <c r="D98" s="73"/>
      <c r="E98" s="105"/>
      <c r="F98" s="105"/>
      <c r="G98" s="72"/>
      <c r="H98" s="72"/>
      <c r="I98" s="72"/>
      <c r="J98" s="72"/>
      <c r="K98" s="72"/>
      <c r="L98" s="72"/>
      <c r="M98" s="72"/>
      <c r="N98" s="72"/>
      <c r="O98" s="72"/>
      <c r="P98" s="72"/>
      <c r="Q98" s="72"/>
      <c r="R98" s="72"/>
      <c r="S98" s="72"/>
      <c r="T98" s="72"/>
      <c r="U98" s="72"/>
      <c r="V98" s="72"/>
      <c r="W98" s="72"/>
      <c r="X98" s="72"/>
      <c r="Y98" s="72"/>
      <c r="Z98" s="72"/>
    </row>
    <row r="99" spans="1:26" ht="16.5" customHeight="1">
      <c r="A99" s="72"/>
      <c r="B99" s="72"/>
      <c r="C99" s="73"/>
      <c r="D99" s="73"/>
      <c r="E99" s="105"/>
      <c r="F99" s="105"/>
      <c r="G99" s="72"/>
      <c r="H99" s="72"/>
      <c r="I99" s="72"/>
      <c r="J99" s="72"/>
      <c r="K99" s="72"/>
      <c r="L99" s="72"/>
      <c r="M99" s="72"/>
      <c r="N99" s="72"/>
      <c r="O99" s="72"/>
      <c r="P99" s="72"/>
      <c r="Q99" s="72"/>
      <c r="R99" s="72"/>
      <c r="S99" s="72"/>
      <c r="T99" s="72"/>
      <c r="U99" s="72"/>
      <c r="V99" s="72"/>
      <c r="W99" s="72"/>
      <c r="X99" s="72"/>
      <c r="Y99" s="72"/>
      <c r="Z99" s="72"/>
    </row>
    <row r="100" spans="1:26" ht="16.5" customHeight="1">
      <c r="A100" s="72"/>
      <c r="B100" s="72"/>
      <c r="C100" s="73"/>
      <c r="D100" s="73"/>
      <c r="E100" s="105"/>
      <c r="F100" s="105"/>
      <c r="G100" s="72"/>
      <c r="H100" s="72"/>
      <c r="I100" s="72"/>
      <c r="J100" s="72"/>
      <c r="K100" s="72"/>
      <c r="L100" s="72"/>
      <c r="M100" s="72"/>
      <c r="N100" s="72"/>
      <c r="O100" s="72"/>
      <c r="P100" s="72"/>
      <c r="Q100" s="72"/>
      <c r="R100" s="72"/>
      <c r="S100" s="72"/>
      <c r="T100" s="72"/>
      <c r="U100" s="72"/>
      <c r="V100" s="72"/>
      <c r="W100" s="72"/>
      <c r="X100" s="72"/>
      <c r="Y100" s="72"/>
      <c r="Z100" s="72"/>
    </row>
    <row r="101" spans="1:26" ht="16.5" customHeight="1">
      <c r="A101" s="72"/>
      <c r="B101" s="72"/>
      <c r="C101" s="73"/>
      <c r="D101" s="73"/>
      <c r="E101" s="105"/>
      <c r="F101" s="105"/>
      <c r="G101" s="72"/>
      <c r="H101" s="72"/>
      <c r="I101" s="72"/>
      <c r="J101" s="72"/>
      <c r="K101" s="72"/>
      <c r="L101" s="72"/>
      <c r="M101" s="72"/>
      <c r="N101" s="72"/>
      <c r="O101" s="72"/>
      <c r="P101" s="72"/>
      <c r="Q101" s="72"/>
      <c r="R101" s="72"/>
      <c r="S101" s="72"/>
      <c r="T101" s="72"/>
      <c r="U101" s="72"/>
      <c r="V101" s="72"/>
      <c r="W101" s="72"/>
      <c r="X101" s="72"/>
      <c r="Y101" s="72"/>
      <c r="Z101" s="72"/>
    </row>
    <row r="102" spans="1:26" ht="16.5" customHeight="1">
      <c r="A102" s="72"/>
      <c r="B102" s="72"/>
      <c r="C102" s="73"/>
      <c r="D102" s="73"/>
      <c r="E102" s="105"/>
      <c r="F102" s="105"/>
      <c r="G102" s="72"/>
      <c r="H102" s="72"/>
      <c r="I102" s="72"/>
      <c r="J102" s="72"/>
      <c r="K102" s="72"/>
      <c r="L102" s="72"/>
      <c r="M102" s="72"/>
      <c r="N102" s="72"/>
      <c r="O102" s="72"/>
      <c r="P102" s="72"/>
      <c r="Q102" s="72"/>
      <c r="R102" s="72"/>
      <c r="S102" s="72"/>
      <c r="T102" s="72"/>
      <c r="U102" s="72"/>
      <c r="V102" s="72"/>
      <c r="W102" s="72"/>
      <c r="X102" s="72"/>
      <c r="Y102" s="72"/>
      <c r="Z102" s="72"/>
    </row>
    <row r="103" spans="1:26" ht="16.5" customHeight="1">
      <c r="A103" s="72"/>
      <c r="B103" s="72"/>
      <c r="C103" s="73"/>
      <c r="D103" s="73"/>
      <c r="E103" s="105"/>
      <c r="F103" s="105"/>
      <c r="G103" s="72"/>
      <c r="H103" s="72"/>
      <c r="I103" s="72"/>
      <c r="J103" s="72"/>
      <c r="K103" s="72"/>
      <c r="L103" s="72"/>
      <c r="M103" s="72"/>
      <c r="N103" s="72"/>
      <c r="O103" s="72"/>
      <c r="P103" s="72"/>
      <c r="Q103" s="72"/>
      <c r="R103" s="72"/>
      <c r="S103" s="72"/>
      <c r="T103" s="72"/>
      <c r="U103" s="72"/>
      <c r="V103" s="72"/>
      <c r="W103" s="72"/>
      <c r="X103" s="72"/>
      <c r="Y103" s="72"/>
      <c r="Z103" s="72"/>
    </row>
    <row r="104" spans="1:26" ht="16.5" customHeight="1">
      <c r="A104" s="72"/>
      <c r="B104" s="72"/>
      <c r="C104" s="73"/>
      <c r="D104" s="73"/>
      <c r="E104" s="105"/>
      <c r="F104" s="105"/>
      <c r="G104" s="72"/>
      <c r="H104" s="72"/>
      <c r="I104" s="72"/>
      <c r="J104" s="72"/>
      <c r="K104" s="72"/>
      <c r="L104" s="72"/>
      <c r="M104" s="72"/>
      <c r="N104" s="72"/>
      <c r="O104" s="72"/>
      <c r="P104" s="72"/>
      <c r="Q104" s="72"/>
      <c r="R104" s="72"/>
      <c r="S104" s="72"/>
      <c r="T104" s="72"/>
      <c r="U104" s="72"/>
      <c r="V104" s="72"/>
      <c r="W104" s="72"/>
      <c r="X104" s="72"/>
      <c r="Y104" s="72"/>
      <c r="Z104" s="72"/>
    </row>
    <row r="105" spans="1:26" ht="16.5" customHeight="1">
      <c r="A105" s="72"/>
      <c r="B105" s="72"/>
      <c r="C105" s="73"/>
      <c r="D105" s="73"/>
      <c r="E105" s="105"/>
      <c r="F105" s="105"/>
      <c r="G105" s="72"/>
      <c r="H105" s="72"/>
      <c r="I105" s="72"/>
      <c r="J105" s="72"/>
      <c r="K105" s="72"/>
      <c r="L105" s="72"/>
      <c r="M105" s="72"/>
      <c r="N105" s="72"/>
      <c r="O105" s="72"/>
      <c r="P105" s="72"/>
      <c r="Q105" s="72"/>
      <c r="R105" s="72"/>
      <c r="S105" s="72"/>
      <c r="T105" s="72"/>
      <c r="U105" s="72"/>
      <c r="V105" s="72"/>
      <c r="W105" s="72"/>
      <c r="X105" s="72"/>
      <c r="Y105" s="72"/>
      <c r="Z105" s="72"/>
    </row>
    <row r="106" spans="1:26" ht="16.5" customHeight="1">
      <c r="A106" s="72"/>
      <c r="B106" s="72"/>
      <c r="C106" s="73"/>
      <c r="D106" s="73"/>
      <c r="E106" s="105"/>
      <c r="F106" s="105"/>
      <c r="G106" s="72"/>
      <c r="H106" s="72"/>
      <c r="I106" s="72"/>
      <c r="J106" s="72"/>
      <c r="K106" s="72"/>
      <c r="L106" s="72"/>
      <c r="M106" s="72"/>
      <c r="N106" s="72"/>
      <c r="O106" s="72"/>
      <c r="P106" s="72"/>
      <c r="Q106" s="72"/>
      <c r="R106" s="72"/>
      <c r="S106" s="72"/>
      <c r="T106" s="72"/>
      <c r="U106" s="72"/>
      <c r="V106" s="72"/>
      <c r="W106" s="72"/>
      <c r="X106" s="72"/>
      <c r="Y106" s="72"/>
      <c r="Z106" s="72"/>
    </row>
    <row r="107" spans="1:26" ht="16.5" customHeight="1">
      <c r="A107" s="72"/>
      <c r="B107" s="72"/>
      <c r="C107" s="73"/>
      <c r="D107" s="73"/>
      <c r="E107" s="105"/>
      <c r="F107" s="105"/>
      <c r="G107" s="72"/>
      <c r="H107" s="72"/>
      <c r="I107" s="72"/>
      <c r="J107" s="72"/>
      <c r="K107" s="72"/>
      <c r="L107" s="72"/>
      <c r="M107" s="72"/>
      <c r="N107" s="72"/>
      <c r="O107" s="72"/>
      <c r="P107" s="72"/>
      <c r="Q107" s="72"/>
      <c r="R107" s="72"/>
      <c r="S107" s="72"/>
      <c r="T107" s="72"/>
      <c r="U107" s="72"/>
      <c r="V107" s="72"/>
      <c r="W107" s="72"/>
      <c r="X107" s="72"/>
      <c r="Y107" s="72"/>
      <c r="Z107" s="72"/>
    </row>
    <row r="108" spans="1:26" ht="16.5" customHeight="1">
      <c r="A108" s="72"/>
      <c r="B108" s="72"/>
      <c r="C108" s="73"/>
      <c r="D108" s="73"/>
      <c r="E108" s="105"/>
      <c r="F108" s="105"/>
      <c r="G108" s="72"/>
      <c r="H108" s="72"/>
      <c r="I108" s="72"/>
      <c r="J108" s="72"/>
      <c r="K108" s="72"/>
      <c r="L108" s="72"/>
      <c r="M108" s="72"/>
      <c r="N108" s="72"/>
      <c r="O108" s="72"/>
      <c r="P108" s="72"/>
      <c r="Q108" s="72"/>
      <c r="R108" s="72"/>
      <c r="S108" s="72"/>
      <c r="T108" s="72"/>
      <c r="U108" s="72"/>
      <c r="V108" s="72"/>
      <c r="W108" s="72"/>
      <c r="X108" s="72"/>
      <c r="Y108" s="72"/>
      <c r="Z108" s="72"/>
    </row>
    <row r="109" spans="1:26" ht="16.5" customHeight="1">
      <c r="A109" s="72"/>
      <c r="B109" s="72"/>
      <c r="C109" s="73"/>
      <c r="D109" s="73"/>
      <c r="E109" s="105"/>
      <c r="F109" s="105"/>
      <c r="G109" s="72"/>
      <c r="H109" s="72"/>
      <c r="I109" s="72"/>
      <c r="J109" s="72"/>
      <c r="K109" s="72"/>
      <c r="L109" s="72"/>
      <c r="M109" s="72"/>
      <c r="N109" s="72"/>
      <c r="O109" s="72"/>
      <c r="P109" s="72"/>
      <c r="Q109" s="72"/>
      <c r="R109" s="72"/>
      <c r="S109" s="72"/>
      <c r="T109" s="72"/>
      <c r="U109" s="72"/>
      <c r="V109" s="72"/>
      <c r="W109" s="72"/>
      <c r="X109" s="72"/>
      <c r="Y109" s="72"/>
      <c r="Z109" s="72"/>
    </row>
    <row r="110" spans="1:26" ht="16.5" customHeight="1">
      <c r="A110" s="72"/>
      <c r="B110" s="72"/>
      <c r="C110" s="73"/>
      <c r="D110" s="73"/>
      <c r="E110" s="105"/>
      <c r="F110" s="105"/>
      <c r="G110" s="72"/>
      <c r="H110" s="72"/>
      <c r="I110" s="72"/>
      <c r="J110" s="72"/>
      <c r="K110" s="72"/>
      <c r="L110" s="72"/>
      <c r="M110" s="72"/>
      <c r="N110" s="72"/>
      <c r="O110" s="72"/>
      <c r="P110" s="72"/>
      <c r="Q110" s="72"/>
      <c r="R110" s="72"/>
      <c r="S110" s="72"/>
      <c r="T110" s="72"/>
      <c r="U110" s="72"/>
      <c r="V110" s="72"/>
      <c r="W110" s="72"/>
      <c r="X110" s="72"/>
      <c r="Y110" s="72"/>
      <c r="Z110" s="72"/>
    </row>
    <row r="111" spans="1:26" ht="16.5" customHeight="1">
      <c r="A111" s="72"/>
      <c r="B111" s="72"/>
      <c r="C111" s="73"/>
      <c r="D111" s="73"/>
      <c r="E111" s="105"/>
      <c r="F111" s="105"/>
      <c r="G111" s="72"/>
      <c r="H111" s="72"/>
      <c r="I111" s="72"/>
      <c r="J111" s="72"/>
      <c r="K111" s="72"/>
      <c r="L111" s="72"/>
      <c r="M111" s="72"/>
      <c r="N111" s="72"/>
      <c r="O111" s="72"/>
      <c r="P111" s="72"/>
      <c r="Q111" s="72"/>
      <c r="R111" s="72"/>
      <c r="S111" s="72"/>
      <c r="T111" s="72"/>
      <c r="U111" s="72"/>
      <c r="V111" s="72"/>
      <c r="W111" s="72"/>
      <c r="X111" s="72"/>
      <c r="Y111" s="72"/>
      <c r="Z111" s="72"/>
    </row>
    <row r="112" spans="1:26" ht="16.5" customHeight="1">
      <c r="A112" s="72"/>
      <c r="B112" s="72"/>
      <c r="C112" s="73"/>
      <c r="D112" s="73"/>
      <c r="E112" s="105"/>
      <c r="F112" s="105"/>
      <c r="G112" s="72"/>
      <c r="H112" s="72"/>
      <c r="I112" s="72"/>
      <c r="J112" s="72"/>
      <c r="K112" s="72"/>
      <c r="L112" s="72"/>
      <c r="M112" s="72"/>
      <c r="N112" s="72"/>
      <c r="O112" s="72"/>
      <c r="P112" s="72"/>
      <c r="Q112" s="72"/>
      <c r="R112" s="72"/>
      <c r="S112" s="72"/>
      <c r="T112" s="72"/>
      <c r="U112" s="72"/>
      <c r="V112" s="72"/>
      <c r="W112" s="72"/>
      <c r="X112" s="72"/>
      <c r="Y112" s="72"/>
      <c r="Z112" s="72"/>
    </row>
    <row r="113" spans="1:26" ht="16.5" customHeight="1">
      <c r="A113" s="72"/>
      <c r="B113" s="72"/>
      <c r="C113" s="73"/>
      <c r="D113" s="73"/>
      <c r="E113" s="105"/>
      <c r="F113" s="105"/>
      <c r="G113" s="72"/>
      <c r="H113" s="72"/>
      <c r="I113" s="72"/>
      <c r="J113" s="72"/>
      <c r="K113" s="72"/>
      <c r="L113" s="72"/>
      <c r="M113" s="72"/>
      <c r="N113" s="72"/>
      <c r="O113" s="72"/>
      <c r="P113" s="72"/>
      <c r="Q113" s="72"/>
      <c r="R113" s="72"/>
      <c r="S113" s="72"/>
      <c r="T113" s="72"/>
      <c r="U113" s="72"/>
      <c r="V113" s="72"/>
      <c r="W113" s="72"/>
      <c r="X113" s="72"/>
      <c r="Y113" s="72"/>
      <c r="Z113" s="72"/>
    </row>
    <row r="114" spans="1:26" ht="16.5" customHeight="1">
      <c r="A114" s="72"/>
      <c r="B114" s="72"/>
      <c r="C114" s="73"/>
      <c r="D114" s="73"/>
      <c r="E114" s="105"/>
      <c r="F114" s="105"/>
      <c r="G114" s="72"/>
      <c r="H114" s="72"/>
      <c r="I114" s="72"/>
      <c r="J114" s="72"/>
      <c r="K114" s="72"/>
      <c r="L114" s="72"/>
      <c r="M114" s="72"/>
      <c r="N114" s="72"/>
      <c r="O114" s="72"/>
      <c r="P114" s="72"/>
      <c r="Q114" s="72"/>
      <c r="R114" s="72"/>
      <c r="S114" s="72"/>
      <c r="T114" s="72"/>
      <c r="U114" s="72"/>
      <c r="V114" s="72"/>
      <c r="W114" s="72"/>
      <c r="X114" s="72"/>
      <c r="Y114" s="72"/>
      <c r="Z114" s="72"/>
    </row>
    <row r="115" spans="1:26" ht="16.5" customHeight="1">
      <c r="A115" s="72"/>
      <c r="B115" s="72"/>
      <c r="C115" s="73"/>
      <c r="D115" s="73"/>
      <c r="E115" s="105"/>
      <c r="F115" s="105"/>
      <c r="G115" s="72"/>
      <c r="H115" s="72"/>
      <c r="I115" s="72"/>
      <c r="J115" s="72"/>
      <c r="K115" s="72"/>
      <c r="L115" s="72"/>
      <c r="M115" s="72"/>
      <c r="N115" s="72"/>
      <c r="O115" s="72"/>
      <c r="P115" s="72"/>
      <c r="Q115" s="72"/>
      <c r="R115" s="72"/>
      <c r="S115" s="72"/>
      <c r="T115" s="72"/>
      <c r="U115" s="72"/>
      <c r="V115" s="72"/>
      <c r="W115" s="72"/>
      <c r="X115" s="72"/>
      <c r="Y115" s="72"/>
      <c r="Z115" s="72"/>
    </row>
    <row r="116" spans="1:26" ht="16.5" customHeight="1">
      <c r="A116" s="72"/>
      <c r="B116" s="72"/>
      <c r="C116" s="73"/>
      <c r="D116" s="73"/>
      <c r="E116" s="105"/>
      <c r="F116" s="105"/>
      <c r="G116" s="72"/>
      <c r="H116" s="72"/>
      <c r="I116" s="72"/>
      <c r="J116" s="72"/>
      <c r="K116" s="72"/>
      <c r="L116" s="72"/>
      <c r="M116" s="72"/>
      <c r="N116" s="72"/>
      <c r="O116" s="72"/>
      <c r="P116" s="72"/>
      <c r="Q116" s="72"/>
      <c r="R116" s="72"/>
      <c r="S116" s="72"/>
      <c r="T116" s="72"/>
      <c r="U116" s="72"/>
      <c r="V116" s="72"/>
      <c r="W116" s="72"/>
      <c r="X116" s="72"/>
      <c r="Y116" s="72"/>
      <c r="Z116" s="72"/>
    </row>
    <row r="117" spans="1:26" ht="16.5" customHeight="1">
      <c r="A117" s="72"/>
      <c r="B117" s="72"/>
      <c r="C117" s="73"/>
      <c r="D117" s="73"/>
      <c r="E117" s="105"/>
      <c r="F117" s="105"/>
      <c r="G117" s="72"/>
      <c r="H117" s="72"/>
      <c r="I117" s="72"/>
      <c r="J117" s="72"/>
      <c r="K117" s="72"/>
      <c r="L117" s="72"/>
      <c r="M117" s="72"/>
      <c r="N117" s="72"/>
      <c r="O117" s="72"/>
      <c r="P117" s="72"/>
      <c r="Q117" s="72"/>
      <c r="R117" s="72"/>
      <c r="S117" s="72"/>
      <c r="T117" s="72"/>
      <c r="U117" s="72"/>
      <c r="V117" s="72"/>
      <c r="W117" s="72"/>
      <c r="X117" s="72"/>
      <c r="Y117" s="72"/>
      <c r="Z117" s="72"/>
    </row>
    <row r="118" spans="1:26" ht="16.5" customHeight="1">
      <c r="A118" s="72"/>
      <c r="B118" s="72"/>
      <c r="C118" s="73"/>
      <c r="D118" s="73"/>
      <c r="E118" s="105"/>
      <c r="F118" s="105"/>
      <c r="G118" s="72"/>
      <c r="H118" s="72"/>
      <c r="I118" s="72"/>
      <c r="J118" s="72"/>
      <c r="K118" s="72"/>
      <c r="L118" s="72"/>
      <c r="M118" s="72"/>
      <c r="N118" s="72"/>
      <c r="O118" s="72"/>
      <c r="P118" s="72"/>
      <c r="Q118" s="72"/>
      <c r="R118" s="72"/>
      <c r="S118" s="72"/>
      <c r="T118" s="72"/>
      <c r="U118" s="72"/>
      <c r="V118" s="72"/>
      <c r="W118" s="72"/>
      <c r="X118" s="72"/>
      <c r="Y118" s="72"/>
      <c r="Z118" s="72"/>
    </row>
    <row r="119" spans="1:26" ht="16.5" customHeight="1">
      <c r="A119" s="72"/>
      <c r="B119" s="72"/>
      <c r="C119" s="73"/>
      <c r="D119" s="73"/>
      <c r="E119" s="105"/>
      <c r="F119" s="105"/>
      <c r="G119" s="72"/>
      <c r="H119" s="72"/>
      <c r="I119" s="72"/>
      <c r="J119" s="72"/>
      <c r="K119" s="72"/>
      <c r="L119" s="72"/>
      <c r="M119" s="72"/>
      <c r="N119" s="72"/>
      <c r="O119" s="72"/>
      <c r="P119" s="72"/>
      <c r="Q119" s="72"/>
      <c r="R119" s="72"/>
      <c r="S119" s="72"/>
      <c r="T119" s="72"/>
      <c r="U119" s="72"/>
      <c r="V119" s="72"/>
      <c r="W119" s="72"/>
      <c r="X119" s="72"/>
      <c r="Y119" s="72"/>
      <c r="Z119" s="72"/>
    </row>
    <row r="120" spans="1:26" ht="16.5" customHeight="1">
      <c r="A120" s="72"/>
      <c r="B120" s="72"/>
      <c r="C120" s="73"/>
      <c r="D120" s="73"/>
      <c r="E120" s="105"/>
      <c r="F120" s="105"/>
      <c r="G120" s="72"/>
      <c r="H120" s="72"/>
      <c r="I120" s="72"/>
      <c r="J120" s="72"/>
      <c r="K120" s="72"/>
      <c r="L120" s="72"/>
      <c r="M120" s="72"/>
      <c r="N120" s="72"/>
      <c r="O120" s="72"/>
      <c r="P120" s="72"/>
      <c r="Q120" s="72"/>
      <c r="R120" s="72"/>
      <c r="S120" s="72"/>
      <c r="T120" s="72"/>
      <c r="U120" s="72"/>
      <c r="V120" s="72"/>
      <c r="W120" s="72"/>
      <c r="X120" s="72"/>
      <c r="Y120" s="72"/>
      <c r="Z120" s="72"/>
    </row>
    <row r="121" spans="1:26" ht="16.5" customHeight="1">
      <c r="A121" s="72"/>
      <c r="B121" s="72"/>
      <c r="C121" s="73"/>
      <c r="D121" s="73"/>
      <c r="E121" s="105"/>
      <c r="F121" s="105"/>
      <c r="G121" s="72"/>
      <c r="H121" s="72"/>
      <c r="I121" s="72"/>
      <c r="J121" s="72"/>
      <c r="K121" s="72"/>
      <c r="L121" s="72"/>
      <c r="M121" s="72"/>
      <c r="N121" s="72"/>
      <c r="O121" s="72"/>
      <c r="P121" s="72"/>
      <c r="Q121" s="72"/>
      <c r="R121" s="72"/>
      <c r="S121" s="72"/>
      <c r="T121" s="72"/>
      <c r="U121" s="72"/>
      <c r="V121" s="72"/>
      <c r="W121" s="72"/>
      <c r="X121" s="72"/>
      <c r="Y121" s="72"/>
      <c r="Z121" s="72"/>
    </row>
    <row r="122" spans="1:26" ht="16.5" customHeight="1">
      <c r="A122" s="72"/>
      <c r="B122" s="72"/>
      <c r="C122" s="73"/>
      <c r="D122" s="73"/>
      <c r="E122" s="105"/>
      <c r="F122" s="105"/>
      <c r="G122" s="72"/>
      <c r="H122" s="72"/>
      <c r="I122" s="72"/>
      <c r="J122" s="72"/>
      <c r="K122" s="72"/>
      <c r="L122" s="72"/>
      <c r="M122" s="72"/>
      <c r="N122" s="72"/>
      <c r="O122" s="72"/>
      <c r="P122" s="72"/>
      <c r="Q122" s="72"/>
      <c r="R122" s="72"/>
      <c r="S122" s="72"/>
      <c r="T122" s="72"/>
      <c r="U122" s="72"/>
      <c r="V122" s="72"/>
      <c r="W122" s="72"/>
      <c r="X122" s="72"/>
      <c r="Y122" s="72"/>
      <c r="Z122" s="72"/>
    </row>
    <row r="123" spans="1:26" ht="16.5" customHeight="1">
      <c r="A123" s="72"/>
      <c r="B123" s="72"/>
      <c r="C123" s="73"/>
      <c r="D123" s="73"/>
      <c r="E123" s="105"/>
      <c r="F123" s="105"/>
      <c r="G123" s="72"/>
      <c r="H123" s="72"/>
      <c r="I123" s="72"/>
      <c r="J123" s="72"/>
      <c r="K123" s="72"/>
      <c r="L123" s="72"/>
      <c r="M123" s="72"/>
      <c r="N123" s="72"/>
      <c r="O123" s="72"/>
      <c r="P123" s="72"/>
      <c r="Q123" s="72"/>
      <c r="R123" s="72"/>
      <c r="S123" s="72"/>
      <c r="T123" s="72"/>
      <c r="U123" s="72"/>
      <c r="V123" s="72"/>
      <c r="W123" s="72"/>
      <c r="X123" s="72"/>
      <c r="Y123" s="72"/>
      <c r="Z123" s="72"/>
    </row>
    <row r="124" spans="1:26" ht="16.5" customHeight="1">
      <c r="A124" s="72"/>
      <c r="B124" s="72"/>
      <c r="C124" s="73"/>
      <c r="D124" s="73"/>
      <c r="E124" s="105"/>
      <c r="F124" s="105"/>
      <c r="G124" s="72"/>
      <c r="H124" s="72"/>
      <c r="I124" s="72"/>
      <c r="J124" s="72"/>
      <c r="K124" s="72"/>
      <c r="L124" s="72"/>
      <c r="M124" s="72"/>
      <c r="N124" s="72"/>
      <c r="O124" s="72"/>
      <c r="P124" s="72"/>
      <c r="Q124" s="72"/>
      <c r="R124" s="72"/>
      <c r="S124" s="72"/>
      <c r="T124" s="72"/>
      <c r="U124" s="72"/>
      <c r="V124" s="72"/>
      <c r="W124" s="72"/>
      <c r="X124" s="72"/>
      <c r="Y124" s="72"/>
      <c r="Z124" s="72"/>
    </row>
    <row r="125" spans="1:26" ht="16.5" customHeight="1">
      <c r="A125" s="72"/>
      <c r="B125" s="72"/>
      <c r="C125" s="73"/>
      <c r="D125" s="73"/>
      <c r="E125" s="105"/>
      <c r="F125" s="105"/>
      <c r="G125" s="72"/>
      <c r="H125" s="72"/>
      <c r="I125" s="72"/>
      <c r="J125" s="72"/>
      <c r="K125" s="72"/>
      <c r="L125" s="72"/>
      <c r="M125" s="72"/>
      <c r="N125" s="72"/>
      <c r="O125" s="72"/>
      <c r="P125" s="72"/>
      <c r="Q125" s="72"/>
      <c r="R125" s="72"/>
      <c r="S125" s="72"/>
      <c r="T125" s="72"/>
      <c r="U125" s="72"/>
      <c r="V125" s="72"/>
      <c r="W125" s="72"/>
      <c r="X125" s="72"/>
      <c r="Y125" s="72"/>
      <c r="Z125" s="72"/>
    </row>
    <row r="126" spans="1:26" ht="16.5" customHeight="1">
      <c r="A126" s="72"/>
      <c r="B126" s="72"/>
      <c r="C126" s="73"/>
      <c r="D126" s="73"/>
      <c r="E126" s="105"/>
      <c r="F126" s="105"/>
      <c r="G126" s="72"/>
      <c r="H126" s="72"/>
      <c r="I126" s="72"/>
      <c r="J126" s="72"/>
      <c r="K126" s="72"/>
      <c r="L126" s="72"/>
      <c r="M126" s="72"/>
      <c r="N126" s="72"/>
      <c r="O126" s="72"/>
      <c r="P126" s="72"/>
      <c r="Q126" s="72"/>
      <c r="R126" s="72"/>
      <c r="S126" s="72"/>
      <c r="T126" s="72"/>
      <c r="U126" s="72"/>
      <c r="V126" s="72"/>
      <c r="W126" s="72"/>
      <c r="X126" s="72"/>
      <c r="Y126" s="72"/>
      <c r="Z126" s="72"/>
    </row>
    <row r="127" spans="1:26" ht="16.5" customHeight="1">
      <c r="A127" s="72"/>
      <c r="B127" s="72"/>
      <c r="C127" s="73"/>
      <c r="D127" s="73"/>
      <c r="E127" s="105"/>
      <c r="F127" s="105"/>
      <c r="G127" s="72"/>
      <c r="H127" s="72"/>
      <c r="I127" s="72"/>
      <c r="J127" s="72"/>
      <c r="K127" s="72"/>
      <c r="L127" s="72"/>
      <c r="M127" s="72"/>
      <c r="N127" s="72"/>
      <c r="O127" s="72"/>
      <c r="P127" s="72"/>
      <c r="Q127" s="72"/>
      <c r="R127" s="72"/>
      <c r="S127" s="72"/>
      <c r="T127" s="72"/>
      <c r="U127" s="72"/>
      <c r="V127" s="72"/>
      <c r="W127" s="72"/>
      <c r="X127" s="72"/>
      <c r="Y127" s="72"/>
      <c r="Z127" s="72"/>
    </row>
    <row r="128" spans="1:26" ht="16.5" customHeight="1">
      <c r="A128" s="72"/>
      <c r="B128" s="72"/>
      <c r="C128" s="73"/>
      <c r="D128" s="73"/>
      <c r="E128" s="105"/>
      <c r="F128" s="105"/>
      <c r="G128" s="72"/>
      <c r="H128" s="72"/>
      <c r="I128" s="72"/>
      <c r="J128" s="72"/>
      <c r="K128" s="72"/>
      <c r="L128" s="72"/>
      <c r="M128" s="72"/>
      <c r="N128" s="72"/>
      <c r="O128" s="72"/>
      <c r="P128" s="72"/>
      <c r="Q128" s="72"/>
      <c r="R128" s="72"/>
      <c r="S128" s="72"/>
      <c r="T128" s="72"/>
      <c r="U128" s="72"/>
      <c r="V128" s="72"/>
      <c r="W128" s="72"/>
      <c r="X128" s="72"/>
      <c r="Y128" s="72"/>
      <c r="Z128" s="72"/>
    </row>
    <row r="129" spans="1:26" ht="16.5" customHeight="1">
      <c r="A129" s="72"/>
      <c r="B129" s="72"/>
      <c r="C129" s="73"/>
      <c r="D129" s="73"/>
      <c r="E129" s="105"/>
      <c r="F129" s="105"/>
      <c r="G129" s="72"/>
      <c r="H129" s="72"/>
      <c r="I129" s="72"/>
      <c r="J129" s="72"/>
      <c r="K129" s="72"/>
      <c r="L129" s="72"/>
      <c r="M129" s="72"/>
      <c r="N129" s="72"/>
      <c r="O129" s="72"/>
      <c r="P129" s="72"/>
      <c r="Q129" s="72"/>
      <c r="R129" s="72"/>
      <c r="S129" s="72"/>
      <c r="T129" s="72"/>
      <c r="U129" s="72"/>
      <c r="V129" s="72"/>
      <c r="W129" s="72"/>
      <c r="X129" s="72"/>
      <c r="Y129" s="72"/>
      <c r="Z129" s="72"/>
    </row>
    <row r="130" spans="1:26" ht="16.5" customHeight="1">
      <c r="A130" s="72"/>
      <c r="B130" s="72"/>
      <c r="C130" s="73"/>
      <c r="D130" s="73"/>
      <c r="E130" s="105"/>
      <c r="F130" s="105"/>
      <c r="G130" s="72"/>
      <c r="H130" s="72"/>
      <c r="I130" s="72"/>
      <c r="J130" s="72"/>
      <c r="K130" s="72"/>
      <c r="L130" s="72"/>
      <c r="M130" s="72"/>
      <c r="N130" s="72"/>
      <c r="O130" s="72"/>
      <c r="P130" s="72"/>
      <c r="Q130" s="72"/>
      <c r="R130" s="72"/>
      <c r="S130" s="72"/>
      <c r="T130" s="72"/>
      <c r="U130" s="72"/>
      <c r="V130" s="72"/>
      <c r="W130" s="72"/>
      <c r="X130" s="72"/>
      <c r="Y130" s="72"/>
      <c r="Z130" s="72"/>
    </row>
    <row r="131" spans="1:26" ht="16.5" customHeight="1">
      <c r="A131" s="72"/>
      <c r="B131" s="72"/>
      <c r="C131" s="73"/>
      <c r="D131" s="73"/>
      <c r="E131" s="105"/>
      <c r="F131" s="105"/>
      <c r="G131" s="72"/>
      <c r="H131" s="72"/>
      <c r="I131" s="72"/>
      <c r="J131" s="72"/>
      <c r="K131" s="72"/>
      <c r="L131" s="72"/>
      <c r="M131" s="72"/>
      <c r="N131" s="72"/>
      <c r="O131" s="72"/>
      <c r="P131" s="72"/>
      <c r="Q131" s="72"/>
      <c r="R131" s="72"/>
      <c r="S131" s="72"/>
      <c r="T131" s="72"/>
      <c r="U131" s="72"/>
      <c r="V131" s="72"/>
      <c r="W131" s="72"/>
      <c r="X131" s="72"/>
      <c r="Y131" s="72"/>
      <c r="Z131" s="72"/>
    </row>
    <row r="132" spans="1:26" ht="16.5" customHeight="1">
      <c r="A132" s="72"/>
      <c r="B132" s="72"/>
      <c r="C132" s="73"/>
      <c r="D132" s="73"/>
      <c r="E132" s="105"/>
      <c r="F132" s="105"/>
      <c r="G132" s="72"/>
      <c r="H132" s="72"/>
      <c r="I132" s="72"/>
      <c r="J132" s="72"/>
      <c r="K132" s="72"/>
      <c r="L132" s="72"/>
      <c r="M132" s="72"/>
      <c r="N132" s="72"/>
      <c r="O132" s="72"/>
      <c r="P132" s="72"/>
      <c r="Q132" s="72"/>
      <c r="R132" s="72"/>
      <c r="S132" s="72"/>
      <c r="T132" s="72"/>
      <c r="U132" s="72"/>
      <c r="V132" s="72"/>
      <c r="W132" s="72"/>
      <c r="X132" s="72"/>
      <c r="Y132" s="72"/>
      <c r="Z132" s="72"/>
    </row>
    <row r="133" spans="1:26" ht="16.5" customHeight="1">
      <c r="A133" s="72"/>
      <c r="B133" s="72"/>
      <c r="C133" s="73"/>
      <c r="D133" s="73"/>
      <c r="E133" s="105"/>
      <c r="F133" s="105"/>
      <c r="G133" s="72"/>
      <c r="H133" s="72"/>
      <c r="I133" s="72"/>
      <c r="J133" s="72"/>
      <c r="K133" s="72"/>
      <c r="L133" s="72"/>
      <c r="M133" s="72"/>
      <c r="N133" s="72"/>
      <c r="O133" s="72"/>
      <c r="P133" s="72"/>
      <c r="Q133" s="72"/>
      <c r="R133" s="72"/>
      <c r="S133" s="72"/>
      <c r="T133" s="72"/>
      <c r="U133" s="72"/>
      <c r="V133" s="72"/>
      <c r="W133" s="72"/>
      <c r="X133" s="72"/>
      <c r="Y133" s="72"/>
      <c r="Z133" s="72"/>
    </row>
    <row r="134" spans="1:26" ht="16.5" customHeight="1">
      <c r="A134" s="72"/>
      <c r="B134" s="72"/>
      <c r="C134" s="73"/>
      <c r="D134" s="73"/>
      <c r="E134" s="105"/>
      <c r="F134" s="105"/>
      <c r="G134" s="72"/>
      <c r="H134" s="72"/>
      <c r="I134" s="72"/>
      <c r="J134" s="72"/>
      <c r="K134" s="72"/>
      <c r="L134" s="72"/>
      <c r="M134" s="72"/>
      <c r="N134" s="72"/>
      <c r="O134" s="72"/>
      <c r="P134" s="72"/>
      <c r="Q134" s="72"/>
      <c r="R134" s="72"/>
      <c r="S134" s="72"/>
      <c r="T134" s="72"/>
      <c r="U134" s="72"/>
      <c r="V134" s="72"/>
      <c r="W134" s="72"/>
      <c r="X134" s="72"/>
      <c r="Y134" s="72"/>
      <c r="Z134" s="72"/>
    </row>
    <row r="135" spans="1:26" ht="16.5" customHeight="1">
      <c r="A135" s="72"/>
      <c r="B135" s="72"/>
      <c r="C135" s="73"/>
      <c r="D135" s="73"/>
      <c r="E135" s="105"/>
      <c r="F135" s="105"/>
      <c r="G135" s="72"/>
      <c r="H135" s="72"/>
      <c r="I135" s="72"/>
      <c r="J135" s="72"/>
      <c r="K135" s="72"/>
      <c r="L135" s="72"/>
      <c r="M135" s="72"/>
      <c r="N135" s="72"/>
      <c r="O135" s="72"/>
      <c r="P135" s="72"/>
      <c r="Q135" s="72"/>
      <c r="R135" s="72"/>
      <c r="S135" s="72"/>
      <c r="T135" s="72"/>
      <c r="U135" s="72"/>
      <c r="V135" s="72"/>
      <c r="W135" s="72"/>
      <c r="X135" s="72"/>
      <c r="Y135" s="72"/>
      <c r="Z135" s="72"/>
    </row>
    <row r="136" spans="1:26" ht="16.5" customHeight="1">
      <c r="A136" s="72"/>
      <c r="B136" s="72"/>
      <c r="C136" s="73"/>
      <c r="D136" s="73"/>
      <c r="E136" s="105"/>
      <c r="F136" s="105"/>
      <c r="G136" s="72"/>
      <c r="H136" s="72"/>
      <c r="I136" s="72"/>
      <c r="J136" s="72"/>
      <c r="K136" s="72"/>
      <c r="L136" s="72"/>
      <c r="M136" s="72"/>
      <c r="N136" s="72"/>
      <c r="O136" s="72"/>
      <c r="P136" s="72"/>
      <c r="Q136" s="72"/>
      <c r="R136" s="72"/>
      <c r="S136" s="72"/>
      <c r="T136" s="72"/>
      <c r="U136" s="72"/>
      <c r="V136" s="72"/>
      <c r="W136" s="72"/>
      <c r="X136" s="72"/>
      <c r="Y136" s="72"/>
      <c r="Z136" s="72"/>
    </row>
    <row r="137" spans="1:26" ht="16.5" customHeight="1">
      <c r="A137" s="72"/>
      <c r="B137" s="72"/>
      <c r="C137" s="73"/>
      <c r="D137" s="73"/>
      <c r="E137" s="105"/>
      <c r="F137" s="105"/>
      <c r="G137" s="72"/>
      <c r="H137" s="72"/>
      <c r="I137" s="72"/>
      <c r="J137" s="72"/>
      <c r="K137" s="72"/>
      <c r="L137" s="72"/>
      <c r="M137" s="72"/>
      <c r="N137" s="72"/>
      <c r="O137" s="72"/>
      <c r="P137" s="72"/>
      <c r="Q137" s="72"/>
      <c r="R137" s="72"/>
      <c r="S137" s="72"/>
      <c r="T137" s="72"/>
      <c r="U137" s="72"/>
      <c r="V137" s="72"/>
      <c r="W137" s="72"/>
      <c r="X137" s="72"/>
      <c r="Y137" s="72"/>
      <c r="Z137" s="72"/>
    </row>
    <row r="138" spans="1:26" ht="16.5" customHeight="1">
      <c r="A138" s="72"/>
      <c r="B138" s="72"/>
      <c r="C138" s="73"/>
      <c r="D138" s="73"/>
      <c r="E138" s="105"/>
      <c r="F138" s="105"/>
      <c r="G138" s="72"/>
      <c r="H138" s="72"/>
      <c r="I138" s="72"/>
      <c r="J138" s="72"/>
      <c r="K138" s="72"/>
      <c r="L138" s="72"/>
      <c r="M138" s="72"/>
      <c r="N138" s="72"/>
      <c r="O138" s="72"/>
      <c r="P138" s="72"/>
      <c r="Q138" s="72"/>
      <c r="R138" s="72"/>
      <c r="S138" s="72"/>
      <c r="T138" s="72"/>
      <c r="U138" s="72"/>
      <c r="V138" s="72"/>
      <c r="W138" s="72"/>
      <c r="X138" s="72"/>
      <c r="Y138" s="72"/>
      <c r="Z138" s="72"/>
    </row>
    <row r="139" spans="1:26" ht="16.5" customHeight="1">
      <c r="A139" s="72"/>
      <c r="B139" s="72"/>
      <c r="C139" s="73"/>
      <c r="D139" s="73"/>
      <c r="E139" s="105"/>
      <c r="F139" s="105"/>
      <c r="G139" s="72"/>
      <c r="H139" s="72"/>
      <c r="I139" s="72"/>
      <c r="J139" s="72"/>
      <c r="K139" s="72"/>
      <c r="L139" s="72"/>
      <c r="M139" s="72"/>
      <c r="N139" s="72"/>
      <c r="O139" s="72"/>
      <c r="P139" s="72"/>
      <c r="Q139" s="72"/>
      <c r="R139" s="72"/>
      <c r="S139" s="72"/>
      <c r="T139" s="72"/>
      <c r="U139" s="72"/>
      <c r="V139" s="72"/>
      <c r="W139" s="72"/>
      <c r="X139" s="72"/>
      <c r="Y139" s="72"/>
      <c r="Z139" s="72"/>
    </row>
    <row r="140" spans="1:26" ht="16.5" customHeight="1">
      <c r="A140" s="72"/>
      <c r="B140" s="72"/>
      <c r="C140" s="73"/>
      <c r="D140" s="73"/>
      <c r="E140" s="105"/>
      <c r="F140" s="105"/>
      <c r="G140" s="72"/>
      <c r="H140" s="72"/>
      <c r="I140" s="72"/>
      <c r="J140" s="72"/>
      <c r="K140" s="72"/>
      <c r="L140" s="72"/>
      <c r="M140" s="72"/>
      <c r="N140" s="72"/>
      <c r="O140" s="72"/>
      <c r="P140" s="72"/>
      <c r="Q140" s="72"/>
      <c r="R140" s="72"/>
      <c r="S140" s="72"/>
      <c r="T140" s="72"/>
      <c r="U140" s="72"/>
      <c r="V140" s="72"/>
      <c r="W140" s="72"/>
      <c r="X140" s="72"/>
      <c r="Y140" s="72"/>
      <c r="Z140" s="72"/>
    </row>
    <row r="141" spans="1:26" ht="16.5" customHeight="1">
      <c r="A141" s="72"/>
      <c r="B141" s="72"/>
      <c r="C141" s="73"/>
      <c r="D141" s="73"/>
      <c r="E141" s="105"/>
      <c r="F141" s="105"/>
      <c r="G141" s="72"/>
      <c r="H141" s="72"/>
      <c r="I141" s="72"/>
      <c r="J141" s="72"/>
      <c r="K141" s="72"/>
      <c r="L141" s="72"/>
      <c r="M141" s="72"/>
      <c r="N141" s="72"/>
      <c r="O141" s="72"/>
      <c r="P141" s="72"/>
      <c r="Q141" s="72"/>
      <c r="R141" s="72"/>
      <c r="S141" s="72"/>
      <c r="T141" s="72"/>
      <c r="U141" s="72"/>
      <c r="V141" s="72"/>
      <c r="W141" s="72"/>
      <c r="X141" s="72"/>
      <c r="Y141" s="72"/>
      <c r="Z141" s="72"/>
    </row>
    <row r="142" spans="1:26" ht="16.5" customHeight="1">
      <c r="A142" s="72"/>
      <c r="B142" s="72"/>
      <c r="C142" s="73"/>
      <c r="D142" s="73"/>
      <c r="E142" s="105"/>
      <c r="F142" s="105"/>
      <c r="G142" s="72"/>
      <c r="H142" s="72"/>
      <c r="I142" s="72"/>
      <c r="J142" s="72"/>
      <c r="K142" s="72"/>
      <c r="L142" s="72"/>
      <c r="M142" s="72"/>
      <c r="N142" s="72"/>
      <c r="O142" s="72"/>
      <c r="P142" s="72"/>
      <c r="Q142" s="72"/>
      <c r="R142" s="72"/>
      <c r="S142" s="72"/>
      <c r="T142" s="72"/>
      <c r="U142" s="72"/>
      <c r="V142" s="72"/>
      <c r="W142" s="72"/>
      <c r="X142" s="72"/>
      <c r="Y142" s="72"/>
      <c r="Z142" s="72"/>
    </row>
    <row r="143" spans="1:26" ht="16.5" customHeight="1">
      <c r="A143" s="72"/>
      <c r="B143" s="72"/>
      <c r="C143" s="73"/>
      <c r="D143" s="73"/>
      <c r="E143" s="105"/>
      <c r="F143" s="105"/>
      <c r="G143" s="72"/>
      <c r="H143" s="72"/>
      <c r="I143" s="72"/>
      <c r="J143" s="72"/>
      <c r="K143" s="72"/>
      <c r="L143" s="72"/>
      <c r="M143" s="72"/>
      <c r="N143" s="72"/>
      <c r="O143" s="72"/>
      <c r="P143" s="72"/>
      <c r="Q143" s="72"/>
      <c r="R143" s="72"/>
      <c r="S143" s="72"/>
      <c r="T143" s="72"/>
      <c r="U143" s="72"/>
      <c r="V143" s="72"/>
      <c r="W143" s="72"/>
      <c r="X143" s="72"/>
      <c r="Y143" s="72"/>
      <c r="Z143" s="72"/>
    </row>
    <row r="144" spans="1:26" ht="16.5" customHeight="1">
      <c r="A144" s="72"/>
      <c r="B144" s="72"/>
      <c r="C144" s="73"/>
      <c r="D144" s="73"/>
      <c r="E144" s="105"/>
      <c r="F144" s="105"/>
      <c r="G144" s="72"/>
      <c r="H144" s="72"/>
      <c r="I144" s="72"/>
      <c r="J144" s="72"/>
      <c r="K144" s="72"/>
      <c r="L144" s="72"/>
      <c r="M144" s="72"/>
      <c r="N144" s="72"/>
      <c r="O144" s="72"/>
      <c r="P144" s="72"/>
      <c r="Q144" s="72"/>
      <c r="R144" s="72"/>
      <c r="S144" s="72"/>
      <c r="T144" s="72"/>
      <c r="U144" s="72"/>
      <c r="V144" s="72"/>
      <c r="W144" s="72"/>
      <c r="X144" s="72"/>
      <c r="Y144" s="72"/>
      <c r="Z144" s="72"/>
    </row>
    <row r="145" spans="1:26" ht="16.5" customHeight="1">
      <c r="A145" s="72"/>
      <c r="B145" s="72"/>
      <c r="C145" s="73"/>
      <c r="D145" s="73"/>
      <c r="E145" s="105"/>
      <c r="F145" s="105"/>
      <c r="G145" s="72"/>
      <c r="H145" s="72"/>
      <c r="I145" s="72"/>
      <c r="J145" s="72"/>
      <c r="K145" s="72"/>
      <c r="L145" s="72"/>
      <c r="M145" s="72"/>
      <c r="N145" s="72"/>
      <c r="O145" s="72"/>
      <c r="P145" s="72"/>
      <c r="Q145" s="72"/>
      <c r="R145" s="72"/>
      <c r="S145" s="72"/>
      <c r="T145" s="72"/>
      <c r="U145" s="72"/>
      <c r="V145" s="72"/>
      <c r="W145" s="72"/>
      <c r="X145" s="72"/>
      <c r="Y145" s="72"/>
      <c r="Z145" s="72"/>
    </row>
    <row r="146" spans="1:26" ht="16.5" customHeight="1">
      <c r="A146" s="72"/>
      <c r="B146" s="72"/>
      <c r="C146" s="73"/>
      <c r="D146" s="73"/>
      <c r="E146" s="105"/>
      <c r="F146" s="105"/>
      <c r="G146" s="72"/>
      <c r="H146" s="72"/>
      <c r="I146" s="72"/>
      <c r="J146" s="72"/>
      <c r="K146" s="72"/>
      <c r="L146" s="72"/>
      <c r="M146" s="72"/>
      <c r="N146" s="72"/>
      <c r="O146" s="72"/>
      <c r="P146" s="72"/>
      <c r="Q146" s="72"/>
      <c r="R146" s="72"/>
      <c r="S146" s="72"/>
      <c r="T146" s="72"/>
      <c r="U146" s="72"/>
      <c r="V146" s="72"/>
      <c r="W146" s="72"/>
      <c r="X146" s="72"/>
      <c r="Y146" s="72"/>
      <c r="Z146" s="72"/>
    </row>
    <row r="147" spans="1:26" ht="16.5" customHeight="1">
      <c r="A147" s="72"/>
      <c r="B147" s="72"/>
      <c r="C147" s="73"/>
      <c r="D147" s="73"/>
      <c r="E147" s="105"/>
      <c r="F147" s="105"/>
      <c r="G147" s="72"/>
      <c r="H147" s="72"/>
      <c r="I147" s="72"/>
      <c r="J147" s="72"/>
      <c r="K147" s="72"/>
      <c r="L147" s="72"/>
      <c r="M147" s="72"/>
      <c r="N147" s="72"/>
      <c r="O147" s="72"/>
      <c r="P147" s="72"/>
      <c r="Q147" s="72"/>
      <c r="R147" s="72"/>
      <c r="S147" s="72"/>
      <c r="T147" s="72"/>
      <c r="U147" s="72"/>
      <c r="V147" s="72"/>
      <c r="W147" s="72"/>
      <c r="X147" s="72"/>
      <c r="Y147" s="72"/>
      <c r="Z147" s="72"/>
    </row>
    <row r="148" spans="1:26" ht="16.5" customHeight="1">
      <c r="A148" s="72"/>
      <c r="B148" s="72"/>
      <c r="C148" s="73"/>
      <c r="D148" s="73"/>
      <c r="E148" s="105"/>
      <c r="F148" s="105"/>
      <c r="G148" s="72"/>
      <c r="H148" s="72"/>
      <c r="I148" s="72"/>
      <c r="J148" s="72"/>
      <c r="K148" s="72"/>
      <c r="L148" s="72"/>
      <c r="M148" s="72"/>
      <c r="N148" s="72"/>
      <c r="O148" s="72"/>
      <c r="P148" s="72"/>
      <c r="Q148" s="72"/>
      <c r="R148" s="72"/>
      <c r="S148" s="72"/>
      <c r="T148" s="72"/>
      <c r="U148" s="72"/>
      <c r="V148" s="72"/>
      <c r="W148" s="72"/>
      <c r="X148" s="72"/>
      <c r="Y148" s="72"/>
      <c r="Z148" s="72"/>
    </row>
    <row r="149" spans="1:26" ht="16.5" customHeight="1">
      <c r="A149" s="72"/>
      <c r="B149" s="72"/>
      <c r="C149" s="73"/>
      <c r="D149" s="73"/>
      <c r="E149" s="105"/>
      <c r="F149" s="105"/>
      <c r="G149" s="72"/>
      <c r="H149" s="72"/>
      <c r="I149" s="72"/>
      <c r="J149" s="72"/>
      <c r="K149" s="72"/>
      <c r="L149" s="72"/>
      <c r="M149" s="72"/>
      <c r="N149" s="72"/>
      <c r="O149" s="72"/>
      <c r="P149" s="72"/>
      <c r="Q149" s="72"/>
      <c r="R149" s="72"/>
      <c r="S149" s="72"/>
      <c r="T149" s="72"/>
      <c r="U149" s="72"/>
      <c r="V149" s="72"/>
      <c r="W149" s="72"/>
      <c r="X149" s="72"/>
      <c r="Y149" s="72"/>
      <c r="Z149" s="72"/>
    </row>
    <row r="150" spans="1:26" ht="16.5" customHeight="1">
      <c r="A150" s="72"/>
      <c r="B150" s="72"/>
      <c r="C150" s="73"/>
      <c r="D150" s="73"/>
      <c r="E150" s="105"/>
      <c r="F150" s="105"/>
      <c r="G150" s="72"/>
      <c r="H150" s="72"/>
      <c r="I150" s="72"/>
      <c r="J150" s="72"/>
      <c r="K150" s="72"/>
      <c r="L150" s="72"/>
      <c r="M150" s="72"/>
      <c r="N150" s="72"/>
      <c r="O150" s="72"/>
      <c r="P150" s="72"/>
      <c r="Q150" s="72"/>
      <c r="R150" s="72"/>
      <c r="S150" s="72"/>
      <c r="T150" s="72"/>
      <c r="U150" s="72"/>
      <c r="V150" s="72"/>
      <c r="W150" s="72"/>
      <c r="X150" s="72"/>
      <c r="Y150" s="72"/>
      <c r="Z150" s="72"/>
    </row>
    <row r="151" spans="1:26" ht="16.5" customHeight="1">
      <c r="A151" s="72"/>
      <c r="B151" s="72"/>
      <c r="C151" s="73"/>
      <c r="D151" s="73"/>
      <c r="E151" s="105"/>
      <c r="F151" s="105"/>
      <c r="G151" s="72"/>
      <c r="H151" s="72"/>
      <c r="I151" s="72"/>
      <c r="J151" s="72"/>
      <c r="K151" s="72"/>
      <c r="L151" s="72"/>
      <c r="M151" s="72"/>
      <c r="N151" s="72"/>
      <c r="O151" s="72"/>
      <c r="P151" s="72"/>
      <c r="Q151" s="72"/>
      <c r="R151" s="72"/>
      <c r="S151" s="72"/>
      <c r="T151" s="72"/>
      <c r="U151" s="72"/>
      <c r="V151" s="72"/>
      <c r="W151" s="72"/>
      <c r="X151" s="72"/>
      <c r="Y151" s="72"/>
      <c r="Z151" s="72"/>
    </row>
    <row r="152" spans="1:26" ht="16.5" customHeight="1">
      <c r="A152" s="72"/>
      <c r="B152" s="72"/>
      <c r="C152" s="73"/>
      <c r="D152" s="73"/>
      <c r="E152" s="105"/>
      <c r="F152" s="105"/>
      <c r="G152" s="72"/>
      <c r="H152" s="72"/>
      <c r="I152" s="72"/>
      <c r="J152" s="72"/>
      <c r="K152" s="72"/>
      <c r="L152" s="72"/>
      <c r="M152" s="72"/>
      <c r="N152" s="72"/>
      <c r="O152" s="72"/>
      <c r="P152" s="72"/>
      <c r="Q152" s="72"/>
      <c r="R152" s="72"/>
      <c r="S152" s="72"/>
      <c r="T152" s="72"/>
      <c r="U152" s="72"/>
      <c r="V152" s="72"/>
      <c r="W152" s="72"/>
      <c r="X152" s="72"/>
      <c r="Y152" s="72"/>
      <c r="Z152" s="72"/>
    </row>
    <row r="153" spans="1:26" ht="16.5" customHeight="1">
      <c r="A153" s="72"/>
      <c r="B153" s="72"/>
      <c r="C153" s="73"/>
      <c r="D153" s="73"/>
      <c r="E153" s="105"/>
      <c r="F153" s="105"/>
      <c r="G153" s="72"/>
      <c r="H153" s="72"/>
      <c r="I153" s="72"/>
      <c r="J153" s="72"/>
      <c r="K153" s="72"/>
      <c r="L153" s="72"/>
      <c r="M153" s="72"/>
      <c r="N153" s="72"/>
      <c r="O153" s="72"/>
      <c r="P153" s="72"/>
      <c r="Q153" s="72"/>
      <c r="R153" s="72"/>
      <c r="S153" s="72"/>
      <c r="T153" s="72"/>
      <c r="U153" s="72"/>
      <c r="V153" s="72"/>
      <c r="W153" s="72"/>
      <c r="X153" s="72"/>
      <c r="Y153" s="72"/>
      <c r="Z153" s="72"/>
    </row>
    <row r="154" spans="1:26" ht="16.5" customHeight="1">
      <c r="A154" s="72"/>
      <c r="B154" s="72"/>
      <c r="C154" s="73"/>
      <c r="D154" s="73"/>
      <c r="E154" s="105"/>
      <c r="F154" s="105"/>
      <c r="G154" s="72"/>
      <c r="H154" s="72"/>
      <c r="I154" s="72"/>
      <c r="J154" s="72"/>
      <c r="K154" s="72"/>
      <c r="L154" s="72"/>
      <c r="M154" s="72"/>
      <c r="N154" s="72"/>
      <c r="O154" s="72"/>
      <c r="P154" s="72"/>
      <c r="Q154" s="72"/>
      <c r="R154" s="72"/>
      <c r="S154" s="72"/>
      <c r="T154" s="72"/>
      <c r="U154" s="72"/>
      <c r="V154" s="72"/>
      <c r="W154" s="72"/>
      <c r="X154" s="72"/>
      <c r="Y154" s="72"/>
      <c r="Z154" s="72"/>
    </row>
    <row r="155" spans="1:26" ht="16.5" customHeight="1">
      <c r="A155" s="72"/>
      <c r="B155" s="72"/>
      <c r="C155" s="73"/>
      <c r="D155" s="73"/>
      <c r="E155" s="105"/>
      <c r="F155" s="105"/>
      <c r="G155" s="72"/>
      <c r="H155" s="72"/>
      <c r="I155" s="72"/>
      <c r="J155" s="72"/>
      <c r="K155" s="72"/>
      <c r="L155" s="72"/>
      <c r="M155" s="72"/>
      <c r="N155" s="72"/>
      <c r="O155" s="72"/>
      <c r="P155" s="72"/>
      <c r="Q155" s="72"/>
      <c r="R155" s="72"/>
      <c r="S155" s="72"/>
      <c r="T155" s="72"/>
      <c r="U155" s="72"/>
      <c r="V155" s="72"/>
      <c r="W155" s="72"/>
      <c r="X155" s="72"/>
      <c r="Y155" s="72"/>
      <c r="Z155" s="72"/>
    </row>
    <row r="156" spans="1:26" ht="16.5" customHeight="1">
      <c r="A156" s="72"/>
      <c r="B156" s="72"/>
      <c r="C156" s="73"/>
      <c r="D156" s="73"/>
      <c r="E156" s="105"/>
      <c r="F156" s="105"/>
      <c r="G156" s="72"/>
      <c r="H156" s="72"/>
      <c r="I156" s="72"/>
      <c r="J156" s="72"/>
      <c r="K156" s="72"/>
      <c r="L156" s="72"/>
      <c r="M156" s="72"/>
      <c r="N156" s="72"/>
      <c r="O156" s="72"/>
      <c r="P156" s="72"/>
      <c r="Q156" s="72"/>
      <c r="R156" s="72"/>
      <c r="S156" s="72"/>
      <c r="T156" s="72"/>
      <c r="U156" s="72"/>
      <c r="V156" s="72"/>
      <c r="W156" s="72"/>
      <c r="X156" s="72"/>
      <c r="Y156" s="72"/>
      <c r="Z156" s="72"/>
    </row>
    <row r="157" spans="1:26" ht="16.5" customHeight="1">
      <c r="A157" s="72"/>
      <c r="B157" s="72"/>
      <c r="C157" s="73"/>
      <c r="D157" s="73"/>
      <c r="E157" s="105"/>
      <c r="F157" s="105"/>
      <c r="G157" s="72"/>
      <c r="H157" s="72"/>
      <c r="I157" s="72"/>
      <c r="J157" s="72"/>
      <c r="K157" s="72"/>
      <c r="L157" s="72"/>
      <c r="M157" s="72"/>
      <c r="N157" s="72"/>
      <c r="O157" s="72"/>
      <c r="P157" s="72"/>
      <c r="Q157" s="72"/>
      <c r="R157" s="72"/>
      <c r="S157" s="72"/>
      <c r="T157" s="72"/>
      <c r="U157" s="72"/>
      <c r="V157" s="72"/>
      <c r="W157" s="72"/>
      <c r="X157" s="72"/>
      <c r="Y157" s="72"/>
      <c r="Z157" s="72"/>
    </row>
    <row r="158" spans="1:26" ht="16.5" customHeight="1">
      <c r="A158" s="72"/>
      <c r="B158" s="72"/>
      <c r="C158" s="73"/>
      <c r="D158" s="73"/>
      <c r="E158" s="105"/>
      <c r="F158" s="105"/>
      <c r="G158" s="72"/>
      <c r="H158" s="72"/>
      <c r="I158" s="72"/>
      <c r="J158" s="72"/>
      <c r="K158" s="72"/>
      <c r="L158" s="72"/>
      <c r="M158" s="72"/>
      <c r="N158" s="72"/>
      <c r="O158" s="72"/>
      <c r="P158" s="72"/>
      <c r="Q158" s="72"/>
      <c r="R158" s="72"/>
      <c r="S158" s="72"/>
      <c r="T158" s="72"/>
      <c r="U158" s="72"/>
      <c r="V158" s="72"/>
      <c r="W158" s="72"/>
      <c r="X158" s="72"/>
      <c r="Y158" s="72"/>
      <c r="Z158" s="72"/>
    </row>
    <row r="159" spans="1:26" ht="16.5" customHeight="1">
      <c r="A159" s="72"/>
      <c r="B159" s="72"/>
      <c r="C159" s="73"/>
      <c r="D159" s="73"/>
      <c r="E159" s="105"/>
      <c r="F159" s="105"/>
      <c r="G159" s="72"/>
      <c r="H159" s="72"/>
      <c r="I159" s="72"/>
      <c r="J159" s="72"/>
      <c r="K159" s="72"/>
      <c r="L159" s="72"/>
      <c r="M159" s="72"/>
      <c r="N159" s="72"/>
      <c r="O159" s="72"/>
      <c r="P159" s="72"/>
      <c r="Q159" s="72"/>
      <c r="R159" s="72"/>
      <c r="S159" s="72"/>
      <c r="T159" s="72"/>
      <c r="U159" s="72"/>
      <c r="V159" s="72"/>
      <c r="W159" s="72"/>
      <c r="X159" s="72"/>
      <c r="Y159" s="72"/>
      <c r="Z159" s="72"/>
    </row>
    <row r="160" spans="1:26" ht="16.5" customHeight="1">
      <c r="A160" s="72"/>
      <c r="B160" s="72"/>
      <c r="C160" s="73"/>
      <c r="D160" s="73"/>
      <c r="E160" s="105"/>
      <c r="F160" s="105"/>
      <c r="G160" s="72"/>
      <c r="H160" s="72"/>
      <c r="I160" s="72"/>
      <c r="J160" s="72"/>
      <c r="K160" s="72"/>
      <c r="L160" s="72"/>
      <c r="M160" s="72"/>
      <c r="N160" s="72"/>
      <c r="O160" s="72"/>
      <c r="P160" s="72"/>
      <c r="Q160" s="72"/>
      <c r="R160" s="72"/>
      <c r="S160" s="72"/>
      <c r="T160" s="72"/>
      <c r="U160" s="72"/>
      <c r="V160" s="72"/>
      <c r="W160" s="72"/>
      <c r="X160" s="72"/>
      <c r="Y160" s="72"/>
      <c r="Z160" s="72"/>
    </row>
    <row r="161" spans="1:26" ht="16.5" customHeight="1">
      <c r="A161" s="72"/>
      <c r="B161" s="72"/>
      <c r="C161" s="73"/>
      <c r="D161" s="73"/>
      <c r="E161" s="105"/>
      <c r="F161" s="105"/>
      <c r="G161" s="72"/>
      <c r="H161" s="72"/>
      <c r="I161" s="72"/>
      <c r="J161" s="72"/>
      <c r="K161" s="72"/>
      <c r="L161" s="72"/>
      <c r="M161" s="72"/>
      <c r="N161" s="72"/>
      <c r="O161" s="72"/>
      <c r="P161" s="72"/>
      <c r="Q161" s="72"/>
      <c r="R161" s="72"/>
      <c r="S161" s="72"/>
      <c r="T161" s="72"/>
      <c r="U161" s="72"/>
      <c r="V161" s="72"/>
      <c r="W161" s="72"/>
      <c r="X161" s="72"/>
      <c r="Y161" s="72"/>
      <c r="Z161" s="72"/>
    </row>
    <row r="162" spans="1:26" ht="16.5" customHeight="1">
      <c r="A162" s="72"/>
      <c r="B162" s="72"/>
      <c r="C162" s="73"/>
      <c r="D162" s="73"/>
      <c r="E162" s="105"/>
      <c r="F162" s="105"/>
      <c r="G162" s="72"/>
      <c r="H162" s="72"/>
      <c r="I162" s="72"/>
      <c r="J162" s="72"/>
      <c r="K162" s="72"/>
      <c r="L162" s="72"/>
      <c r="M162" s="72"/>
      <c r="N162" s="72"/>
      <c r="O162" s="72"/>
      <c r="P162" s="72"/>
      <c r="Q162" s="72"/>
      <c r="R162" s="72"/>
      <c r="S162" s="72"/>
      <c r="T162" s="72"/>
      <c r="U162" s="72"/>
      <c r="V162" s="72"/>
      <c r="W162" s="72"/>
      <c r="X162" s="72"/>
      <c r="Y162" s="72"/>
      <c r="Z162" s="72"/>
    </row>
    <row r="163" spans="1:26" ht="16.5" customHeight="1">
      <c r="A163" s="72"/>
      <c r="B163" s="72"/>
      <c r="C163" s="73"/>
      <c r="D163" s="73"/>
      <c r="E163" s="105"/>
      <c r="F163" s="105"/>
      <c r="G163" s="72"/>
      <c r="H163" s="72"/>
      <c r="I163" s="72"/>
      <c r="J163" s="72"/>
      <c r="K163" s="72"/>
      <c r="L163" s="72"/>
      <c r="M163" s="72"/>
      <c r="N163" s="72"/>
      <c r="O163" s="72"/>
      <c r="P163" s="72"/>
      <c r="Q163" s="72"/>
      <c r="R163" s="72"/>
      <c r="S163" s="72"/>
      <c r="T163" s="72"/>
      <c r="U163" s="72"/>
      <c r="V163" s="72"/>
      <c r="W163" s="72"/>
      <c r="X163" s="72"/>
      <c r="Y163" s="72"/>
      <c r="Z163" s="72"/>
    </row>
    <row r="164" spans="1:26" ht="16.5" customHeight="1">
      <c r="A164" s="72"/>
      <c r="B164" s="72"/>
      <c r="C164" s="73"/>
      <c r="D164" s="73"/>
      <c r="E164" s="105"/>
      <c r="F164" s="105"/>
      <c r="G164" s="72"/>
      <c r="H164" s="72"/>
      <c r="I164" s="72"/>
      <c r="J164" s="72"/>
      <c r="K164" s="72"/>
      <c r="L164" s="72"/>
      <c r="M164" s="72"/>
      <c r="N164" s="72"/>
      <c r="O164" s="72"/>
      <c r="P164" s="72"/>
      <c r="Q164" s="72"/>
      <c r="R164" s="72"/>
      <c r="S164" s="72"/>
      <c r="T164" s="72"/>
      <c r="U164" s="72"/>
      <c r="V164" s="72"/>
      <c r="W164" s="72"/>
      <c r="X164" s="72"/>
      <c r="Y164" s="72"/>
      <c r="Z164" s="72"/>
    </row>
    <row r="165" spans="1:26" ht="16.5" customHeight="1">
      <c r="A165" s="72"/>
      <c r="B165" s="72"/>
      <c r="C165" s="73"/>
      <c r="D165" s="73"/>
      <c r="E165" s="105"/>
      <c r="F165" s="105"/>
      <c r="G165" s="72"/>
      <c r="H165" s="72"/>
      <c r="I165" s="72"/>
      <c r="J165" s="72"/>
      <c r="K165" s="72"/>
      <c r="L165" s="72"/>
      <c r="M165" s="72"/>
      <c r="N165" s="72"/>
      <c r="O165" s="72"/>
      <c r="P165" s="72"/>
      <c r="Q165" s="72"/>
      <c r="R165" s="72"/>
      <c r="S165" s="72"/>
      <c r="T165" s="72"/>
      <c r="U165" s="72"/>
      <c r="V165" s="72"/>
      <c r="W165" s="72"/>
      <c r="X165" s="72"/>
      <c r="Y165" s="72"/>
      <c r="Z165" s="72"/>
    </row>
    <row r="166" spans="1:26" ht="16.5" customHeight="1">
      <c r="A166" s="72"/>
      <c r="B166" s="72"/>
      <c r="C166" s="73"/>
      <c r="D166" s="73"/>
      <c r="E166" s="105"/>
      <c r="F166" s="105"/>
      <c r="G166" s="72"/>
      <c r="H166" s="72"/>
      <c r="I166" s="72"/>
      <c r="J166" s="72"/>
      <c r="K166" s="72"/>
      <c r="L166" s="72"/>
      <c r="M166" s="72"/>
      <c r="N166" s="72"/>
      <c r="O166" s="72"/>
      <c r="P166" s="72"/>
      <c r="Q166" s="72"/>
      <c r="R166" s="72"/>
      <c r="S166" s="72"/>
      <c r="T166" s="72"/>
      <c r="U166" s="72"/>
      <c r="V166" s="72"/>
      <c r="W166" s="72"/>
      <c r="X166" s="72"/>
      <c r="Y166" s="72"/>
      <c r="Z166" s="72"/>
    </row>
    <row r="167" spans="1:26" ht="16.5" customHeight="1">
      <c r="A167" s="72"/>
      <c r="B167" s="72"/>
      <c r="C167" s="73"/>
      <c r="D167" s="73"/>
      <c r="E167" s="105"/>
      <c r="F167" s="105"/>
      <c r="G167" s="72"/>
      <c r="H167" s="72"/>
      <c r="I167" s="72"/>
      <c r="J167" s="72"/>
      <c r="K167" s="72"/>
      <c r="L167" s="72"/>
      <c r="M167" s="72"/>
      <c r="N167" s="72"/>
      <c r="O167" s="72"/>
      <c r="P167" s="72"/>
      <c r="Q167" s="72"/>
      <c r="R167" s="72"/>
      <c r="S167" s="72"/>
      <c r="T167" s="72"/>
      <c r="U167" s="72"/>
      <c r="V167" s="72"/>
      <c r="W167" s="72"/>
      <c r="X167" s="72"/>
      <c r="Y167" s="72"/>
      <c r="Z167" s="72"/>
    </row>
    <row r="168" spans="1:26" ht="16.5" customHeight="1">
      <c r="A168" s="72"/>
      <c r="B168" s="72"/>
      <c r="C168" s="73"/>
      <c r="D168" s="73"/>
      <c r="E168" s="105"/>
      <c r="F168" s="105"/>
      <c r="G168" s="72"/>
      <c r="H168" s="72"/>
      <c r="I168" s="72"/>
      <c r="J168" s="72"/>
      <c r="K168" s="72"/>
      <c r="L168" s="72"/>
      <c r="M168" s="72"/>
      <c r="N168" s="72"/>
      <c r="O168" s="72"/>
      <c r="P168" s="72"/>
      <c r="Q168" s="72"/>
      <c r="R168" s="72"/>
      <c r="S168" s="72"/>
      <c r="T168" s="72"/>
      <c r="U168" s="72"/>
      <c r="V168" s="72"/>
      <c r="W168" s="72"/>
      <c r="X168" s="72"/>
      <c r="Y168" s="72"/>
      <c r="Z168" s="72"/>
    </row>
    <row r="169" spans="1:26" ht="16.5" customHeight="1">
      <c r="A169" s="72"/>
      <c r="B169" s="72"/>
      <c r="C169" s="73"/>
      <c r="D169" s="73"/>
      <c r="E169" s="105"/>
      <c r="F169" s="105"/>
      <c r="G169" s="72"/>
      <c r="H169" s="72"/>
      <c r="I169" s="72"/>
      <c r="J169" s="72"/>
      <c r="K169" s="72"/>
      <c r="L169" s="72"/>
      <c r="M169" s="72"/>
      <c r="N169" s="72"/>
      <c r="O169" s="72"/>
      <c r="P169" s="72"/>
      <c r="Q169" s="72"/>
      <c r="R169" s="72"/>
      <c r="S169" s="72"/>
      <c r="T169" s="72"/>
      <c r="U169" s="72"/>
      <c r="V169" s="72"/>
      <c r="W169" s="72"/>
      <c r="X169" s="72"/>
      <c r="Y169" s="72"/>
      <c r="Z169" s="72"/>
    </row>
    <row r="170" spans="1:26" ht="16.5" customHeight="1">
      <c r="A170" s="72"/>
      <c r="B170" s="72"/>
      <c r="C170" s="73"/>
      <c r="D170" s="73"/>
      <c r="E170" s="105"/>
      <c r="F170" s="105"/>
      <c r="G170" s="72"/>
      <c r="H170" s="72"/>
      <c r="I170" s="72"/>
      <c r="J170" s="72"/>
      <c r="K170" s="72"/>
      <c r="L170" s="72"/>
      <c r="M170" s="72"/>
      <c r="N170" s="72"/>
      <c r="O170" s="72"/>
      <c r="P170" s="72"/>
      <c r="Q170" s="72"/>
      <c r="R170" s="72"/>
      <c r="S170" s="72"/>
      <c r="T170" s="72"/>
      <c r="U170" s="72"/>
      <c r="V170" s="72"/>
      <c r="W170" s="72"/>
      <c r="X170" s="72"/>
      <c r="Y170" s="72"/>
      <c r="Z170" s="72"/>
    </row>
    <row r="171" spans="1:26" ht="16.5" customHeight="1">
      <c r="A171" s="72"/>
      <c r="B171" s="72"/>
      <c r="C171" s="73"/>
      <c r="D171" s="73"/>
      <c r="E171" s="105"/>
      <c r="F171" s="105"/>
      <c r="G171" s="72"/>
      <c r="H171" s="72"/>
      <c r="I171" s="72"/>
      <c r="J171" s="72"/>
      <c r="K171" s="72"/>
      <c r="L171" s="72"/>
      <c r="M171" s="72"/>
      <c r="N171" s="72"/>
      <c r="O171" s="72"/>
      <c r="P171" s="72"/>
      <c r="Q171" s="72"/>
      <c r="R171" s="72"/>
      <c r="S171" s="72"/>
      <c r="T171" s="72"/>
      <c r="U171" s="72"/>
      <c r="V171" s="72"/>
      <c r="W171" s="72"/>
      <c r="X171" s="72"/>
      <c r="Y171" s="72"/>
      <c r="Z171" s="72"/>
    </row>
    <row r="172" spans="1:26" ht="16.5" customHeight="1">
      <c r="A172" s="72"/>
      <c r="B172" s="72"/>
      <c r="C172" s="73"/>
      <c r="D172" s="73"/>
      <c r="E172" s="105"/>
      <c r="F172" s="105"/>
      <c r="G172" s="72"/>
      <c r="H172" s="72"/>
      <c r="I172" s="72"/>
      <c r="J172" s="72"/>
      <c r="K172" s="72"/>
      <c r="L172" s="72"/>
      <c r="M172" s="72"/>
      <c r="N172" s="72"/>
      <c r="O172" s="72"/>
      <c r="P172" s="72"/>
      <c r="Q172" s="72"/>
      <c r="R172" s="72"/>
      <c r="S172" s="72"/>
      <c r="T172" s="72"/>
      <c r="U172" s="72"/>
      <c r="V172" s="72"/>
      <c r="W172" s="72"/>
      <c r="X172" s="72"/>
      <c r="Y172" s="72"/>
      <c r="Z172" s="72"/>
    </row>
    <row r="173" spans="1:26" ht="16.5" customHeight="1">
      <c r="A173" s="72"/>
      <c r="B173" s="72"/>
      <c r="C173" s="73"/>
      <c r="D173" s="73"/>
      <c r="E173" s="105"/>
      <c r="F173" s="105"/>
      <c r="G173" s="72"/>
      <c r="H173" s="72"/>
      <c r="I173" s="72"/>
      <c r="J173" s="72"/>
      <c r="K173" s="72"/>
      <c r="L173" s="72"/>
      <c r="M173" s="72"/>
      <c r="N173" s="72"/>
      <c r="O173" s="72"/>
      <c r="P173" s="72"/>
      <c r="Q173" s="72"/>
      <c r="R173" s="72"/>
      <c r="S173" s="72"/>
      <c r="T173" s="72"/>
      <c r="U173" s="72"/>
      <c r="V173" s="72"/>
      <c r="W173" s="72"/>
      <c r="X173" s="72"/>
      <c r="Y173" s="72"/>
      <c r="Z173" s="72"/>
    </row>
    <row r="174" spans="1:26" ht="16.5" customHeight="1">
      <c r="A174" s="72"/>
      <c r="B174" s="72"/>
      <c r="C174" s="73"/>
      <c r="D174" s="73"/>
      <c r="E174" s="105"/>
      <c r="F174" s="105"/>
      <c r="G174" s="72"/>
      <c r="H174" s="72"/>
      <c r="I174" s="72"/>
      <c r="J174" s="72"/>
      <c r="K174" s="72"/>
      <c r="L174" s="72"/>
      <c r="M174" s="72"/>
      <c r="N174" s="72"/>
      <c r="O174" s="72"/>
      <c r="P174" s="72"/>
      <c r="Q174" s="72"/>
      <c r="R174" s="72"/>
      <c r="S174" s="72"/>
      <c r="T174" s="72"/>
      <c r="U174" s="72"/>
      <c r="V174" s="72"/>
      <c r="W174" s="72"/>
      <c r="X174" s="72"/>
      <c r="Y174" s="72"/>
      <c r="Z174" s="72"/>
    </row>
    <row r="175" spans="1:26" ht="16.5" customHeight="1">
      <c r="A175" s="72"/>
      <c r="B175" s="72"/>
      <c r="C175" s="73"/>
      <c r="D175" s="73"/>
      <c r="E175" s="105"/>
      <c r="F175" s="105"/>
      <c r="G175" s="72"/>
      <c r="H175" s="72"/>
      <c r="I175" s="72"/>
      <c r="J175" s="72"/>
      <c r="K175" s="72"/>
      <c r="L175" s="72"/>
      <c r="M175" s="72"/>
      <c r="N175" s="72"/>
      <c r="O175" s="72"/>
      <c r="P175" s="72"/>
      <c r="Q175" s="72"/>
      <c r="R175" s="72"/>
      <c r="S175" s="72"/>
      <c r="T175" s="72"/>
      <c r="U175" s="72"/>
      <c r="V175" s="72"/>
      <c r="W175" s="72"/>
      <c r="X175" s="72"/>
      <c r="Y175" s="72"/>
      <c r="Z175" s="72"/>
    </row>
    <row r="176" spans="1:26" ht="16.5" customHeight="1">
      <c r="A176" s="72"/>
      <c r="B176" s="72"/>
      <c r="C176" s="73"/>
      <c r="D176" s="73"/>
      <c r="E176" s="105"/>
      <c r="F176" s="105"/>
      <c r="G176" s="72"/>
      <c r="H176" s="72"/>
      <c r="I176" s="72"/>
      <c r="J176" s="72"/>
      <c r="K176" s="72"/>
      <c r="L176" s="72"/>
      <c r="M176" s="72"/>
      <c r="N176" s="72"/>
      <c r="O176" s="72"/>
      <c r="P176" s="72"/>
      <c r="Q176" s="72"/>
      <c r="R176" s="72"/>
      <c r="S176" s="72"/>
      <c r="T176" s="72"/>
      <c r="U176" s="72"/>
      <c r="V176" s="72"/>
      <c r="W176" s="72"/>
      <c r="X176" s="72"/>
      <c r="Y176" s="72"/>
      <c r="Z176" s="72"/>
    </row>
    <row r="177" spans="1:26" ht="16.5" customHeight="1">
      <c r="A177" s="72"/>
      <c r="B177" s="72"/>
      <c r="C177" s="73"/>
      <c r="D177" s="73"/>
      <c r="E177" s="105"/>
      <c r="F177" s="105"/>
      <c r="G177" s="72"/>
      <c r="H177" s="72"/>
      <c r="I177" s="72"/>
      <c r="J177" s="72"/>
      <c r="K177" s="72"/>
      <c r="L177" s="72"/>
      <c r="M177" s="72"/>
      <c r="N177" s="72"/>
      <c r="O177" s="72"/>
      <c r="P177" s="72"/>
      <c r="Q177" s="72"/>
      <c r="R177" s="72"/>
      <c r="S177" s="72"/>
      <c r="T177" s="72"/>
      <c r="U177" s="72"/>
      <c r="V177" s="72"/>
      <c r="W177" s="72"/>
      <c r="X177" s="72"/>
      <c r="Y177" s="72"/>
      <c r="Z177" s="72"/>
    </row>
    <row r="178" spans="1:26" ht="16.5" customHeight="1">
      <c r="A178" s="72"/>
      <c r="B178" s="72"/>
      <c r="C178" s="73"/>
      <c r="D178" s="73"/>
      <c r="E178" s="105"/>
      <c r="F178" s="105"/>
      <c r="G178" s="72"/>
      <c r="H178" s="72"/>
      <c r="I178" s="72"/>
      <c r="J178" s="72"/>
      <c r="K178" s="72"/>
      <c r="L178" s="72"/>
      <c r="M178" s="72"/>
      <c r="N178" s="72"/>
      <c r="O178" s="72"/>
      <c r="P178" s="72"/>
      <c r="Q178" s="72"/>
      <c r="R178" s="72"/>
      <c r="S178" s="72"/>
      <c r="T178" s="72"/>
      <c r="U178" s="72"/>
      <c r="V178" s="72"/>
      <c r="W178" s="72"/>
      <c r="X178" s="72"/>
      <c r="Y178" s="72"/>
      <c r="Z178" s="72"/>
    </row>
    <row r="179" spans="1:26" ht="16.5" customHeight="1">
      <c r="A179" s="72"/>
      <c r="B179" s="72"/>
      <c r="C179" s="73"/>
      <c r="D179" s="73"/>
      <c r="E179" s="105"/>
      <c r="F179" s="105"/>
      <c r="G179" s="72"/>
      <c r="H179" s="72"/>
      <c r="I179" s="72"/>
      <c r="J179" s="72"/>
      <c r="K179" s="72"/>
      <c r="L179" s="72"/>
      <c r="M179" s="72"/>
      <c r="N179" s="72"/>
      <c r="O179" s="72"/>
      <c r="P179" s="72"/>
      <c r="Q179" s="72"/>
      <c r="R179" s="72"/>
      <c r="S179" s="72"/>
      <c r="T179" s="72"/>
      <c r="U179" s="72"/>
      <c r="V179" s="72"/>
      <c r="W179" s="72"/>
      <c r="X179" s="72"/>
      <c r="Y179" s="72"/>
      <c r="Z179" s="72"/>
    </row>
    <row r="180" spans="1:26" ht="16.5" customHeight="1">
      <c r="A180" s="72"/>
      <c r="B180" s="72"/>
      <c r="C180" s="73"/>
      <c r="D180" s="73"/>
      <c r="E180" s="105"/>
      <c r="F180" s="105"/>
      <c r="G180" s="72"/>
      <c r="H180" s="72"/>
      <c r="I180" s="72"/>
      <c r="J180" s="72"/>
      <c r="K180" s="72"/>
      <c r="L180" s="72"/>
      <c r="M180" s="72"/>
      <c r="N180" s="72"/>
      <c r="O180" s="72"/>
      <c r="P180" s="72"/>
      <c r="Q180" s="72"/>
      <c r="R180" s="72"/>
      <c r="S180" s="72"/>
      <c r="T180" s="72"/>
      <c r="U180" s="72"/>
      <c r="V180" s="72"/>
      <c r="W180" s="72"/>
      <c r="X180" s="72"/>
      <c r="Y180" s="72"/>
      <c r="Z180" s="72"/>
    </row>
    <row r="181" spans="1:26" ht="16.5" customHeight="1">
      <c r="A181" s="72"/>
      <c r="B181" s="72"/>
      <c r="C181" s="73"/>
      <c r="D181" s="73"/>
      <c r="E181" s="105"/>
      <c r="F181" s="105"/>
      <c r="G181" s="72"/>
      <c r="H181" s="72"/>
      <c r="I181" s="72"/>
      <c r="J181" s="72"/>
      <c r="K181" s="72"/>
      <c r="L181" s="72"/>
      <c r="M181" s="72"/>
      <c r="N181" s="72"/>
      <c r="O181" s="72"/>
      <c r="P181" s="72"/>
      <c r="Q181" s="72"/>
      <c r="R181" s="72"/>
      <c r="S181" s="72"/>
      <c r="T181" s="72"/>
      <c r="U181" s="72"/>
      <c r="V181" s="72"/>
      <c r="W181" s="72"/>
      <c r="X181" s="72"/>
      <c r="Y181" s="72"/>
      <c r="Z181" s="72"/>
    </row>
    <row r="182" spans="1:26" ht="16.5" customHeight="1">
      <c r="A182" s="72"/>
      <c r="B182" s="72"/>
      <c r="C182" s="73"/>
      <c r="D182" s="73"/>
      <c r="E182" s="105"/>
      <c r="F182" s="105"/>
      <c r="G182" s="72"/>
      <c r="H182" s="72"/>
      <c r="I182" s="72"/>
      <c r="J182" s="72"/>
      <c r="K182" s="72"/>
      <c r="L182" s="72"/>
      <c r="M182" s="72"/>
      <c r="N182" s="72"/>
      <c r="O182" s="72"/>
      <c r="P182" s="72"/>
      <c r="Q182" s="72"/>
      <c r="R182" s="72"/>
      <c r="S182" s="72"/>
      <c r="T182" s="72"/>
      <c r="U182" s="72"/>
      <c r="V182" s="72"/>
      <c r="W182" s="72"/>
      <c r="X182" s="72"/>
      <c r="Y182" s="72"/>
      <c r="Z182" s="72"/>
    </row>
    <row r="183" spans="1:26" ht="16.5" customHeight="1">
      <c r="A183" s="72"/>
      <c r="B183" s="72"/>
      <c r="C183" s="73"/>
      <c r="D183" s="73"/>
      <c r="E183" s="105"/>
      <c r="F183" s="105"/>
      <c r="G183" s="72"/>
      <c r="H183" s="72"/>
      <c r="I183" s="72"/>
      <c r="J183" s="72"/>
      <c r="K183" s="72"/>
      <c r="L183" s="72"/>
      <c r="M183" s="72"/>
      <c r="N183" s="72"/>
      <c r="O183" s="72"/>
      <c r="P183" s="72"/>
      <c r="Q183" s="72"/>
      <c r="R183" s="72"/>
      <c r="S183" s="72"/>
      <c r="T183" s="72"/>
      <c r="U183" s="72"/>
      <c r="V183" s="72"/>
      <c r="W183" s="72"/>
      <c r="X183" s="72"/>
      <c r="Y183" s="72"/>
      <c r="Z183" s="72"/>
    </row>
    <row r="184" spans="1:26" ht="16.5" customHeight="1">
      <c r="A184" s="72"/>
      <c r="B184" s="72"/>
      <c r="C184" s="73"/>
      <c r="D184" s="73"/>
      <c r="E184" s="105"/>
      <c r="F184" s="105"/>
      <c r="G184" s="72"/>
      <c r="H184" s="72"/>
      <c r="I184" s="72"/>
      <c r="J184" s="72"/>
      <c r="K184" s="72"/>
      <c r="L184" s="72"/>
      <c r="M184" s="72"/>
      <c r="N184" s="72"/>
      <c r="O184" s="72"/>
      <c r="P184" s="72"/>
      <c r="Q184" s="72"/>
      <c r="R184" s="72"/>
      <c r="S184" s="72"/>
      <c r="T184" s="72"/>
      <c r="U184" s="72"/>
      <c r="V184" s="72"/>
      <c r="W184" s="72"/>
      <c r="X184" s="72"/>
      <c r="Y184" s="72"/>
      <c r="Z184" s="72"/>
    </row>
    <row r="185" spans="1:26" ht="16.5" customHeight="1">
      <c r="A185" s="72"/>
      <c r="B185" s="72"/>
      <c r="C185" s="73"/>
      <c r="D185" s="73"/>
      <c r="E185" s="105"/>
      <c r="F185" s="105"/>
      <c r="G185" s="72"/>
      <c r="H185" s="72"/>
      <c r="I185" s="72"/>
      <c r="J185" s="72"/>
      <c r="K185" s="72"/>
      <c r="L185" s="72"/>
      <c r="M185" s="72"/>
      <c r="N185" s="72"/>
      <c r="O185" s="72"/>
      <c r="P185" s="72"/>
      <c r="Q185" s="72"/>
      <c r="R185" s="72"/>
      <c r="S185" s="72"/>
      <c r="T185" s="72"/>
      <c r="U185" s="72"/>
      <c r="V185" s="72"/>
      <c r="W185" s="72"/>
      <c r="X185" s="72"/>
      <c r="Y185" s="72"/>
      <c r="Z185" s="72"/>
    </row>
    <row r="186" spans="1:26" ht="16.5" customHeight="1">
      <c r="A186" s="72"/>
      <c r="B186" s="72"/>
      <c r="C186" s="73"/>
      <c r="D186" s="73"/>
      <c r="E186" s="105"/>
      <c r="F186" s="105"/>
      <c r="G186" s="72"/>
      <c r="H186" s="72"/>
      <c r="I186" s="72"/>
      <c r="J186" s="72"/>
      <c r="K186" s="72"/>
      <c r="L186" s="72"/>
      <c r="M186" s="72"/>
      <c r="N186" s="72"/>
      <c r="O186" s="72"/>
      <c r="P186" s="72"/>
      <c r="Q186" s="72"/>
      <c r="R186" s="72"/>
      <c r="S186" s="72"/>
      <c r="T186" s="72"/>
      <c r="U186" s="72"/>
      <c r="V186" s="72"/>
      <c r="W186" s="72"/>
      <c r="X186" s="72"/>
      <c r="Y186" s="72"/>
      <c r="Z186" s="72"/>
    </row>
    <row r="187" spans="1:26" ht="16.5" customHeight="1">
      <c r="A187" s="72"/>
      <c r="B187" s="72"/>
      <c r="C187" s="73"/>
      <c r="D187" s="73"/>
      <c r="E187" s="105"/>
      <c r="F187" s="105"/>
      <c r="G187" s="72"/>
      <c r="H187" s="72"/>
      <c r="I187" s="72"/>
      <c r="J187" s="72"/>
      <c r="K187" s="72"/>
      <c r="L187" s="72"/>
      <c r="M187" s="72"/>
      <c r="N187" s="72"/>
      <c r="O187" s="72"/>
      <c r="P187" s="72"/>
      <c r="Q187" s="72"/>
      <c r="R187" s="72"/>
      <c r="S187" s="72"/>
      <c r="T187" s="72"/>
      <c r="U187" s="72"/>
      <c r="V187" s="72"/>
      <c r="W187" s="72"/>
      <c r="X187" s="72"/>
      <c r="Y187" s="72"/>
      <c r="Z187" s="72"/>
    </row>
    <row r="188" spans="1:26" ht="16.5" customHeight="1">
      <c r="A188" s="72"/>
      <c r="B188" s="72"/>
      <c r="C188" s="73"/>
      <c r="D188" s="73"/>
      <c r="E188" s="105"/>
      <c r="F188" s="105"/>
      <c r="G188" s="72"/>
      <c r="H188" s="72"/>
      <c r="I188" s="72"/>
      <c r="J188" s="72"/>
      <c r="K188" s="72"/>
      <c r="L188" s="72"/>
      <c r="M188" s="72"/>
      <c r="N188" s="72"/>
      <c r="O188" s="72"/>
      <c r="P188" s="72"/>
      <c r="Q188" s="72"/>
      <c r="R188" s="72"/>
      <c r="S188" s="72"/>
      <c r="T188" s="72"/>
      <c r="U188" s="72"/>
      <c r="V188" s="72"/>
      <c r="W188" s="72"/>
      <c r="X188" s="72"/>
      <c r="Y188" s="72"/>
      <c r="Z188" s="72"/>
    </row>
    <row r="189" spans="1:26" ht="16.5" customHeight="1">
      <c r="A189" s="72"/>
      <c r="B189" s="72"/>
      <c r="C189" s="73"/>
      <c r="D189" s="73"/>
      <c r="E189" s="105"/>
      <c r="F189" s="105"/>
      <c r="G189" s="72"/>
      <c r="H189" s="72"/>
      <c r="I189" s="72"/>
      <c r="J189" s="72"/>
      <c r="K189" s="72"/>
      <c r="L189" s="72"/>
      <c r="M189" s="72"/>
      <c r="N189" s="72"/>
      <c r="O189" s="72"/>
      <c r="P189" s="72"/>
      <c r="Q189" s="72"/>
      <c r="R189" s="72"/>
      <c r="S189" s="72"/>
      <c r="T189" s="72"/>
      <c r="U189" s="72"/>
      <c r="V189" s="72"/>
      <c r="W189" s="72"/>
      <c r="X189" s="72"/>
      <c r="Y189" s="72"/>
      <c r="Z189" s="72"/>
    </row>
    <row r="190" spans="1:26" ht="16.5" customHeight="1">
      <c r="A190" s="72"/>
      <c r="B190" s="72"/>
      <c r="C190" s="73"/>
      <c r="D190" s="73"/>
      <c r="E190" s="105"/>
      <c r="F190" s="105"/>
      <c r="G190" s="72"/>
      <c r="H190" s="72"/>
      <c r="I190" s="72"/>
      <c r="J190" s="72"/>
      <c r="K190" s="72"/>
      <c r="L190" s="72"/>
      <c r="M190" s="72"/>
      <c r="N190" s="72"/>
      <c r="O190" s="72"/>
      <c r="P190" s="72"/>
      <c r="Q190" s="72"/>
      <c r="R190" s="72"/>
      <c r="S190" s="72"/>
      <c r="T190" s="72"/>
      <c r="U190" s="72"/>
      <c r="V190" s="72"/>
      <c r="W190" s="72"/>
      <c r="X190" s="72"/>
      <c r="Y190" s="72"/>
      <c r="Z190" s="72"/>
    </row>
    <row r="191" spans="1:26" ht="16.5" customHeight="1">
      <c r="A191" s="72"/>
      <c r="B191" s="72"/>
      <c r="C191" s="73"/>
      <c r="D191" s="73"/>
      <c r="E191" s="105"/>
      <c r="F191" s="105"/>
      <c r="G191" s="72"/>
      <c r="H191" s="72"/>
      <c r="I191" s="72"/>
      <c r="J191" s="72"/>
      <c r="K191" s="72"/>
      <c r="L191" s="72"/>
      <c r="M191" s="72"/>
      <c r="N191" s="72"/>
      <c r="O191" s="72"/>
      <c r="P191" s="72"/>
      <c r="Q191" s="72"/>
      <c r="R191" s="72"/>
      <c r="S191" s="72"/>
      <c r="T191" s="72"/>
      <c r="U191" s="72"/>
      <c r="V191" s="72"/>
      <c r="W191" s="72"/>
      <c r="X191" s="72"/>
      <c r="Y191" s="72"/>
      <c r="Z191" s="72"/>
    </row>
    <row r="192" spans="1:26" ht="16.5" customHeight="1">
      <c r="A192" s="72"/>
      <c r="B192" s="72"/>
      <c r="C192" s="73"/>
      <c r="D192" s="73"/>
      <c r="E192" s="105"/>
      <c r="F192" s="105"/>
      <c r="G192" s="72"/>
      <c r="H192" s="72"/>
      <c r="I192" s="72"/>
      <c r="J192" s="72"/>
      <c r="K192" s="72"/>
      <c r="L192" s="72"/>
      <c r="M192" s="72"/>
      <c r="N192" s="72"/>
      <c r="O192" s="72"/>
      <c r="P192" s="72"/>
      <c r="Q192" s="72"/>
      <c r="R192" s="72"/>
      <c r="S192" s="72"/>
      <c r="T192" s="72"/>
      <c r="U192" s="72"/>
      <c r="V192" s="72"/>
      <c r="W192" s="72"/>
      <c r="X192" s="72"/>
      <c r="Y192" s="72"/>
      <c r="Z192" s="72"/>
    </row>
    <row r="193" spans="1:26" ht="16.5" customHeight="1">
      <c r="A193" s="72"/>
      <c r="B193" s="72"/>
      <c r="C193" s="73"/>
      <c r="D193" s="73"/>
      <c r="E193" s="105"/>
      <c r="F193" s="105"/>
      <c r="G193" s="72"/>
      <c r="H193" s="72"/>
      <c r="I193" s="72"/>
      <c r="J193" s="72"/>
      <c r="K193" s="72"/>
      <c r="L193" s="72"/>
      <c r="M193" s="72"/>
      <c r="N193" s="72"/>
      <c r="O193" s="72"/>
      <c r="P193" s="72"/>
      <c r="Q193" s="72"/>
      <c r="R193" s="72"/>
      <c r="S193" s="72"/>
      <c r="T193" s="72"/>
      <c r="U193" s="72"/>
      <c r="V193" s="72"/>
      <c r="W193" s="72"/>
      <c r="X193" s="72"/>
      <c r="Y193" s="72"/>
      <c r="Z193" s="72"/>
    </row>
    <row r="194" spans="1:26" ht="16.5" customHeight="1">
      <c r="A194" s="72"/>
      <c r="B194" s="72"/>
      <c r="C194" s="73"/>
      <c r="D194" s="73"/>
      <c r="E194" s="105"/>
      <c r="F194" s="105"/>
      <c r="G194" s="72"/>
      <c r="H194" s="72"/>
      <c r="I194" s="72"/>
      <c r="J194" s="72"/>
      <c r="K194" s="72"/>
      <c r="L194" s="72"/>
      <c r="M194" s="72"/>
      <c r="N194" s="72"/>
      <c r="O194" s="72"/>
      <c r="P194" s="72"/>
      <c r="Q194" s="72"/>
      <c r="R194" s="72"/>
      <c r="S194" s="72"/>
      <c r="T194" s="72"/>
      <c r="U194" s="72"/>
      <c r="V194" s="72"/>
      <c r="W194" s="72"/>
      <c r="X194" s="72"/>
      <c r="Y194" s="72"/>
      <c r="Z194" s="72"/>
    </row>
    <row r="195" spans="1:26" ht="16.5" customHeight="1">
      <c r="A195" s="72"/>
      <c r="B195" s="72"/>
      <c r="C195" s="73"/>
      <c r="D195" s="73"/>
      <c r="E195" s="105"/>
      <c r="F195" s="105"/>
      <c r="G195" s="72"/>
      <c r="H195" s="72"/>
      <c r="I195" s="72"/>
      <c r="J195" s="72"/>
      <c r="K195" s="72"/>
      <c r="L195" s="72"/>
      <c r="M195" s="72"/>
      <c r="N195" s="72"/>
      <c r="O195" s="72"/>
      <c r="P195" s="72"/>
      <c r="Q195" s="72"/>
      <c r="R195" s="72"/>
      <c r="S195" s="72"/>
      <c r="T195" s="72"/>
      <c r="U195" s="72"/>
      <c r="V195" s="72"/>
      <c r="W195" s="72"/>
      <c r="X195" s="72"/>
      <c r="Y195" s="72"/>
      <c r="Z195" s="72"/>
    </row>
    <row r="196" spans="1:26" ht="16.5" customHeight="1">
      <c r="A196" s="72"/>
      <c r="B196" s="72"/>
      <c r="C196" s="73"/>
      <c r="D196" s="73"/>
      <c r="E196" s="105"/>
      <c r="F196" s="105"/>
      <c r="G196" s="72"/>
      <c r="H196" s="72"/>
      <c r="I196" s="72"/>
      <c r="J196" s="72"/>
      <c r="K196" s="72"/>
      <c r="L196" s="72"/>
      <c r="M196" s="72"/>
      <c r="N196" s="72"/>
      <c r="O196" s="72"/>
      <c r="P196" s="72"/>
      <c r="Q196" s="72"/>
      <c r="R196" s="72"/>
      <c r="S196" s="72"/>
      <c r="T196" s="72"/>
      <c r="U196" s="72"/>
      <c r="V196" s="72"/>
      <c r="W196" s="72"/>
      <c r="X196" s="72"/>
      <c r="Y196" s="72"/>
      <c r="Z196" s="72"/>
    </row>
    <row r="197" spans="1:26" ht="16.5" customHeight="1">
      <c r="A197" s="72"/>
      <c r="B197" s="72"/>
      <c r="C197" s="73"/>
      <c r="D197" s="73"/>
      <c r="E197" s="105"/>
      <c r="F197" s="105"/>
      <c r="G197" s="72"/>
      <c r="H197" s="72"/>
      <c r="I197" s="72"/>
      <c r="J197" s="72"/>
      <c r="K197" s="72"/>
      <c r="L197" s="72"/>
      <c r="M197" s="72"/>
      <c r="N197" s="72"/>
      <c r="O197" s="72"/>
      <c r="P197" s="72"/>
      <c r="Q197" s="72"/>
      <c r="R197" s="72"/>
      <c r="S197" s="72"/>
      <c r="T197" s="72"/>
      <c r="U197" s="72"/>
      <c r="V197" s="72"/>
      <c r="W197" s="72"/>
      <c r="X197" s="72"/>
      <c r="Y197" s="72"/>
      <c r="Z197" s="72"/>
    </row>
    <row r="198" spans="1:26" ht="16.5" customHeight="1">
      <c r="A198" s="72"/>
      <c r="B198" s="72"/>
      <c r="C198" s="73"/>
      <c r="D198" s="73"/>
      <c r="E198" s="105"/>
      <c r="F198" s="105"/>
      <c r="G198" s="72"/>
      <c r="H198" s="72"/>
      <c r="I198" s="72"/>
      <c r="J198" s="72"/>
      <c r="K198" s="72"/>
      <c r="L198" s="72"/>
      <c r="M198" s="72"/>
      <c r="N198" s="72"/>
      <c r="O198" s="72"/>
      <c r="P198" s="72"/>
      <c r="Q198" s="72"/>
      <c r="R198" s="72"/>
      <c r="S198" s="72"/>
      <c r="T198" s="72"/>
      <c r="U198" s="72"/>
      <c r="V198" s="72"/>
      <c r="W198" s="72"/>
      <c r="X198" s="72"/>
      <c r="Y198" s="72"/>
      <c r="Z198" s="72"/>
    </row>
    <row r="199" spans="1:26" ht="16.5" customHeight="1">
      <c r="A199" s="72"/>
      <c r="B199" s="72"/>
      <c r="C199" s="73"/>
      <c r="D199" s="73"/>
      <c r="E199" s="105"/>
      <c r="F199" s="105"/>
      <c r="G199" s="72"/>
      <c r="H199" s="72"/>
      <c r="I199" s="72"/>
      <c r="J199" s="72"/>
      <c r="K199" s="72"/>
      <c r="L199" s="72"/>
      <c r="M199" s="72"/>
      <c r="N199" s="72"/>
      <c r="O199" s="72"/>
      <c r="P199" s="72"/>
      <c r="Q199" s="72"/>
      <c r="R199" s="72"/>
      <c r="S199" s="72"/>
      <c r="T199" s="72"/>
      <c r="U199" s="72"/>
      <c r="V199" s="72"/>
      <c r="W199" s="72"/>
      <c r="X199" s="72"/>
      <c r="Y199" s="72"/>
      <c r="Z199" s="72"/>
    </row>
    <row r="200" spans="1:26" ht="16.5" customHeight="1">
      <c r="A200" s="72"/>
      <c r="B200" s="72"/>
      <c r="C200" s="73"/>
      <c r="D200" s="73"/>
      <c r="E200" s="105"/>
      <c r="F200" s="105"/>
      <c r="G200" s="72"/>
      <c r="H200" s="72"/>
      <c r="I200" s="72"/>
      <c r="J200" s="72"/>
      <c r="K200" s="72"/>
      <c r="L200" s="72"/>
      <c r="M200" s="72"/>
      <c r="N200" s="72"/>
      <c r="O200" s="72"/>
      <c r="P200" s="72"/>
      <c r="Q200" s="72"/>
      <c r="R200" s="72"/>
      <c r="S200" s="72"/>
      <c r="T200" s="72"/>
      <c r="U200" s="72"/>
      <c r="V200" s="72"/>
      <c r="W200" s="72"/>
      <c r="X200" s="72"/>
      <c r="Y200" s="72"/>
      <c r="Z200" s="72"/>
    </row>
    <row r="201" spans="1:26" ht="16.5" customHeight="1">
      <c r="A201" s="72"/>
      <c r="B201" s="72"/>
      <c r="C201" s="73"/>
      <c r="D201" s="73"/>
      <c r="E201" s="105"/>
      <c r="F201" s="105"/>
      <c r="G201" s="72"/>
      <c r="H201" s="72"/>
      <c r="I201" s="72"/>
      <c r="J201" s="72"/>
      <c r="K201" s="72"/>
      <c r="L201" s="72"/>
      <c r="M201" s="72"/>
      <c r="N201" s="72"/>
      <c r="O201" s="72"/>
      <c r="P201" s="72"/>
      <c r="Q201" s="72"/>
      <c r="R201" s="72"/>
      <c r="S201" s="72"/>
      <c r="T201" s="72"/>
      <c r="U201" s="72"/>
      <c r="V201" s="72"/>
      <c r="W201" s="72"/>
      <c r="X201" s="72"/>
      <c r="Y201" s="72"/>
      <c r="Z201" s="72"/>
    </row>
    <row r="202" spans="1:26" ht="16.5" customHeight="1">
      <c r="A202" s="72"/>
      <c r="B202" s="72"/>
      <c r="C202" s="73"/>
      <c r="D202" s="73"/>
      <c r="E202" s="105"/>
      <c r="F202" s="105"/>
      <c r="G202" s="72"/>
      <c r="H202" s="72"/>
      <c r="I202" s="72"/>
      <c r="J202" s="72"/>
      <c r="K202" s="72"/>
      <c r="L202" s="72"/>
      <c r="M202" s="72"/>
      <c r="N202" s="72"/>
      <c r="O202" s="72"/>
      <c r="P202" s="72"/>
      <c r="Q202" s="72"/>
      <c r="R202" s="72"/>
      <c r="S202" s="72"/>
      <c r="T202" s="72"/>
      <c r="U202" s="72"/>
      <c r="V202" s="72"/>
      <c r="W202" s="72"/>
      <c r="X202" s="72"/>
      <c r="Y202" s="72"/>
      <c r="Z202" s="72"/>
    </row>
    <row r="203" spans="1:26" ht="16.5" customHeight="1">
      <c r="A203" s="72"/>
      <c r="B203" s="72"/>
      <c r="C203" s="73"/>
      <c r="D203" s="73"/>
      <c r="E203" s="105"/>
      <c r="F203" s="105"/>
      <c r="G203" s="72"/>
      <c r="H203" s="72"/>
      <c r="I203" s="72"/>
      <c r="J203" s="72"/>
      <c r="K203" s="72"/>
      <c r="L203" s="72"/>
      <c r="M203" s="72"/>
      <c r="N203" s="72"/>
      <c r="O203" s="72"/>
      <c r="P203" s="72"/>
      <c r="Q203" s="72"/>
      <c r="R203" s="72"/>
      <c r="S203" s="72"/>
      <c r="T203" s="72"/>
      <c r="U203" s="72"/>
      <c r="V203" s="72"/>
      <c r="W203" s="72"/>
      <c r="X203" s="72"/>
      <c r="Y203" s="72"/>
      <c r="Z203" s="72"/>
    </row>
    <row r="204" spans="1:26" ht="16.5" customHeight="1">
      <c r="A204" s="72"/>
      <c r="B204" s="72"/>
      <c r="C204" s="73"/>
      <c r="D204" s="73"/>
      <c r="E204" s="105"/>
      <c r="F204" s="105"/>
      <c r="G204" s="72"/>
      <c r="H204" s="72"/>
      <c r="I204" s="72"/>
      <c r="J204" s="72"/>
      <c r="K204" s="72"/>
      <c r="L204" s="72"/>
      <c r="M204" s="72"/>
      <c r="N204" s="72"/>
      <c r="O204" s="72"/>
      <c r="P204" s="72"/>
      <c r="Q204" s="72"/>
      <c r="R204" s="72"/>
      <c r="S204" s="72"/>
      <c r="T204" s="72"/>
      <c r="U204" s="72"/>
      <c r="V204" s="72"/>
      <c r="W204" s="72"/>
      <c r="X204" s="72"/>
      <c r="Y204" s="72"/>
      <c r="Z204" s="72"/>
    </row>
    <row r="205" spans="1:26" ht="16.5" customHeight="1">
      <c r="A205" s="72"/>
      <c r="B205" s="72"/>
      <c r="C205" s="73"/>
      <c r="D205" s="73"/>
      <c r="E205" s="105"/>
      <c r="F205" s="105"/>
      <c r="G205" s="72"/>
      <c r="H205" s="72"/>
      <c r="I205" s="72"/>
      <c r="J205" s="72"/>
      <c r="K205" s="72"/>
      <c r="L205" s="72"/>
      <c r="M205" s="72"/>
      <c r="N205" s="72"/>
      <c r="O205" s="72"/>
      <c r="P205" s="72"/>
      <c r="Q205" s="72"/>
      <c r="R205" s="72"/>
      <c r="S205" s="72"/>
      <c r="T205" s="72"/>
      <c r="U205" s="72"/>
      <c r="V205" s="72"/>
      <c r="W205" s="72"/>
      <c r="X205" s="72"/>
      <c r="Y205" s="72"/>
      <c r="Z205" s="72"/>
    </row>
    <row r="206" spans="1:26" ht="16.5" customHeight="1">
      <c r="A206" s="72"/>
      <c r="B206" s="72"/>
      <c r="C206" s="73"/>
      <c r="D206" s="73"/>
      <c r="E206" s="105"/>
      <c r="F206" s="105"/>
      <c r="G206" s="72"/>
      <c r="H206" s="72"/>
      <c r="I206" s="72"/>
      <c r="J206" s="72"/>
      <c r="K206" s="72"/>
      <c r="L206" s="72"/>
      <c r="M206" s="72"/>
      <c r="N206" s="72"/>
      <c r="O206" s="72"/>
      <c r="P206" s="72"/>
      <c r="Q206" s="72"/>
      <c r="R206" s="72"/>
      <c r="S206" s="72"/>
      <c r="T206" s="72"/>
      <c r="U206" s="72"/>
      <c r="V206" s="72"/>
      <c r="W206" s="72"/>
      <c r="X206" s="72"/>
      <c r="Y206" s="72"/>
      <c r="Z206" s="72"/>
    </row>
    <row r="207" spans="1:26" ht="16.5" customHeight="1">
      <c r="A207" s="72"/>
      <c r="B207" s="72"/>
      <c r="C207" s="73"/>
      <c r="D207" s="73"/>
      <c r="E207" s="105"/>
      <c r="F207" s="105"/>
      <c r="G207" s="72"/>
      <c r="H207" s="72"/>
      <c r="I207" s="72"/>
      <c r="J207" s="72"/>
      <c r="K207" s="72"/>
      <c r="L207" s="72"/>
      <c r="M207" s="72"/>
      <c r="N207" s="72"/>
      <c r="O207" s="72"/>
      <c r="P207" s="72"/>
      <c r="Q207" s="72"/>
      <c r="R207" s="72"/>
      <c r="S207" s="72"/>
      <c r="T207" s="72"/>
      <c r="U207" s="72"/>
      <c r="V207" s="72"/>
      <c r="W207" s="72"/>
      <c r="X207" s="72"/>
      <c r="Y207" s="72"/>
      <c r="Z207" s="72"/>
    </row>
    <row r="208" spans="1:26" ht="16.5" customHeight="1">
      <c r="A208" s="72"/>
      <c r="B208" s="72"/>
      <c r="C208" s="73"/>
      <c r="D208" s="73"/>
      <c r="E208" s="105"/>
      <c r="F208" s="105"/>
      <c r="G208" s="72"/>
      <c r="H208" s="72"/>
      <c r="I208" s="72"/>
      <c r="J208" s="72"/>
      <c r="K208" s="72"/>
      <c r="L208" s="72"/>
      <c r="M208" s="72"/>
      <c r="N208" s="72"/>
      <c r="O208" s="72"/>
      <c r="P208" s="72"/>
      <c r="Q208" s="72"/>
      <c r="R208" s="72"/>
      <c r="S208" s="72"/>
      <c r="T208" s="72"/>
      <c r="U208" s="72"/>
      <c r="V208" s="72"/>
      <c r="W208" s="72"/>
      <c r="X208" s="72"/>
      <c r="Y208" s="72"/>
      <c r="Z208" s="72"/>
    </row>
    <row r="209" spans="1:26" ht="16.5" customHeight="1">
      <c r="A209" s="72"/>
      <c r="B209" s="72"/>
      <c r="C209" s="73"/>
      <c r="D209" s="73"/>
      <c r="E209" s="105"/>
      <c r="F209" s="105"/>
      <c r="G209" s="72"/>
      <c r="H209" s="72"/>
      <c r="I209" s="72"/>
      <c r="J209" s="72"/>
      <c r="K209" s="72"/>
      <c r="L209" s="72"/>
      <c r="M209" s="72"/>
      <c r="N209" s="72"/>
      <c r="O209" s="72"/>
      <c r="P209" s="72"/>
      <c r="Q209" s="72"/>
      <c r="R209" s="72"/>
      <c r="S209" s="72"/>
      <c r="T209" s="72"/>
      <c r="U209" s="72"/>
      <c r="V209" s="72"/>
      <c r="W209" s="72"/>
      <c r="X209" s="72"/>
      <c r="Y209" s="72"/>
      <c r="Z209" s="72"/>
    </row>
    <row r="210" spans="1:26" ht="16.5" customHeight="1">
      <c r="A210" s="72"/>
      <c r="B210" s="72"/>
      <c r="C210" s="73"/>
      <c r="D210" s="73"/>
      <c r="E210" s="105"/>
      <c r="F210" s="105"/>
      <c r="G210" s="72"/>
      <c r="H210" s="72"/>
      <c r="I210" s="72"/>
      <c r="J210" s="72"/>
      <c r="K210" s="72"/>
      <c r="L210" s="72"/>
      <c r="M210" s="72"/>
      <c r="N210" s="72"/>
      <c r="O210" s="72"/>
      <c r="P210" s="72"/>
      <c r="Q210" s="72"/>
      <c r="R210" s="72"/>
      <c r="S210" s="72"/>
      <c r="T210" s="72"/>
      <c r="U210" s="72"/>
      <c r="V210" s="72"/>
      <c r="W210" s="72"/>
      <c r="X210" s="72"/>
      <c r="Y210" s="72"/>
      <c r="Z210" s="72"/>
    </row>
    <row r="211" spans="1:26" ht="16.5" customHeight="1">
      <c r="A211" s="72"/>
      <c r="B211" s="72"/>
      <c r="C211" s="73"/>
      <c r="D211" s="73"/>
      <c r="E211" s="105"/>
      <c r="F211" s="105"/>
      <c r="G211" s="72"/>
      <c r="H211" s="72"/>
      <c r="I211" s="72"/>
      <c r="J211" s="72"/>
      <c r="K211" s="72"/>
      <c r="L211" s="72"/>
      <c r="M211" s="72"/>
      <c r="N211" s="72"/>
      <c r="O211" s="72"/>
      <c r="P211" s="72"/>
      <c r="Q211" s="72"/>
      <c r="R211" s="72"/>
      <c r="S211" s="72"/>
      <c r="T211" s="72"/>
      <c r="U211" s="72"/>
      <c r="V211" s="72"/>
      <c r="W211" s="72"/>
      <c r="X211" s="72"/>
      <c r="Y211" s="72"/>
      <c r="Z211" s="72"/>
    </row>
    <row r="212" spans="1:26" ht="16.5" customHeight="1">
      <c r="A212" s="72"/>
      <c r="B212" s="72"/>
      <c r="C212" s="73"/>
      <c r="D212" s="73"/>
      <c r="E212" s="105"/>
      <c r="F212" s="105"/>
      <c r="G212" s="72"/>
      <c r="H212" s="72"/>
      <c r="I212" s="72"/>
      <c r="J212" s="72"/>
      <c r="K212" s="72"/>
      <c r="L212" s="72"/>
      <c r="M212" s="72"/>
      <c r="N212" s="72"/>
      <c r="O212" s="72"/>
      <c r="P212" s="72"/>
      <c r="Q212" s="72"/>
      <c r="R212" s="72"/>
      <c r="S212" s="72"/>
      <c r="T212" s="72"/>
      <c r="U212" s="72"/>
      <c r="V212" s="72"/>
      <c r="W212" s="72"/>
      <c r="X212" s="72"/>
      <c r="Y212" s="72"/>
      <c r="Z212" s="72"/>
    </row>
    <row r="213" spans="1:26" ht="16.5" customHeight="1">
      <c r="A213" s="72"/>
      <c r="B213" s="72"/>
      <c r="C213" s="73"/>
      <c r="D213" s="73"/>
      <c r="E213" s="105"/>
      <c r="F213" s="105"/>
      <c r="G213" s="72"/>
      <c r="H213" s="72"/>
      <c r="I213" s="72"/>
      <c r="J213" s="72"/>
      <c r="K213" s="72"/>
      <c r="L213" s="72"/>
      <c r="M213" s="72"/>
      <c r="N213" s="72"/>
      <c r="O213" s="72"/>
      <c r="P213" s="72"/>
      <c r="Q213" s="72"/>
      <c r="R213" s="72"/>
      <c r="S213" s="72"/>
      <c r="T213" s="72"/>
      <c r="U213" s="72"/>
      <c r="V213" s="72"/>
      <c r="W213" s="72"/>
      <c r="X213" s="72"/>
      <c r="Y213" s="72"/>
      <c r="Z213" s="72"/>
    </row>
    <row r="214" spans="1:26" ht="16.5" customHeight="1">
      <c r="A214" s="72"/>
      <c r="B214" s="72"/>
      <c r="C214" s="73"/>
      <c r="D214" s="73"/>
      <c r="E214" s="105"/>
      <c r="F214" s="105"/>
      <c r="G214" s="72"/>
      <c r="H214" s="72"/>
      <c r="I214" s="72"/>
      <c r="J214" s="72"/>
      <c r="K214" s="72"/>
      <c r="L214" s="72"/>
      <c r="M214" s="72"/>
      <c r="N214" s="72"/>
      <c r="O214" s="72"/>
      <c r="P214" s="72"/>
      <c r="Q214" s="72"/>
      <c r="R214" s="72"/>
      <c r="S214" s="72"/>
      <c r="T214" s="72"/>
      <c r="U214" s="72"/>
      <c r="V214" s="72"/>
      <c r="W214" s="72"/>
      <c r="X214" s="72"/>
      <c r="Y214" s="72"/>
      <c r="Z214" s="72"/>
    </row>
    <row r="215" spans="1:26" ht="16.5" customHeight="1">
      <c r="A215" s="72"/>
      <c r="B215" s="72"/>
      <c r="C215" s="73"/>
      <c r="D215" s="73"/>
      <c r="E215" s="105"/>
      <c r="F215" s="105"/>
      <c r="G215" s="72"/>
      <c r="H215" s="72"/>
      <c r="I215" s="72"/>
      <c r="J215" s="72"/>
      <c r="K215" s="72"/>
      <c r="L215" s="72"/>
      <c r="M215" s="72"/>
      <c r="N215" s="72"/>
      <c r="O215" s="72"/>
      <c r="P215" s="72"/>
      <c r="Q215" s="72"/>
      <c r="R215" s="72"/>
      <c r="S215" s="72"/>
      <c r="T215" s="72"/>
      <c r="U215" s="72"/>
      <c r="V215" s="72"/>
      <c r="W215" s="72"/>
      <c r="X215" s="72"/>
      <c r="Y215" s="72"/>
      <c r="Z215" s="72"/>
    </row>
    <row r="216" spans="1:26" ht="16.5" customHeight="1">
      <c r="A216" s="72"/>
      <c r="B216" s="72"/>
      <c r="C216" s="73"/>
      <c r="D216" s="73"/>
      <c r="E216" s="105"/>
      <c r="F216" s="105"/>
      <c r="G216" s="72"/>
      <c r="H216" s="72"/>
      <c r="I216" s="72"/>
      <c r="J216" s="72"/>
      <c r="K216" s="72"/>
      <c r="L216" s="72"/>
      <c r="M216" s="72"/>
      <c r="N216" s="72"/>
      <c r="O216" s="72"/>
      <c r="P216" s="72"/>
      <c r="Q216" s="72"/>
      <c r="R216" s="72"/>
      <c r="S216" s="72"/>
      <c r="T216" s="72"/>
      <c r="U216" s="72"/>
      <c r="V216" s="72"/>
      <c r="W216" s="72"/>
      <c r="X216" s="72"/>
      <c r="Y216" s="72"/>
      <c r="Z216" s="72"/>
    </row>
    <row r="217" spans="1:26" ht="16.5" customHeight="1">
      <c r="A217" s="72"/>
      <c r="B217" s="72"/>
      <c r="C217" s="73"/>
      <c r="D217" s="73"/>
      <c r="E217" s="105"/>
      <c r="F217" s="105"/>
      <c r="G217" s="72"/>
      <c r="H217" s="72"/>
      <c r="I217" s="72"/>
      <c r="J217" s="72"/>
      <c r="K217" s="72"/>
      <c r="L217" s="72"/>
      <c r="M217" s="72"/>
      <c r="N217" s="72"/>
      <c r="O217" s="72"/>
      <c r="P217" s="72"/>
      <c r="Q217" s="72"/>
      <c r="R217" s="72"/>
      <c r="S217" s="72"/>
      <c r="T217" s="72"/>
      <c r="U217" s="72"/>
      <c r="V217" s="72"/>
      <c r="W217" s="72"/>
      <c r="X217" s="72"/>
      <c r="Y217" s="72"/>
      <c r="Z217" s="72"/>
    </row>
    <row r="218" spans="1:26" ht="16.5" customHeight="1">
      <c r="A218" s="72"/>
      <c r="B218" s="72"/>
      <c r="C218" s="73"/>
      <c r="D218" s="73"/>
      <c r="E218" s="105"/>
      <c r="F218" s="105"/>
      <c r="G218" s="72"/>
      <c r="H218" s="72"/>
      <c r="I218" s="72"/>
      <c r="J218" s="72"/>
      <c r="K218" s="72"/>
      <c r="L218" s="72"/>
      <c r="M218" s="72"/>
      <c r="N218" s="72"/>
      <c r="O218" s="72"/>
      <c r="P218" s="72"/>
      <c r="Q218" s="72"/>
      <c r="R218" s="72"/>
      <c r="S218" s="72"/>
      <c r="T218" s="72"/>
      <c r="U218" s="72"/>
      <c r="V218" s="72"/>
      <c r="W218" s="72"/>
      <c r="X218" s="72"/>
      <c r="Y218" s="72"/>
      <c r="Z218" s="72"/>
    </row>
    <row r="219" spans="1:26" ht="16.5" customHeight="1">
      <c r="A219" s="72"/>
      <c r="B219" s="72"/>
      <c r="C219" s="73"/>
      <c r="D219" s="73"/>
      <c r="E219" s="105"/>
      <c r="F219" s="105"/>
      <c r="G219" s="72"/>
      <c r="H219" s="72"/>
      <c r="I219" s="72"/>
      <c r="J219" s="72"/>
      <c r="K219" s="72"/>
      <c r="L219" s="72"/>
      <c r="M219" s="72"/>
      <c r="N219" s="72"/>
      <c r="O219" s="72"/>
      <c r="P219" s="72"/>
      <c r="Q219" s="72"/>
      <c r="R219" s="72"/>
      <c r="S219" s="72"/>
      <c r="T219" s="72"/>
      <c r="U219" s="72"/>
      <c r="V219" s="72"/>
      <c r="W219" s="72"/>
      <c r="X219" s="72"/>
      <c r="Y219" s="72"/>
      <c r="Z219" s="72"/>
    </row>
    <row r="220" spans="1:26" ht="16.5" customHeight="1">
      <c r="A220" s="72"/>
      <c r="B220" s="72"/>
      <c r="C220" s="73"/>
      <c r="D220" s="73"/>
      <c r="E220" s="105"/>
      <c r="F220" s="105"/>
      <c r="G220" s="72"/>
      <c r="H220" s="72"/>
      <c r="I220" s="72"/>
      <c r="J220" s="72"/>
      <c r="K220" s="72"/>
      <c r="L220" s="72"/>
      <c r="M220" s="72"/>
      <c r="N220" s="72"/>
      <c r="O220" s="72"/>
      <c r="P220" s="72"/>
      <c r="Q220" s="72"/>
      <c r="R220" s="72"/>
      <c r="S220" s="72"/>
      <c r="T220" s="72"/>
      <c r="U220" s="72"/>
      <c r="V220" s="72"/>
      <c r="W220" s="72"/>
      <c r="X220" s="72"/>
      <c r="Y220" s="72"/>
      <c r="Z220" s="72"/>
    </row>
    <row r="221" spans="1:26" ht="16.5" customHeight="1">
      <c r="A221" s="72"/>
      <c r="B221" s="72"/>
      <c r="C221" s="73"/>
      <c r="D221" s="73"/>
      <c r="E221" s="105"/>
      <c r="F221" s="105"/>
      <c r="G221" s="72"/>
      <c r="H221" s="72"/>
      <c r="I221" s="72"/>
      <c r="J221" s="72"/>
      <c r="K221" s="72"/>
      <c r="L221" s="72"/>
      <c r="M221" s="72"/>
      <c r="N221" s="72"/>
      <c r="O221" s="72"/>
      <c r="P221" s="72"/>
      <c r="Q221" s="72"/>
      <c r="R221" s="72"/>
      <c r="S221" s="72"/>
      <c r="T221" s="72"/>
      <c r="U221" s="72"/>
      <c r="V221" s="72"/>
      <c r="W221" s="72"/>
      <c r="X221" s="72"/>
      <c r="Y221" s="72"/>
      <c r="Z221" s="72"/>
    </row>
    <row r="222" spans="1:26" ht="16.5" customHeight="1">
      <c r="A222" s="72"/>
      <c r="B222" s="72"/>
      <c r="C222" s="73"/>
      <c r="D222" s="73"/>
      <c r="E222" s="105"/>
      <c r="F222" s="105"/>
      <c r="G222" s="72"/>
      <c r="H222" s="72"/>
      <c r="I222" s="72"/>
      <c r="J222" s="72"/>
      <c r="K222" s="72"/>
      <c r="L222" s="72"/>
      <c r="M222" s="72"/>
      <c r="N222" s="72"/>
      <c r="O222" s="72"/>
      <c r="P222" s="72"/>
      <c r="Q222" s="72"/>
      <c r="R222" s="72"/>
      <c r="S222" s="72"/>
      <c r="T222" s="72"/>
      <c r="U222" s="72"/>
      <c r="V222" s="72"/>
      <c r="W222" s="72"/>
      <c r="X222" s="72"/>
      <c r="Y222" s="72"/>
      <c r="Z222" s="72"/>
    </row>
    <row r="223" spans="1:26" ht="16.5" customHeight="1">
      <c r="A223" s="72"/>
      <c r="B223" s="72"/>
      <c r="C223" s="73"/>
      <c r="D223" s="73"/>
      <c r="E223" s="105"/>
      <c r="F223" s="105"/>
      <c r="G223" s="72"/>
      <c r="H223" s="72"/>
      <c r="I223" s="72"/>
      <c r="J223" s="72"/>
      <c r="K223" s="72"/>
      <c r="L223" s="72"/>
      <c r="M223" s="72"/>
      <c r="N223" s="72"/>
      <c r="O223" s="72"/>
      <c r="P223" s="72"/>
      <c r="Q223" s="72"/>
      <c r="R223" s="72"/>
      <c r="S223" s="72"/>
      <c r="T223" s="72"/>
      <c r="U223" s="72"/>
      <c r="V223" s="72"/>
      <c r="W223" s="72"/>
      <c r="X223" s="72"/>
      <c r="Y223" s="72"/>
      <c r="Z223" s="72"/>
    </row>
    <row r="224" spans="1:26" ht="16.5" customHeight="1">
      <c r="A224" s="72"/>
      <c r="B224" s="72"/>
      <c r="C224" s="73"/>
      <c r="D224" s="73"/>
      <c r="E224" s="105"/>
      <c r="F224" s="105"/>
      <c r="G224" s="72"/>
      <c r="H224" s="72"/>
      <c r="I224" s="72"/>
      <c r="J224" s="72"/>
      <c r="K224" s="72"/>
      <c r="L224" s="72"/>
      <c r="M224" s="72"/>
      <c r="N224" s="72"/>
      <c r="O224" s="72"/>
      <c r="P224" s="72"/>
      <c r="Q224" s="72"/>
      <c r="R224" s="72"/>
      <c r="S224" s="72"/>
      <c r="T224" s="72"/>
      <c r="U224" s="72"/>
      <c r="V224" s="72"/>
      <c r="W224" s="72"/>
      <c r="X224" s="72"/>
      <c r="Y224" s="72"/>
      <c r="Z224" s="72"/>
    </row>
    <row r="225" spans="1:26" ht="16.5" customHeight="1">
      <c r="A225" s="72"/>
      <c r="B225" s="72"/>
      <c r="C225" s="73"/>
      <c r="D225" s="73"/>
      <c r="E225" s="105"/>
      <c r="F225" s="105"/>
      <c r="G225" s="72"/>
      <c r="H225" s="72"/>
      <c r="I225" s="72"/>
      <c r="J225" s="72"/>
      <c r="K225" s="72"/>
      <c r="L225" s="72"/>
      <c r="M225" s="72"/>
      <c r="N225" s="72"/>
      <c r="O225" s="72"/>
      <c r="P225" s="72"/>
      <c r="Q225" s="72"/>
      <c r="R225" s="72"/>
      <c r="S225" s="72"/>
      <c r="T225" s="72"/>
      <c r="U225" s="72"/>
      <c r="V225" s="72"/>
      <c r="W225" s="72"/>
      <c r="X225" s="72"/>
      <c r="Y225" s="72"/>
      <c r="Z225" s="72"/>
    </row>
    <row r="226" spans="1:26" ht="16.5" customHeight="1">
      <c r="A226" s="72"/>
      <c r="B226" s="72"/>
      <c r="C226" s="73"/>
      <c r="D226" s="73"/>
      <c r="E226" s="105"/>
      <c r="F226" s="105"/>
      <c r="G226" s="72"/>
      <c r="H226" s="72"/>
      <c r="I226" s="72"/>
      <c r="J226" s="72"/>
      <c r="K226" s="72"/>
      <c r="L226" s="72"/>
      <c r="M226" s="72"/>
      <c r="N226" s="72"/>
      <c r="O226" s="72"/>
      <c r="P226" s="72"/>
      <c r="Q226" s="72"/>
      <c r="R226" s="72"/>
      <c r="S226" s="72"/>
      <c r="T226" s="72"/>
      <c r="U226" s="72"/>
      <c r="V226" s="72"/>
      <c r="W226" s="72"/>
      <c r="X226" s="72"/>
      <c r="Y226" s="72"/>
      <c r="Z226" s="72"/>
    </row>
    <row r="227" spans="1:26" ht="16.5" customHeight="1">
      <c r="A227" s="72"/>
      <c r="B227" s="72"/>
      <c r="C227" s="73"/>
      <c r="D227" s="73"/>
      <c r="E227" s="105"/>
      <c r="F227" s="105"/>
      <c r="G227" s="72"/>
      <c r="H227" s="72"/>
      <c r="I227" s="72"/>
      <c r="J227" s="72"/>
      <c r="K227" s="72"/>
      <c r="L227" s="72"/>
      <c r="M227" s="72"/>
      <c r="N227" s="72"/>
      <c r="O227" s="72"/>
      <c r="P227" s="72"/>
      <c r="Q227" s="72"/>
      <c r="R227" s="72"/>
      <c r="S227" s="72"/>
      <c r="T227" s="72"/>
      <c r="U227" s="72"/>
      <c r="V227" s="72"/>
      <c r="W227" s="72"/>
      <c r="X227" s="72"/>
      <c r="Y227" s="72"/>
      <c r="Z227" s="72"/>
    </row>
    <row r="228" spans="1:26" ht="16.5" customHeight="1">
      <c r="A228" s="72"/>
      <c r="B228" s="72"/>
      <c r="C228" s="73"/>
      <c r="D228" s="73"/>
      <c r="E228" s="105"/>
      <c r="F228" s="105"/>
      <c r="G228" s="72"/>
      <c r="H228" s="72"/>
      <c r="I228" s="72"/>
      <c r="J228" s="72"/>
      <c r="K228" s="72"/>
      <c r="L228" s="72"/>
      <c r="M228" s="72"/>
      <c r="N228" s="72"/>
      <c r="O228" s="72"/>
      <c r="P228" s="72"/>
      <c r="Q228" s="72"/>
      <c r="R228" s="72"/>
      <c r="S228" s="72"/>
      <c r="T228" s="72"/>
      <c r="U228" s="72"/>
      <c r="V228" s="72"/>
      <c r="W228" s="72"/>
      <c r="X228" s="72"/>
      <c r="Y228" s="72"/>
      <c r="Z228" s="72"/>
    </row>
    <row r="229" spans="1:26" ht="16.5" customHeight="1">
      <c r="A229" s="72"/>
      <c r="B229" s="72"/>
      <c r="C229" s="73"/>
      <c r="D229" s="73"/>
      <c r="E229" s="105"/>
      <c r="F229" s="105"/>
      <c r="G229" s="72"/>
      <c r="H229" s="72"/>
      <c r="I229" s="72"/>
      <c r="J229" s="72"/>
      <c r="K229" s="72"/>
      <c r="L229" s="72"/>
      <c r="M229" s="72"/>
      <c r="N229" s="72"/>
      <c r="O229" s="72"/>
      <c r="P229" s="72"/>
      <c r="Q229" s="72"/>
      <c r="R229" s="72"/>
      <c r="S229" s="72"/>
      <c r="T229" s="72"/>
      <c r="U229" s="72"/>
      <c r="V229" s="72"/>
      <c r="W229" s="72"/>
      <c r="X229" s="72"/>
      <c r="Y229" s="72"/>
      <c r="Z229" s="72"/>
    </row>
    <row r="230" spans="1:26" ht="16.5" customHeight="1">
      <c r="A230" s="72"/>
      <c r="B230" s="72"/>
      <c r="C230" s="73"/>
      <c r="D230" s="73"/>
      <c r="E230" s="105"/>
      <c r="F230" s="105"/>
      <c r="G230" s="72"/>
      <c r="H230" s="72"/>
      <c r="I230" s="72"/>
      <c r="J230" s="72"/>
      <c r="K230" s="72"/>
      <c r="L230" s="72"/>
      <c r="M230" s="72"/>
      <c r="N230" s="72"/>
      <c r="O230" s="72"/>
      <c r="P230" s="72"/>
      <c r="Q230" s="72"/>
      <c r="R230" s="72"/>
      <c r="S230" s="72"/>
      <c r="T230" s="72"/>
      <c r="U230" s="72"/>
      <c r="V230" s="72"/>
      <c r="W230" s="72"/>
      <c r="X230" s="72"/>
      <c r="Y230" s="72"/>
      <c r="Z230" s="72"/>
    </row>
    <row r="231" spans="1:26" ht="16.5" customHeight="1">
      <c r="A231" s="72"/>
      <c r="B231" s="72"/>
      <c r="C231" s="73"/>
      <c r="D231" s="73"/>
      <c r="E231" s="105"/>
      <c r="F231" s="105"/>
      <c r="G231" s="72"/>
      <c r="H231" s="72"/>
      <c r="I231" s="72"/>
      <c r="J231" s="72"/>
      <c r="K231" s="72"/>
      <c r="L231" s="72"/>
      <c r="M231" s="72"/>
      <c r="N231" s="72"/>
      <c r="O231" s="72"/>
      <c r="P231" s="72"/>
      <c r="Q231" s="72"/>
      <c r="R231" s="72"/>
      <c r="S231" s="72"/>
      <c r="T231" s="72"/>
      <c r="U231" s="72"/>
      <c r="V231" s="72"/>
      <c r="W231" s="72"/>
      <c r="X231" s="72"/>
      <c r="Y231" s="72"/>
      <c r="Z231" s="72"/>
    </row>
    <row r="232" spans="1:26" ht="16.5" customHeight="1">
      <c r="A232" s="72"/>
      <c r="B232" s="72"/>
      <c r="C232" s="73"/>
      <c r="D232" s="73"/>
      <c r="E232" s="105"/>
      <c r="F232" s="105"/>
      <c r="G232" s="72"/>
      <c r="H232" s="72"/>
      <c r="I232" s="72"/>
      <c r="J232" s="72"/>
      <c r="K232" s="72"/>
      <c r="L232" s="72"/>
      <c r="M232" s="72"/>
      <c r="N232" s="72"/>
      <c r="O232" s="72"/>
      <c r="P232" s="72"/>
      <c r="Q232" s="72"/>
      <c r="R232" s="72"/>
      <c r="S232" s="72"/>
      <c r="T232" s="72"/>
      <c r="U232" s="72"/>
      <c r="V232" s="72"/>
      <c r="W232" s="72"/>
      <c r="X232" s="72"/>
      <c r="Y232" s="72"/>
      <c r="Z232" s="72"/>
    </row>
    <row r="233" spans="1:26" ht="16.5" customHeight="1">
      <c r="A233" s="72"/>
      <c r="B233" s="72"/>
      <c r="C233" s="73"/>
      <c r="D233" s="73"/>
      <c r="E233" s="105"/>
      <c r="F233" s="105"/>
      <c r="G233" s="72"/>
      <c r="H233" s="72"/>
      <c r="I233" s="72"/>
      <c r="J233" s="72"/>
      <c r="K233" s="72"/>
      <c r="L233" s="72"/>
      <c r="M233" s="72"/>
      <c r="N233" s="72"/>
      <c r="O233" s="72"/>
      <c r="P233" s="72"/>
      <c r="Q233" s="72"/>
      <c r="R233" s="72"/>
      <c r="S233" s="72"/>
      <c r="T233" s="72"/>
      <c r="U233" s="72"/>
      <c r="V233" s="72"/>
      <c r="W233" s="72"/>
      <c r="X233" s="72"/>
      <c r="Y233" s="72"/>
      <c r="Z233" s="72"/>
    </row>
    <row r="234" spans="1:26" ht="16.5" customHeight="1">
      <c r="A234" s="72"/>
      <c r="B234" s="72"/>
      <c r="C234" s="73"/>
      <c r="D234" s="73"/>
      <c r="E234" s="105"/>
      <c r="F234" s="105"/>
      <c r="G234" s="72"/>
      <c r="H234" s="72"/>
      <c r="I234" s="72"/>
      <c r="J234" s="72"/>
      <c r="K234" s="72"/>
      <c r="L234" s="72"/>
      <c r="M234" s="72"/>
      <c r="N234" s="72"/>
      <c r="O234" s="72"/>
      <c r="P234" s="72"/>
      <c r="Q234" s="72"/>
      <c r="R234" s="72"/>
      <c r="S234" s="72"/>
      <c r="T234" s="72"/>
      <c r="U234" s="72"/>
      <c r="V234" s="72"/>
      <c r="W234" s="72"/>
      <c r="X234" s="72"/>
      <c r="Y234" s="72"/>
      <c r="Z234" s="72"/>
    </row>
    <row r="235" spans="1:26" ht="16.5" customHeight="1">
      <c r="A235" s="72"/>
      <c r="B235" s="72"/>
      <c r="C235" s="73"/>
      <c r="D235" s="73"/>
      <c r="E235" s="105"/>
      <c r="F235" s="105"/>
      <c r="G235" s="72"/>
      <c r="H235" s="72"/>
      <c r="I235" s="72"/>
      <c r="J235" s="72"/>
      <c r="K235" s="72"/>
      <c r="L235" s="72"/>
      <c r="M235" s="72"/>
      <c r="N235" s="72"/>
      <c r="O235" s="72"/>
      <c r="P235" s="72"/>
      <c r="Q235" s="72"/>
      <c r="R235" s="72"/>
      <c r="S235" s="72"/>
      <c r="T235" s="72"/>
      <c r="U235" s="72"/>
      <c r="V235" s="72"/>
      <c r="W235" s="72"/>
      <c r="X235" s="72"/>
      <c r="Y235" s="72"/>
      <c r="Z235" s="72"/>
    </row>
    <row r="236" spans="1:26" ht="16.5" customHeight="1">
      <c r="A236" s="72"/>
      <c r="B236" s="72"/>
      <c r="C236" s="73"/>
      <c r="D236" s="73"/>
      <c r="E236" s="105"/>
      <c r="F236" s="105"/>
      <c r="G236" s="72"/>
      <c r="H236" s="72"/>
      <c r="I236" s="72"/>
      <c r="J236" s="72"/>
      <c r="K236" s="72"/>
      <c r="L236" s="72"/>
      <c r="M236" s="72"/>
      <c r="N236" s="72"/>
      <c r="O236" s="72"/>
      <c r="P236" s="72"/>
      <c r="Q236" s="72"/>
      <c r="R236" s="72"/>
      <c r="S236" s="72"/>
      <c r="T236" s="72"/>
      <c r="U236" s="72"/>
      <c r="V236" s="72"/>
      <c r="W236" s="72"/>
      <c r="X236" s="72"/>
      <c r="Y236" s="72"/>
      <c r="Z236" s="72"/>
    </row>
    <row r="237" spans="1:26" ht="16.5" customHeight="1">
      <c r="A237" s="72"/>
      <c r="B237" s="72"/>
      <c r="C237" s="73"/>
      <c r="D237" s="73"/>
      <c r="E237" s="105"/>
      <c r="F237" s="105"/>
      <c r="G237" s="72"/>
      <c r="H237" s="72"/>
      <c r="I237" s="72"/>
      <c r="J237" s="72"/>
      <c r="K237" s="72"/>
      <c r="L237" s="72"/>
      <c r="M237" s="72"/>
      <c r="N237" s="72"/>
      <c r="O237" s="72"/>
      <c r="P237" s="72"/>
      <c r="Q237" s="72"/>
      <c r="R237" s="72"/>
      <c r="S237" s="72"/>
      <c r="T237" s="72"/>
      <c r="U237" s="72"/>
      <c r="V237" s="72"/>
      <c r="W237" s="72"/>
      <c r="X237" s="72"/>
      <c r="Y237" s="72"/>
      <c r="Z237" s="72"/>
    </row>
    <row r="238" spans="1:26" ht="16.5" customHeight="1">
      <c r="A238" s="72"/>
      <c r="B238" s="72"/>
      <c r="C238" s="73"/>
      <c r="D238" s="73"/>
      <c r="E238" s="105"/>
      <c r="F238" s="105"/>
      <c r="G238" s="72"/>
      <c r="H238" s="72"/>
      <c r="I238" s="72"/>
      <c r="J238" s="72"/>
      <c r="K238" s="72"/>
      <c r="L238" s="72"/>
      <c r="M238" s="72"/>
      <c r="N238" s="72"/>
      <c r="O238" s="72"/>
      <c r="P238" s="72"/>
      <c r="Q238" s="72"/>
      <c r="R238" s="72"/>
      <c r="S238" s="72"/>
      <c r="T238" s="72"/>
      <c r="U238" s="72"/>
      <c r="V238" s="72"/>
      <c r="W238" s="72"/>
      <c r="X238" s="72"/>
      <c r="Y238" s="72"/>
      <c r="Z238" s="72"/>
    </row>
    <row r="239" spans="1:26" ht="16.5" customHeight="1">
      <c r="A239" s="72"/>
      <c r="B239" s="72"/>
      <c r="C239" s="73"/>
      <c r="D239" s="73"/>
      <c r="E239" s="105"/>
      <c r="F239" s="105"/>
      <c r="G239" s="72"/>
      <c r="H239" s="72"/>
      <c r="I239" s="72"/>
      <c r="J239" s="72"/>
      <c r="K239" s="72"/>
      <c r="L239" s="72"/>
      <c r="M239" s="72"/>
      <c r="N239" s="72"/>
      <c r="O239" s="72"/>
      <c r="P239" s="72"/>
      <c r="Q239" s="72"/>
      <c r="R239" s="72"/>
      <c r="S239" s="72"/>
      <c r="T239" s="72"/>
      <c r="U239" s="72"/>
      <c r="V239" s="72"/>
      <c r="W239" s="72"/>
      <c r="X239" s="72"/>
      <c r="Y239" s="72"/>
      <c r="Z239" s="72"/>
    </row>
    <row r="240" spans="1:26" ht="16.5" customHeight="1">
      <c r="A240" s="72"/>
      <c r="B240" s="72"/>
      <c r="C240" s="73"/>
      <c r="D240" s="73"/>
      <c r="E240" s="105"/>
      <c r="F240" s="105"/>
      <c r="G240" s="72"/>
      <c r="H240" s="72"/>
      <c r="I240" s="72"/>
      <c r="J240" s="72"/>
      <c r="K240" s="72"/>
      <c r="L240" s="72"/>
      <c r="M240" s="72"/>
      <c r="N240" s="72"/>
      <c r="O240" s="72"/>
      <c r="P240" s="72"/>
      <c r="Q240" s="72"/>
      <c r="R240" s="72"/>
      <c r="S240" s="72"/>
      <c r="T240" s="72"/>
      <c r="U240" s="72"/>
      <c r="V240" s="72"/>
      <c r="W240" s="72"/>
      <c r="X240" s="72"/>
      <c r="Y240" s="72"/>
      <c r="Z240" s="72"/>
    </row>
    <row r="241" spans="1:26" ht="16.5" customHeight="1">
      <c r="A241" s="72"/>
      <c r="B241" s="72"/>
      <c r="C241" s="73"/>
      <c r="D241" s="73"/>
      <c r="E241" s="105"/>
      <c r="F241" s="105"/>
      <c r="G241" s="72"/>
      <c r="H241" s="72"/>
      <c r="I241" s="72"/>
      <c r="J241" s="72"/>
      <c r="K241" s="72"/>
      <c r="L241" s="72"/>
      <c r="M241" s="72"/>
      <c r="N241" s="72"/>
      <c r="O241" s="72"/>
      <c r="P241" s="72"/>
      <c r="Q241" s="72"/>
      <c r="R241" s="72"/>
      <c r="S241" s="72"/>
      <c r="T241" s="72"/>
      <c r="U241" s="72"/>
      <c r="V241" s="72"/>
      <c r="W241" s="72"/>
      <c r="X241" s="72"/>
      <c r="Y241" s="72"/>
      <c r="Z241" s="72"/>
    </row>
    <row r="242" spans="1:26" ht="16.5" customHeight="1">
      <c r="A242" s="72"/>
      <c r="B242" s="72"/>
      <c r="C242" s="73"/>
      <c r="D242" s="73"/>
      <c r="E242" s="105"/>
      <c r="F242" s="105"/>
      <c r="G242" s="72"/>
      <c r="H242" s="72"/>
      <c r="I242" s="72"/>
      <c r="J242" s="72"/>
      <c r="K242" s="72"/>
      <c r="L242" s="72"/>
      <c r="M242" s="72"/>
      <c r="N242" s="72"/>
      <c r="O242" s="72"/>
      <c r="P242" s="72"/>
      <c r="Q242" s="72"/>
      <c r="R242" s="72"/>
      <c r="S242" s="72"/>
      <c r="T242" s="72"/>
      <c r="U242" s="72"/>
      <c r="V242" s="72"/>
      <c r="W242" s="72"/>
      <c r="X242" s="72"/>
      <c r="Y242" s="72"/>
      <c r="Z242" s="72"/>
    </row>
    <row r="243" spans="1:26" ht="16.5" customHeight="1">
      <c r="A243" s="72"/>
      <c r="B243" s="72"/>
      <c r="C243" s="73"/>
      <c r="D243" s="73"/>
      <c r="E243" s="105"/>
      <c r="F243" s="105"/>
      <c r="G243" s="72"/>
      <c r="H243" s="72"/>
      <c r="I243" s="72"/>
      <c r="J243" s="72"/>
      <c r="K243" s="72"/>
      <c r="L243" s="72"/>
      <c r="M243" s="72"/>
      <c r="N243" s="72"/>
      <c r="O243" s="72"/>
      <c r="P243" s="72"/>
      <c r="Q243" s="72"/>
      <c r="R243" s="72"/>
      <c r="S243" s="72"/>
      <c r="T243" s="72"/>
      <c r="U243" s="72"/>
      <c r="V243" s="72"/>
      <c r="W243" s="72"/>
      <c r="X243" s="72"/>
      <c r="Y243" s="72"/>
      <c r="Z243" s="72"/>
    </row>
    <row r="244" spans="1:26" ht="16.5" customHeight="1">
      <c r="A244" s="72"/>
      <c r="B244" s="72"/>
      <c r="C244" s="73"/>
      <c r="D244" s="73"/>
      <c r="E244" s="105"/>
      <c r="F244" s="105"/>
      <c r="G244" s="72"/>
      <c r="H244" s="72"/>
      <c r="I244" s="72"/>
      <c r="J244" s="72"/>
      <c r="K244" s="72"/>
      <c r="L244" s="72"/>
      <c r="M244" s="72"/>
      <c r="N244" s="72"/>
      <c r="O244" s="72"/>
      <c r="P244" s="72"/>
      <c r="Q244" s="72"/>
      <c r="R244" s="72"/>
      <c r="S244" s="72"/>
      <c r="T244" s="72"/>
      <c r="U244" s="72"/>
      <c r="V244" s="72"/>
      <c r="W244" s="72"/>
      <c r="X244" s="72"/>
      <c r="Y244" s="72"/>
      <c r="Z244" s="72"/>
    </row>
    <row r="245" spans="1:26" ht="16.5" customHeight="1">
      <c r="A245" s="72"/>
      <c r="B245" s="72"/>
      <c r="C245" s="73"/>
      <c r="D245" s="73"/>
      <c r="E245" s="105"/>
      <c r="F245" s="105"/>
      <c r="G245" s="72"/>
      <c r="H245" s="72"/>
      <c r="I245" s="72"/>
      <c r="J245" s="72"/>
      <c r="K245" s="72"/>
      <c r="L245" s="72"/>
      <c r="M245" s="72"/>
      <c r="N245" s="72"/>
      <c r="O245" s="72"/>
      <c r="P245" s="72"/>
      <c r="Q245" s="72"/>
      <c r="R245" s="72"/>
      <c r="S245" s="72"/>
      <c r="T245" s="72"/>
      <c r="U245" s="72"/>
      <c r="V245" s="72"/>
      <c r="W245" s="72"/>
      <c r="X245" s="72"/>
      <c r="Y245" s="72"/>
      <c r="Z245" s="72"/>
    </row>
    <row r="246" spans="1:26" ht="16.5" customHeight="1">
      <c r="A246" s="72"/>
      <c r="B246" s="72"/>
      <c r="C246" s="73"/>
      <c r="D246" s="73"/>
      <c r="E246" s="105"/>
      <c r="F246" s="105"/>
      <c r="G246" s="72"/>
      <c r="H246" s="72"/>
      <c r="I246" s="72"/>
      <c r="J246" s="72"/>
      <c r="K246" s="72"/>
      <c r="L246" s="72"/>
      <c r="M246" s="72"/>
      <c r="N246" s="72"/>
      <c r="O246" s="72"/>
      <c r="P246" s="72"/>
      <c r="Q246" s="72"/>
      <c r="R246" s="72"/>
      <c r="S246" s="72"/>
      <c r="T246" s="72"/>
      <c r="U246" s="72"/>
      <c r="V246" s="72"/>
      <c r="W246" s="72"/>
      <c r="X246" s="72"/>
      <c r="Y246" s="72"/>
      <c r="Z246" s="72"/>
    </row>
    <row r="247" spans="1:26" ht="16.5" customHeight="1">
      <c r="A247" s="72"/>
      <c r="B247" s="72"/>
      <c r="C247" s="73"/>
      <c r="D247" s="73"/>
      <c r="E247" s="105"/>
      <c r="F247" s="105"/>
      <c r="G247" s="72"/>
      <c r="H247" s="72"/>
      <c r="I247" s="72"/>
      <c r="J247" s="72"/>
      <c r="K247" s="72"/>
      <c r="L247" s="72"/>
      <c r="M247" s="72"/>
      <c r="N247" s="72"/>
      <c r="O247" s="72"/>
      <c r="P247" s="72"/>
      <c r="Q247" s="72"/>
      <c r="R247" s="72"/>
      <c r="S247" s="72"/>
      <c r="T247" s="72"/>
      <c r="U247" s="72"/>
      <c r="V247" s="72"/>
      <c r="W247" s="72"/>
      <c r="X247" s="72"/>
      <c r="Y247" s="72"/>
      <c r="Z247" s="72"/>
    </row>
    <row r="248" spans="1:26" ht="16.5" customHeight="1">
      <c r="A248" s="72"/>
      <c r="B248" s="72"/>
      <c r="C248" s="73"/>
      <c r="D248" s="73"/>
      <c r="E248" s="105"/>
      <c r="F248" s="105"/>
      <c r="G248" s="72"/>
      <c r="H248" s="72"/>
      <c r="I248" s="72"/>
      <c r="J248" s="72"/>
      <c r="K248" s="72"/>
      <c r="L248" s="72"/>
      <c r="M248" s="72"/>
      <c r="N248" s="72"/>
      <c r="O248" s="72"/>
      <c r="P248" s="72"/>
      <c r="Q248" s="72"/>
      <c r="R248" s="72"/>
      <c r="S248" s="72"/>
      <c r="T248" s="72"/>
      <c r="U248" s="72"/>
      <c r="V248" s="72"/>
      <c r="W248" s="72"/>
      <c r="X248" s="72"/>
      <c r="Y248" s="72"/>
      <c r="Z248" s="72"/>
    </row>
    <row r="249" spans="1:26" ht="16.5" customHeight="1">
      <c r="A249" s="72"/>
      <c r="B249" s="72"/>
      <c r="C249" s="73"/>
      <c r="D249" s="73"/>
      <c r="E249" s="105"/>
      <c r="F249" s="105"/>
      <c r="G249" s="72"/>
      <c r="H249" s="72"/>
      <c r="I249" s="72"/>
      <c r="J249" s="72"/>
      <c r="K249" s="72"/>
      <c r="L249" s="72"/>
      <c r="M249" s="72"/>
      <c r="N249" s="72"/>
      <c r="O249" s="72"/>
      <c r="P249" s="72"/>
      <c r="Q249" s="72"/>
      <c r="R249" s="72"/>
      <c r="S249" s="72"/>
      <c r="T249" s="72"/>
      <c r="U249" s="72"/>
      <c r="V249" s="72"/>
      <c r="W249" s="72"/>
      <c r="X249" s="72"/>
      <c r="Y249" s="72"/>
      <c r="Z249" s="72"/>
    </row>
    <row r="250" spans="1:26" ht="16.5" customHeight="1">
      <c r="A250" s="72"/>
      <c r="B250" s="72"/>
      <c r="C250" s="73"/>
      <c r="D250" s="73"/>
      <c r="E250" s="105"/>
      <c r="F250" s="105"/>
      <c r="G250" s="72"/>
      <c r="H250" s="72"/>
      <c r="I250" s="72"/>
      <c r="J250" s="72"/>
      <c r="K250" s="72"/>
      <c r="L250" s="72"/>
      <c r="M250" s="72"/>
      <c r="N250" s="72"/>
      <c r="O250" s="72"/>
      <c r="P250" s="72"/>
      <c r="Q250" s="72"/>
      <c r="R250" s="72"/>
      <c r="S250" s="72"/>
      <c r="T250" s="72"/>
      <c r="U250" s="72"/>
      <c r="V250" s="72"/>
      <c r="W250" s="72"/>
      <c r="X250" s="72"/>
      <c r="Y250" s="72"/>
      <c r="Z250" s="72"/>
    </row>
    <row r="251" spans="1:26" ht="16.5" customHeight="1">
      <c r="A251" s="72"/>
      <c r="B251" s="72"/>
      <c r="C251" s="73"/>
      <c r="D251" s="73"/>
      <c r="E251" s="105"/>
      <c r="F251" s="105"/>
      <c r="G251" s="72"/>
      <c r="H251" s="72"/>
      <c r="I251" s="72"/>
      <c r="J251" s="72"/>
      <c r="K251" s="72"/>
      <c r="L251" s="72"/>
      <c r="M251" s="72"/>
      <c r="N251" s="72"/>
      <c r="O251" s="72"/>
      <c r="P251" s="72"/>
      <c r="Q251" s="72"/>
      <c r="R251" s="72"/>
      <c r="S251" s="72"/>
      <c r="T251" s="72"/>
      <c r="U251" s="72"/>
      <c r="V251" s="72"/>
      <c r="W251" s="72"/>
      <c r="X251" s="72"/>
      <c r="Y251" s="72"/>
      <c r="Z251" s="72"/>
    </row>
    <row r="252" spans="1:26" ht="16.5" customHeight="1">
      <c r="A252" s="72"/>
      <c r="B252" s="72"/>
      <c r="C252" s="73"/>
      <c r="D252" s="73"/>
      <c r="E252" s="105"/>
      <c r="F252" s="105"/>
      <c r="G252" s="72"/>
      <c r="H252" s="72"/>
      <c r="I252" s="72"/>
      <c r="J252" s="72"/>
      <c r="K252" s="72"/>
      <c r="L252" s="72"/>
      <c r="M252" s="72"/>
      <c r="N252" s="72"/>
      <c r="O252" s="72"/>
      <c r="P252" s="72"/>
      <c r="Q252" s="72"/>
      <c r="R252" s="72"/>
      <c r="S252" s="72"/>
      <c r="T252" s="72"/>
      <c r="U252" s="72"/>
      <c r="V252" s="72"/>
      <c r="W252" s="72"/>
      <c r="X252" s="72"/>
      <c r="Y252" s="72"/>
      <c r="Z252" s="72"/>
    </row>
    <row r="253" spans="1:26" ht="16.5" customHeight="1">
      <c r="A253" s="72"/>
      <c r="B253" s="72"/>
      <c r="C253" s="73"/>
      <c r="D253" s="73"/>
      <c r="E253" s="105"/>
      <c r="F253" s="105"/>
      <c r="G253" s="72"/>
      <c r="H253" s="72"/>
      <c r="I253" s="72"/>
      <c r="J253" s="72"/>
      <c r="K253" s="72"/>
      <c r="L253" s="72"/>
      <c r="M253" s="72"/>
      <c r="N253" s="72"/>
      <c r="O253" s="72"/>
      <c r="P253" s="72"/>
      <c r="Q253" s="72"/>
      <c r="R253" s="72"/>
      <c r="S253" s="72"/>
      <c r="T253" s="72"/>
      <c r="U253" s="72"/>
      <c r="V253" s="72"/>
      <c r="W253" s="72"/>
      <c r="X253" s="72"/>
      <c r="Y253" s="72"/>
      <c r="Z253" s="72"/>
    </row>
    <row r="254" spans="1:26" ht="16.5" customHeight="1">
      <c r="A254" s="72"/>
      <c r="B254" s="72"/>
      <c r="C254" s="73"/>
      <c r="D254" s="73"/>
      <c r="E254" s="105"/>
      <c r="F254" s="105"/>
      <c r="G254" s="72"/>
      <c r="H254" s="72"/>
      <c r="I254" s="72"/>
      <c r="J254" s="72"/>
      <c r="K254" s="72"/>
      <c r="L254" s="72"/>
      <c r="M254" s="72"/>
      <c r="N254" s="72"/>
      <c r="O254" s="72"/>
      <c r="P254" s="72"/>
      <c r="Q254" s="72"/>
      <c r="R254" s="72"/>
      <c r="S254" s="72"/>
      <c r="T254" s="72"/>
      <c r="U254" s="72"/>
      <c r="V254" s="72"/>
      <c r="W254" s="72"/>
      <c r="X254" s="72"/>
      <c r="Y254" s="72"/>
      <c r="Z254" s="72"/>
    </row>
    <row r="255" spans="1:26" ht="16.5" customHeight="1">
      <c r="A255" s="72"/>
      <c r="B255" s="72"/>
      <c r="C255" s="73"/>
      <c r="D255" s="73"/>
      <c r="E255" s="105"/>
      <c r="F255" s="105"/>
      <c r="G255" s="72"/>
      <c r="H255" s="72"/>
      <c r="I255" s="72"/>
      <c r="J255" s="72"/>
      <c r="K255" s="72"/>
      <c r="L255" s="72"/>
      <c r="M255" s="72"/>
      <c r="N255" s="72"/>
      <c r="O255" s="72"/>
      <c r="P255" s="72"/>
      <c r="Q255" s="72"/>
      <c r="R255" s="72"/>
      <c r="S255" s="72"/>
      <c r="T255" s="72"/>
      <c r="U255" s="72"/>
      <c r="V255" s="72"/>
      <c r="W255" s="72"/>
      <c r="X255" s="72"/>
      <c r="Y255" s="72"/>
      <c r="Z255" s="72"/>
    </row>
    <row r="256" spans="1:26" ht="16.5" customHeight="1">
      <c r="A256" s="72"/>
      <c r="B256" s="72"/>
      <c r="C256" s="73"/>
      <c r="D256" s="73"/>
      <c r="E256" s="105"/>
      <c r="F256" s="105"/>
      <c r="G256" s="72"/>
      <c r="H256" s="72"/>
      <c r="I256" s="72"/>
      <c r="J256" s="72"/>
      <c r="K256" s="72"/>
      <c r="L256" s="72"/>
      <c r="M256" s="72"/>
      <c r="N256" s="72"/>
      <c r="O256" s="72"/>
      <c r="P256" s="72"/>
      <c r="Q256" s="72"/>
      <c r="R256" s="72"/>
      <c r="S256" s="72"/>
      <c r="T256" s="72"/>
      <c r="U256" s="72"/>
      <c r="V256" s="72"/>
      <c r="W256" s="72"/>
      <c r="X256" s="72"/>
      <c r="Y256" s="72"/>
      <c r="Z256" s="72"/>
    </row>
    <row r="257" spans="1:26" ht="16.5" customHeight="1">
      <c r="A257" s="72"/>
      <c r="B257" s="72"/>
      <c r="C257" s="73"/>
      <c r="D257" s="73"/>
      <c r="E257" s="105"/>
      <c r="F257" s="105"/>
      <c r="G257" s="72"/>
      <c r="H257" s="72"/>
      <c r="I257" s="72"/>
      <c r="J257" s="72"/>
      <c r="K257" s="72"/>
      <c r="L257" s="72"/>
      <c r="M257" s="72"/>
      <c r="N257" s="72"/>
      <c r="O257" s="72"/>
      <c r="P257" s="72"/>
      <c r="Q257" s="72"/>
      <c r="R257" s="72"/>
      <c r="S257" s="72"/>
      <c r="T257" s="72"/>
      <c r="U257" s="72"/>
      <c r="V257" s="72"/>
      <c r="W257" s="72"/>
      <c r="X257" s="72"/>
      <c r="Y257" s="72"/>
      <c r="Z257" s="72"/>
    </row>
    <row r="258" spans="1:26" ht="16.5" customHeight="1">
      <c r="A258" s="72"/>
      <c r="B258" s="72"/>
      <c r="C258" s="73"/>
      <c r="D258" s="73"/>
      <c r="E258" s="105"/>
      <c r="F258" s="105"/>
      <c r="G258" s="72"/>
      <c r="H258" s="72"/>
      <c r="I258" s="72"/>
      <c r="J258" s="72"/>
      <c r="K258" s="72"/>
      <c r="L258" s="72"/>
      <c r="M258" s="72"/>
      <c r="N258" s="72"/>
      <c r="O258" s="72"/>
      <c r="P258" s="72"/>
      <c r="Q258" s="72"/>
      <c r="R258" s="72"/>
      <c r="S258" s="72"/>
      <c r="T258" s="72"/>
      <c r="U258" s="72"/>
      <c r="V258" s="72"/>
      <c r="W258" s="72"/>
      <c r="X258" s="72"/>
      <c r="Y258" s="72"/>
      <c r="Z258" s="72"/>
    </row>
    <row r="259" spans="1:26" ht="16.5" customHeight="1">
      <c r="A259" s="72"/>
      <c r="B259" s="72"/>
      <c r="C259" s="73"/>
      <c r="D259" s="73"/>
      <c r="E259" s="105"/>
      <c r="F259" s="105"/>
      <c r="G259" s="72"/>
      <c r="H259" s="72"/>
      <c r="I259" s="72"/>
      <c r="J259" s="72"/>
      <c r="K259" s="72"/>
      <c r="L259" s="72"/>
      <c r="M259" s="72"/>
      <c r="N259" s="72"/>
      <c r="O259" s="72"/>
      <c r="P259" s="72"/>
      <c r="Q259" s="72"/>
      <c r="R259" s="72"/>
      <c r="S259" s="72"/>
      <c r="T259" s="72"/>
      <c r="U259" s="72"/>
      <c r="V259" s="72"/>
      <c r="W259" s="72"/>
      <c r="X259" s="72"/>
      <c r="Y259" s="72"/>
      <c r="Z259" s="72"/>
    </row>
    <row r="260" spans="1:26" ht="16.5" customHeight="1">
      <c r="A260" s="72"/>
      <c r="B260" s="72"/>
      <c r="C260" s="73"/>
      <c r="D260" s="73"/>
      <c r="E260" s="105"/>
      <c r="F260" s="105"/>
      <c r="G260" s="72"/>
      <c r="H260" s="72"/>
      <c r="I260" s="72"/>
      <c r="J260" s="72"/>
      <c r="K260" s="72"/>
      <c r="L260" s="72"/>
      <c r="M260" s="72"/>
      <c r="N260" s="72"/>
      <c r="O260" s="72"/>
      <c r="P260" s="72"/>
      <c r="Q260" s="72"/>
      <c r="R260" s="72"/>
      <c r="S260" s="72"/>
      <c r="T260" s="72"/>
      <c r="U260" s="72"/>
      <c r="V260" s="72"/>
      <c r="W260" s="72"/>
      <c r="X260" s="72"/>
      <c r="Y260" s="72"/>
      <c r="Z260" s="72"/>
    </row>
    <row r="261" spans="1:26" ht="16.5" customHeight="1">
      <c r="A261" s="72"/>
      <c r="B261" s="72"/>
      <c r="C261" s="73"/>
      <c r="D261" s="73"/>
      <c r="E261" s="105"/>
      <c r="F261" s="105"/>
      <c r="G261" s="72"/>
      <c r="H261" s="72"/>
      <c r="I261" s="72"/>
      <c r="J261" s="72"/>
      <c r="K261" s="72"/>
      <c r="L261" s="72"/>
      <c r="M261" s="72"/>
      <c r="N261" s="72"/>
      <c r="O261" s="72"/>
      <c r="P261" s="72"/>
      <c r="Q261" s="72"/>
      <c r="R261" s="72"/>
      <c r="S261" s="72"/>
      <c r="T261" s="72"/>
      <c r="U261" s="72"/>
      <c r="V261" s="72"/>
      <c r="W261" s="72"/>
      <c r="X261" s="72"/>
      <c r="Y261" s="72"/>
      <c r="Z261" s="72"/>
    </row>
    <row r="262" spans="1:26" ht="16.5" customHeight="1">
      <c r="A262" s="72"/>
      <c r="B262" s="72"/>
      <c r="C262" s="73"/>
      <c r="D262" s="73"/>
      <c r="E262" s="105"/>
      <c r="F262" s="105"/>
      <c r="G262" s="72"/>
      <c r="H262" s="72"/>
      <c r="I262" s="72"/>
      <c r="J262" s="72"/>
      <c r="K262" s="72"/>
      <c r="L262" s="72"/>
      <c r="M262" s="72"/>
      <c r="N262" s="72"/>
      <c r="O262" s="72"/>
      <c r="P262" s="72"/>
      <c r="Q262" s="72"/>
      <c r="R262" s="72"/>
      <c r="S262" s="72"/>
      <c r="T262" s="72"/>
      <c r="U262" s="72"/>
      <c r="V262" s="72"/>
      <c r="W262" s="72"/>
      <c r="X262" s="72"/>
      <c r="Y262" s="72"/>
      <c r="Z262" s="72"/>
    </row>
    <row r="263" spans="1:26" ht="16.5" customHeight="1">
      <c r="A263" s="72"/>
      <c r="B263" s="72"/>
      <c r="C263" s="73"/>
      <c r="D263" s="73"/>
      <c r="E263" s="105"/>
      <c r="F263" s="105"/>
      <c r="G263" s="72"/>
      <c r="H263" s="72"/>
      <c r="I263" s="72"/>
      <c r="J263" s="72"/>
      <c r="K263" s="72"/>
      <c r="L263" s="72"/>
      <c r="M263" s="72"/>
      <c r="N263" s="72"/>
      <c r="O263" s="72"/>
      <c r="P263" s="72"/>
      <c r="Q263" s="72"/>
      <c r="R263" s="72"/>
      <c r="S263" s="72"/>
      <c r="T263" s="72"/>
      <c r="U263" s="72"/>
      <c r="V263" s="72"/>
      <c r="W263" s="72"/>
      <c r="X263" s="72"/>
      <c r="Y263" s="72"/>
      <c r="Z263" s="72"/>
    </row>
    <row r="264" spans="1:26" ht="16.5" customHeight="1">
      <c r="A264" s="72"/>
      <c r="B264" s="72"/>
      <c r="C264" s="73"/>
      <c r="D264" s="73"/>
      <c r="E264" s="105"/>
      <c r="F264" s="105"/>
      <c r="G264" s="72"/>
      <c r="H264" s="72"/>
      <c r="I264" s="72"/>
      <c r="J264" s="72"/>
      <c r="K264" s="72"/>
      <c r="L264" s="72"/>
      <c r="M264" s="72"/>
      <c r="N264" s="72"/>
      <c r="O264" s="72"/>
      <c r="P264" s="72"/>
      <c r="Q264" s="72"/>
      <c r="R264" s="72"/>
      <c r="S264" s="72"/>
      <c r="T264" s="72"/>
      <c r="U264" s="72"/>
      <c r="V264" s="72"/>
      <c r="W264" s="72"/>
      <c r="X264" s="72"/>
      <c r="Y264" s="72"/>
      <c r="Z264" s="72"/>
    </row>
    <row r="265" spans="1:26" ht="16.5" customHeight="1">
      <c r="A265" s="72"/>
      <c r="B265" s="72"/>
      <c r="C265" s="73"/>
      <c r="D265" s="73"/>
      <c r="E265" s="105"/>
      <c r="F265" s="105"/>
      <c r="G265" s="72"/>
      <c r="H265" s="72"/>
      <c r="I265" s="72"/>
      <c r="J265" s="72"/>
      <c r="K265" s="72"/>
      <c r="L265" s="72"/>
      <c r="M265" s="72"/>
      <c r="N265" s="72"/>
      <c r="O265" s="72"/>
      <c r="P265" s="72"/>
      <c r="Q265" s="72"/>
      <c r="R265" s="72"/>
      <c r="S265" s="72"/>
      <c r="T265" s="72"/>
      <c r="U265" s="72"/>
      <c r="V265" s="72"/>
      <c r="W265" s="72"/>
      <c r="X265" s="72"/>
      <c r="Y265" s="72"/>
      <c r="Z265" s="72"/>
    </row>
    <row r="266" spans="1:26" ht="16.5" customHeight="1">
      <c r="A266" s="72"/>
      <c r="B266" s="72"/>
      <c r="C266" s="73"/>
      <c r="D266" s="73"/>
      <c r="E266" s="105"/>
      <c r="F266" s="105"/>
      <c r="G266" s="72"/>
      <c r="H266" s="72"/>
      <c r="I266" s="72"/>
      <c r="J266" s="72"/>
      <c r="K266" s="72"/>
      <c r="L266" s="72"/>
      <c r="M266" s="72"/>
      <c r="N266" s="72"/>
      <c r="O266" s="72"/>
      <c r="P266" s="72"/>
      <c r="Q266" s="72"/>
      <c r="R266" s="72"/>
      <c r="S266" s="72"/>
      <c r="T266" s="72"/>
      <c r="U266" s="72"/>
      <c r="V266" s="72"/>
      <c r="W266" s="72"/>
      <c r="X266" s="72"/>
      <c r="Y266" s="72"/>
      <c r="Z266" s="72"/>
    </row>
    <row r="267" spans="1:26" ht="16.5" customHeight="1">
      <c r="A267" s="72"/>
      <c r="B267" s="72"/>
      <c r="C267" s="73"/>
      <c r="D267" s="73"/>
      <c r="E267" s="105"/>
      <c r="F267" s="105"/>
      <c r="G267" s="72"/>
      <c r="H267" s="72"/>
      <c r="I267" s="72"/>
      <c r="J267" s="72"/>
      <c r="K267" s="72"/>
      <c r="L267" s="72"/>
      <c r="M267" s="72"/>
      <c r="N267" s="72"/>
      <c r="O267" s="72"/>
      <c r="P267" s="72"/>
      <c r="Q267" s="72"/>
      <c r="R267" s="72"/>
      <c r="S267" s="72"/>
      <c r="T267" s="72"/>
      <c r="U267" s="72"/>
      <c r="V267" s="72"/>
      <c r="W267" s="72"/>
      <c r="X267" s="72"/>
      <c r="Y267" s="72"/>
      <c r="Z267" s="72"/>
    </row>
    <row r="268" spans="1:26" ht="16.5" customHeight="1">
      <c r="A268" s="72"/>
      <c r="B268" s="72"/>
      <c r="C268" s="73"/>
      <c r="D268" s="73"/>
      <c r="E268" s="105"/>
      <c r="F268" s="105"/>
      <c r="G268" s="72"/>
      <c r="H268" s="72"/>
      <c r="I268" s="72"/>
      <c r="J268" s="72"/>
      <c r="K268" s="72"/>
      <c r="L268" s="72"/>
      <c r="M268" s="72"/>
      <c r="N268" s="72"/>
      <c r="O268" s="72"/>
      <c r="P268" s="72"/>
      <c r="Q268" s="72"/>
      <c r="R268" s="72"/>
      <c r="S268" s="72"/>
      <c r="T268" s="72"/>
      <c r="U268" s="72"/>
      <c r="V268" s="72"/>
      <c r="W268" s="72"/>
      <c r="X268" s="72"/>
      <c r="Y268" s="72"/>
      <c r="Z268" s="72"/>
    </row>
    <row r="269" spans="1:26" ht="16.5" customHeight="1">
      <c r="A269" s="72"/>
      <c r="B269" s="72"/>
      <c r="C269" s="73"/>
      <c r="D269" s="73"/>
      <c r="E269" s="105"/>
      <c r="F269" s="105"/>
      <c r="G269" s="72"/>
      <c r="H269" s="72"/>
      <c r="I269" s="72"/>
      <c r="J269" s="72"/>
      <c r="K269" s="72"/>
      <c r="L269" s="72"/>
      <c r="M269" s="72"/>
      <c r="N269" s="72"/>
      <c r="O269" s="72"/>
      <c r="P269" s="72"/>
      <c r="Q269" s="72"/>
      <c r="R269" s="72"/>
      <c r="S269" s="72"/>
      <c r="T269" s="72"/>
      <c r="U269" s="72"/>
      <c r="V269" s="72"/>
      <c r="W269" s="72"/>
      <c r="X269" s="72"/>
      <c r="Y269" s="72"/>
      <c r="Z269" s="72"/>
    </row>
    <row r="270" spans="1:26" ht="16.5" customHeight="1">
      <c r="A270" s="72"/>
      <c r="B270" s="72"/>
      <c r="C270" s="73"/>
      <c r="D270" s="73"/>
      <c r="E270" s="105"/>
      <c r="F270" s="105"/>
      <c r="G270" s="72"/>
      <c r="H270" s="72"/>
      <c r="I270" s="72"/>
      <c r="J270" s="72"/>
      <c r="K270" s="72"/>
      <c r="L270" s="72"/>
      <c r="M270" s="72"/>
      <c r="N270" s="72"/>
      <c r="O270" s="72"/>
      <c r="P270" s="72"/>
      <c r="Q270" s="72"/>
      <c r="R270" s="72"/>
      <c r="S270" s="72"/>
      <c r="T270" s="72"/>
      <c r="U270" s="72"/>
      <c r="V270" s="72"/>
      <c r="W270" s="72"/>
      <c r="X270" s="72"/>
      <c r="Y270" s="72"/>
      <c r="Z270" s="72"/>
    </row>
    <row r="271" spans="1:26" ht="16.5" customHeight="1">
      <c r="A271" s="72"/>
      <c r="B271" s="72"/>
      <c r="C271" s="73"/>
      <c r="D271" s="73"/>
      <c r="E271" s="105"/>
      <c r="F271" s="105"/>
      <c r="G271" s="72"/>
      <c r="H271" s="72"/>
      <c r="I271" s="72"/>
      <c r="J271" s="72"/>
      <c r="K271" s="72"/>
      <c r="L271" s="72"/>
      <c r="M271" s="72"/>
      <c r="N271" s="72"/>
      <c r="O271" s="72"/>
      <c r="P271" s="72"/>
      <c r="Q271" s="72"/>
      <c r="R271" s="72"/>
      <c r="S271" s="72"/>
      <c r="T271" s="72"/>
      <c r="U271" s="72"/>
      <c r="V271" s="72"/>
      <c r="W271" s="72"/>
      <c r="X271" s="72"/>
      <c r="Y271" s="72"/>
      <c r="Z271" s="72"/>
    </row>
    <row r="272" spans="1:26" ht="16.5" customHeight="1">
      <c r="A272" s="72"/>
      <c r="B272" s="72"/>
      <c r="C272" s="73"/>
      <c r="D272" s="73"/>
      <c r="E272" s="105"/>
      <c r="F272" s="105"/>
      <c r="G272" s="72"/>
      <c r="H272" s="72"/>
      <c r="I272" s="72"/>
      <c r="J272" s="72"/>
      <c r="K272" s="72"/>
      <c r="L272" s="72"/>
      <c r="M272" s="72"/>
      <c r="N272" s="72"/>
      <c r="O272" s="72"/>
      <c r="P272" s="72"/>
      <c r="Q272" s="72"/>
      <c r="R272" s="72"/>
      <c r="S272" s="72"/>
      <c r="T272" s="72"/>
      <c r="U272" s="72"/>
      <c r="V272" s="72"/>
      <c r="W272" s="72"/>
      <c r="X272" s="72"/>
      <c r="Y272" s="72"/>
      <c r="Z272" s="72"/>
    </row>
    <row r="273" spans="1:26" ht="16.5" customHeight="1">
      <c r="A273" s="72"/>
      <c r="B273" s="72"/>
      <c r="C273" s="73"/>
      <c r="D273" s="73"/>
      <c r="E273" s="105"/>
      <c r="F273" s="105"/>
      <c r="G273" s="72"/>
      <c r="H273" s="72"/>
      <c r="I273" s="72"/>
      <c r="J273" s="72"/>
      <c r="K273" s="72"/>
      <c r="L273" s="72"/>
      <c r="M273" s="72"/>
      <c r="N273" s="72"/>
      <c r="O273" s="72"/>
      <c r="P273" s="72"/>
      <c r="Q273" s="72"/>
      <c r="R273" s="72"/>
      <c r="S273" s="72"/>
      <c r="T273" s="72"/>
      <c r="U273" s="72"/>
      <c r="V273" s="72"/>
      <c r="W273" s="72"/>
      <c r="X273" s="72"/>
      <c r="Y273" s="72"/>
      <c r="Z273" s="72"/>
    </row>
    <row r="274" spans="1:26" ht="16.5" customHeight="1">
      <c r="A274" s="72"/>
      <c r="B274" s="72"/>
      <c r="C274" s="73"/>
      <c r="D274" s="73"/>
      <c r="E274" s="105"/>
      <c r="F274" s="105"/>
      <c r="G274" s="72"/>
      <c r="H274" s="72"/>
      <c r="I274" s="72"/>
      <c r="J274" s="72"/>
      <c r="K274" s="72"/>
      <c r="L274" s="72"/>
      <c r="M274" s="72"/>
      <c r="N274" s="72"/>
      <c r="O274" s="72"/>
      <c r="P274" s="72"/>
      <c r="Q274" s="72"/>
      <c r="R274" s="72"/>
      <c r="S274" s="72"/>
      <c r="T274" s="72"/>
      <c r="U274" s="72"/>
      <c r="V274" s="72"/>
      <c r="W274" s="72"/>
      <c r="X274" s="72"/>
      <c r="Y274" s="72"/>
      <c r="Z274" s="72"/>
    </row>
    <row r="275" spans="1:26" ht="16.5" customHeight="1">
      <c r="A275" s="72"/>
      <c r="B275" s="72"/>
      <c r="C275" s="73"/>
      <c r="D275" s="73"/>
      <c r="E275" s="105"/>
      <c r="F275" s="105"/>
      <c r="G275" s="72"/>
      <c r="H275" s="72"/>
      <c r="I275" s="72"/>
      <c r="J275" s="72"/>
      <c r="K275" s="72"/>
      <c r="L275" s="72"/>
      <c r="M275" s="72"/>
      <c r="N275" s="72"/>
      <c r="O275" s="72"/>
      <c r="P275" s="72"/>
      <c r="Q275" s="72"/>
      <c r="R275" s="72"/>
      <c r="S275" s="72"/>
      <c r="T275" s="72"/>
      <c r="U275" s="72"/>
      <c r="V275" s="72"/>
      <c r="W275" s="72"/>
      <c r="X275" s="72"/>
      <c r="Y275" s="72"/>
      <c r="Z275" s="72"/>
    </row>
    <row r="276" spans="1:26" ht="16.5" customHeight="1">
      <c r="A276" s="72"/>
      <c r="B276" s="72"/>
      <c r="C276" s="73"/>
      <c r="D276" s="73"/>
      <c r="E276" s="105"/>
      <c r="F276" s="105"/>
      <c r="G276" s="72"/>
      <c r="H276" s="72"/>
      <c r="I276" s="72"/>
      <c r="J276" s="72"/>
      <c r="K276" s="72"/>
      <c r="L276" s="72"/>
      <c r="M276" s="72"/>
      <c r="N276" s="72"/>
      <c r="O276" s="72"/>
      <c r="P276" s="72"/>
      <c r="Q276" s="72"/>
      <c r="R276" s="72"/>
      <c r="S276" s="72"/>
      <c r="T276" s="72"/>
      <c r="U276" s="72"/>
      <c r="V276" s="72"/>
      <c r="W276" s="72"/>
      <c r="X276" s="72"/>
      <c r="Y276" s="72"/>
      <c r="Z276" s="72"/>
    </row>
    <row r="277" spans="1:26" ht="16.5" customHeight="1">
      <c r="A277" s="72"/>
      <c r="B277" s="72"/>
      <c r="C277" s="73"/>
      <c r="D277" s="73"/>
      <c r="E277" s="105"/>
      <c r="F277" s="105"/>
      <c r="G277" s="72"/>
      <c r="H277" s="72"/>
      <c r="I277" s="72"/>
      <c r="J277" s="72"/>
      <c r="K277" s="72"/>
      <c r="L277" s="72"/>
      <c r="M277" s="72"/>
      <c r="N277" s="72"/>
      <c r="O277" s="72"/>
      <c r="P277" s="72"/>
      <c r="Q277" s="72"/>
      <c r="R277" s="72"/>
      <c r="S277" s="72"/>
      <c r="T277" s="72"/>
      <c r="U277" s="72"/>
      <c r="V277" s="72"/>
      <c r="W277" s="72"/>
      <c r="X277" s="72"/>
      <c r="Y277" s="72"/>
      <c r="Z277" s="72"/>
    </row>
    <row r="278" spans="1:26" ht="16.5" customHeight="1">
      <c r="A278" s="72"/>
      <c r="B278" s="72"/>
      <c r="C278" s="73"/>
      <c r="D278" s="73"/>
      <c r="E278" s="105"/>
      <c r="F278" s="105"/>
      <c r="G278" s="72"/>
      <c r="H278" s="72"/>
      <c r="I278" s="72"/>
      <c r="J278" s="72"/>
      <c r="K278" s="72"/>
      <c r="L278" s="72"/>
      <c r="M278" s="72"/>
      <c r="N278" s="72"/>
      <c r="O278" s="72"/>
      <c r="P278" s="72"/>
      <c r="Q278" s="72"/>
      <c r="R278" s="72"/>
      <c r="S278" s="72"/>
      <c r="T278" s="72"/>
      <c r="U278" s="72"/>
      <c r="V278" s="72"/>
      <c r="W278" s="72"/>
      <c r="X278" s="72"/>
      <c r="Y278" s="72"/>
      <c r="Z278" s="72"/>
    </row>
    <row r="279" spans="1:26" ht="16.5" customHeight="1">
      <c r="A279" s="72"/>
      <c r="B279" s="72"/>
      <c r="C279" s="73"/>
      <c r="D279" s="73"/>
      <c r="E279" s="105"/>
      <c r="F279" s="105"/>
      <c r="G279" s="72"/>
      <c r="H279" s="72"/>
      <c r="I279" s="72"/>
      <c r="J279" s="72"/>
      <c r="K279" s="72"/>
      <c r="L279" s="72"/>
      <c r="M279" s="72"/>
      <c r="N279" s="72"/>
      <c r="O279" s="72"/>
      <c r="P279" s="72"/>
      <c r="Q279" s="72"/>
      <c r="R279" s="72"/>
      <c r="S279" s="72"/>
      <c r="T279" s="72"/>
      <c r="U279" s="72"/>
      <c r="V279" s="72"/>
      <c r="W279" s="72"/>
      <c r="X279" s="72"/>
      <c r="Y279" s="72"/>
      <c r="Z279" s="72"/>
    </row>
    <row r="280" spans="1:26" ht="16.5" customHeight="1">
      <c r="A280" s="72"/>
      <c r="B280" s="72"/>
      <c r="C280" s="73"/>
      <c r="D280" s="73"/>
      <c r="E280" s="105"/>
      <c r="F280" s="105"/>
      <c r="G280" s="72"/>
      <c r="H280" s="72"/>
      <c r="I280" s="72"/>
      <c r="J280" s="72"/>
      <c r="K280" s="72"/>
      <c r="L280" s="72"/>
      <c r="M280" s="72"/>
      <c r="N280" s="72"/>
      <c r="O280" s="72"/>
      <c r="P280" s="72"/>
      <c r="Q280" s="72"/>
      <c r="R280" s="72"/>
      <c r="S280" s="72"/>
      <c r="T280" s="72"/>
      <c r="U280" s="72"/>
      <c r="V280" s="72"/>
      <c r="W280" s="72"/>
      <c r="X280" s="72"/>
      <c r="Y280" s="72"/>
      <c r="Z280" s="72"/>
    </row>
    <row r="281" spans="1:26" ht="16.5" customHeight="1">
      <c r="A281" s="72"/>
      <c r="B281" s="72"/>
      <c r="C281" s="73"/>
      <c r="D281" s="73"/>
      <c r="E281" s="105"/>
      <c r="F281" s="105"/>
      <c r="G281" s="72"/>
      <c r="H281" s="72"/>
      <c r="I281" s="72"/>
      <c r="J281" s="72"/>
      <c r="K281" s="72"/>
      <c r="L281" s="72"/>
      <c r="M281" s="72"/>
      <c r="N281" s="72"/>
      <c r="O281" s="72"/>
      <c r="P281" s="72"/>
      <c r="Q281" s="72"/>
      <c r="R281" s="72"/>
      <c r="S281" s="72"/>
      <c r="T281" s="72"/>
      <c r="U281" s="72"/>
      <c r="V281" s="72"/>
      <c r="W281" s="72"/>
      <c r="X281" s="72"/>
      <c r="Y281" s="72"/>
      <c r="Z281" s="72"/>
    </row>
    <row r="282" spans="1:26" ht="16.5" customHeight="1">
      <c r="A282" s="72"/>
      <c r="B282" s="72"/>
      <c r="C282" s="73"/>
      <c r="D282" s="73"/>
      <c r="E282" s="105"/>
      <c r="F282" s="105"/>
      <c r="G282" s="72"/>
      <c r="H282" s="72"/>
      <c r="I282" s="72"/>
      <c r="J282" s="72"/>
      <c r="K282" s="72"/>
      <c r="L282" s="72"/>
      <c r="M282" s="72"/>
      <c r="N282" s="72"/>
      <c r="O282" s="72"/>
      <c r="P282" s="72"/>
      <c r="Q282" s="72"/>
      <c r="R282" s="72"/>
      <c r="S282" s="72"/>
      <c r="T282" s="72"/>
      <c r="U282" s="72"/>
      <c r="V282" s="72"/>
      <c r="W282" s="72"/>
      <c r="X282" s="72"/>
      <c r="Y282" s="72"/>
      <c r="Z282" s="72"/>
    </row>
    <row r="283" spans="1:26" ht="16.5" customHeight="1">
      <c r="A283" s="72"/>
      <c r="B283" s="72"/>
      <c r="C283" s="73"/>
      <c r="D283" s="73"/>
      <c r="E283" s="105"/>
      <c r="F283" s="105"/>
      <c r="G283" s="72"/>
      <c r="H283" s="72"/>
      <c r="I283" s="72"/>
      <c r="J283" s="72"/>
      <c r="K283" s="72"/>
      <c r="L283" s="72"/>
      <c r="M283" s="72"/>
      <c r="N283" s="72"/>
      <c r="O283" s="72"/>
      <c r="P283" s="72"/>
      <c r="Q283" s="72"/>
      <c r="R283" s="72"/>
      <c r="S283" s="72"/>
      <c r="T283" s="72"/>
      <c r="U283" s="72"/>
      <c r="V283" s="72"/>
      <c r="W283" s="72"/>
      <c r="X283" s="72"/>
      <c r="Y283" s="72"/>
      <c r="Z283" s="72"/>
    </row>
    <row r="284" spans="1:26" ht="16.5" customHeight="1">
      <c r="A284" s="72"/>
      <c r="B284" s="72"/>
      <c r="C284" s="73"/>
      <c r="D284" s="73"/>
      <c r="E284" s="105"/>
      <c r="F284" s="105"/>
      <c r="G284" s="72"/>
      <c r="H284" s="72"/>
      <c r="I284" s="72"/>
      <c r="J284" s="72"/>
      <c r="K284" s="72"/>
      <c r="L284" s="72"/>
      <c r="M284" s="72"/>
      <c r="N284" s="72"/>
      <c r="O284" s="72"/>
      <c r="P284" s="72"/>
      <c r="Q284" s="72"/>
      <c r="R284" s="72"/>
      <c r="S284" s="72"/>
      <c r="T284" s="72"/>
      <c r="U284" s="72"/>
      <c r="V284" s="72"/>
      <c r="W284" s="72"/>
      <c r="X284" s="72"/>
      <c r="Y284" s="72"/>
      <c r="Z284" s="72"/>
    </row>
    <row r="285" spans="1:26" ht="16.5" customHeight="1">
      <c r="A285" s="72"/>
      <c r="B285" s="72"/>
      <c r="C285" s="73"/>
      <c r="D285" s="73"/>
      <c r="E285" s="105"/>
      <c r="F285" s="105"/>
      <c r="G285" s="72"/>
      <c r="H285" s="72"/>
      <c r="I285" s="72"/>
      <c r="J285" s="72"/>
      <c r="K285" s="72"/>
      <c r="L285" s="72"/>
      <c r="M285" s="72"/>
      <c r="N285" s="72"/>
      <c r="O285" s="72"/>
      <c r="P285" s="72"/>
      <c r="Q285" s="72"/>
      <c r="R285" s="72"/>
      <c r="S285" s="72"/>
      <c r="T285" s="72"/>
      <c r="U285" s="72"/>
      <c r="V285" s="72"/>
      <c r="W285" s="72"/>
      <c r="X285" s="72"/>
      <c r="Y285" s="72"/>
      <c r="Z285" s="72"/>
    </row>
    <row r="286" spans="1:26" ht="16.5" customHeight="1">
      <c r="A286" s="72"/>
      <c r="B286" s="72"/>
      <c r="C286" s="73"/>
      <c r="D286" s="73"/>
      <c r="E286" s="105"/>
      <c r="F286" s="105"/>
      <c r="G286" s="72"/>
      <c r="H286" s="72"/>
      <c r="I286" s="72"/>
      <c r="J286" s="72"/>
      <c r="K286" s="72"/>
      <c r="L286" s="72"/>
      <c r="M286" s="72"/>
      <c r="N286" s="72"/>
      <c r="O286" s="72"/>
      <c r="P286" s="72"/>
      <c r="Q286" s="72"/>
      <c r="R286" s="72"/>
      <c r="S286" s="72"/>
      <c r="T286" s="72"/>
      <c r="U286" s="72"/>
      <c r="V286" s="72"/>
      <c r="W286" s="72"/>
      <c r="X286" s="72"/>
      <c r="Y286" s="72"/>
      <c r="Z286" s="72"/>
    </row>
    <row r="287" spans="1:26" ht="16.5" customHeight="1">
      <c r="A287" s="72"/>
      <c r="B287" s="72"/>
      <c r="C287" s="73"/>
      <c r="D287" s="73"/>
      <c r="E287" s="105"/>
      <c r="F287" s="105"/>
      <c r="G287" s="72"/>
      <c r="H287" s="72"/>
      <c r="I287" s="72"/>
      <c r="J287" s="72"/>
      <c r="K287" s="72"/>
      <c r="L287" s="72"/>
      <c r="M287" s="72"/>
      <c r="N287" s="72"/>
      <c r="O287" s="72"/>
      <c r="P287" s="72"/>
      <c r="Q287" s="72"/>
      <c r="R287" s="72"/>
      <c r="S287" s="72"/>
      <c r="T287" s="72"/>
      <c r="U287" s="72"/>
      <c r="V287" s="72"/>
      <c r="W287" s="72"/>
      <c r="X287" s="72"/>
      <c r="Y287" s="72"/>
      <c r="Z287" s="72"/>
    </row>
    <row r="288" spans="1:26" ht="16.5" customHeight="1">
      <c r="A288" s="72"/>
      <c r="B288" s="72"/>
      <c r="C288" s="73"/>
      <c r="D288" s="73"/>
      <c r="E288" s="105"/>
      <c r="F288" s="105"/>
      <c r="G288" s="72"/>
      <c r="H288" s="72"/>
      <c r="I288" s="72"/>
      <c r="J288" s="72"/>
      <c r="K288" s="72"/>
      <c r="L288" s="72"/>
      <c r="M288" s="72"/>
      <c r="N288" s="72"/>
      <c r="O288" s="72"/>
      <c r="P288" s="72"/>
      <c r="Q288" s="72"/>
      <c r="R288" s="72"/>
      <c r="S288" s="72"/>
      <c r="T288" s="72"/>
      <c r="U288" s="72"/>
      <c r="V288" s="72"/>
      <c r="W288" s="72"/>
      <c r="X288" s="72"/>
      <c r="Y288" s="72"/>
      <c r="Z288" s="72"/>
    </row>
    <row r="289" spans="1:26" ht="16.5" customHeight="1">
      <c r="A289" s="72"/>
      <c r="B289" s="72"/>
      <c r="C289" s="73"/>
      <c r="D289" s="73"/>
      <c r="E289" s="105"/>
      <c r="F289" s="105"/>
      <c r="G289" s="72"/>
      <c r="H289" s="72"/>
      <c r="I289" s="72"/>
      <c r="J289" s="72"/>
      <c r="K289" s="72"/>
      <c r="L289" s="72"/>
      <c r="M289" s="72"/>
      <c r="N289" s="72"/>
      <c r="O289" s="72"/>
      <c r="P289" s="72"/>
      <c r="Q289" s="72"/>
      <c r="R289" s="72"/>
      <c r="S289" s="72"/>
      <c r="T289" s="72"/>
      <c r="U289" s="72"/>
      <c r="V289" s="72"/>
      <c r="W289" s="72"/>
      <c r="X289" s="72"/>
      <c r="Y289" s="72"/>
      <c r="Z289" s="72"/>
    </row>
    <row r="290" spans="1:26" ht="16.5" customHeight="1">
      <c r="A290" s="72"/>
      <c r="B290" s="72"/>
      <c r="C290" s="73"/>
      <c r="D290" s="73"/>
      <c r="E290" s="105"/>
      <c r="F290" s="105"/>
      <c r="G290" s="72"/>
      <c r="H290" s="72"/>
      <c r="I290" s="72"/>
      <c r="J290" s="72"/>
      <c r="K290" s="72"/>
      <c r="L290" s="72"/>
      <c r="M290" s="72"/>
      <c r="N290" s="72"/>
      <c r="O290" s="72"/>
      <c r="P290" s="72"/>
      <c r="Q290" s="72"/>
      <c r="R290" s="72"/>
      <c r="S290" s="72"/>
      <c r="T290" s="72"/>
      <c r="U290" s="72"/>
      <c r="V290" s="72"/>
      <c r="W290" s="72"/>
      <c r="X290" s="72"/>
      <c r="Y290" s="72"/>
      <c r="Z290" s="72"/>
    </row>
    <row r="291" spans="1:26" ht="16.5" customHeight="1">
      <c r="A291" s="72"/>
      <c r="B291" s="72"/>
      <c r="C291" s="73"/>
      <c r="D291" s="73"/>
      <c r="E291" s="105"/>
      <c r="F291" s="105"/>
      <c r="G291" s="72"/>
      <c r="H291" s="72"/>
      <c r="I291" s="72"/>
      <c r="J291" s="72"/>
      <c r="K291" s="72"/>
      <c r="L291" s="72"/>
      <c r="M291" s="72"/>
      <c r="N291" s="72"/>
      <c r="O291" s="72"/>
      <c r="P291" s="72"/>
      <c r="Q291" s="72"/>
      <c r="R291" s="72"/>
      <c r="S291" s="72"/>
      <c r="T291" s="72"/>
      <c r="U291" s="72"/>
      <c r="V291" s="72"/>
      <c r="W291" s="72"/>
      <c r="X291" s="72"/>
      <c r="Y291" s="72"/>
      <c r="Z291" s="72"/>
    </row>
    <row r="292" spans="1:26" ht="16.5" customHeight="1">
      <c r="A292" s="72"/>
      <c r="B292" s="72"/>
      <c r="C292" s="73"/>
      <c r="D292" s="73"/>
      <c r="E292" s="105"/>
      <c r="F292" s="105"/>
      <c r="G292" s="72"/>
      <c r="H292" s="72"/>
      <c r="I292" s="72"/>
      <c r="J292" s="72"/>
      <c r="K292" s="72"/>
      <c r="L292" s="72"/>
      <c r="M292" s="72"/>
      <c r="N292" s="72"/>
      <c r="O292" s="72"/>
      <c r="P292" s="72"/>
      <c r="Q292" s="72"/>
      <c r="R292" s="72"/>
      <c r="S292" s="72"/>
      <c r="T292" s="72"/>
      <c r="U292" s="72"/>
      <c r="V292" s="72"/>
      <c r="W292" s="72"/>
      <c r="X292" s="72"/>
      <c r="Y292" s="72"/>
      <c r="Z292" s="72"/>
    </row>
    <row r="293" spans="1:26" ht="16.5" customHeight="1">
      <c r="A293" s="72"/>
      <c r="B293" s="72"/>
      <c r="C293" s="73"/>
      <c r="D293" s="73"/>
      <c r="E293" s="105"/>
      <c r="F293" s="105"/>
      <c r="G293" s="72"/>
      <c r="H293" s="72"/>
      <c r="I293" s="72"/>
      <c r="J293" s="72"/>
      <c r="K293" s="72"/>
      <c r="L293" s="72"/>
      <c r="M293" s="72"/>
      <c r="N293" s="72"/>
      <c r="O293" s="72"/>
      <c r="P293" s="72"/>
      <c r="Q293" s="72"/>
      <c r="R293" s="72"/>
      <c r="S293" s="72"/>
      <c r="T293" s="72"/>
      <c r="U293" s="72"/>
      <c r="V293" s="72"/>
      <c r="W293" s="72"/>
      <c r="X293" s="72"/>
      <c r="Y293" s="72"/>
      <c r="Z293" s="72"/>
    </row>
    <row r="294" spans="1:26" ht="16.5" customHeight="1">
      <c r="A294" s="72"/>
      <c r="B294" s="72"/>
      <c r="C294" s="73"/>
      <c r="D294" s="73"/>
      <c r="E294" s="105"/>
      <c r="F294" s="105"/>
      <c r="G294" s="72"/>
      <c r="H294" s="72"/>
      <c r="I294" s="72"/>
      <c r="J294" s="72"/>
      <c r="K294" s="72"/>
      <c r="L294" s="72"/>
      <c r="M294" s="72"/>
      <c r="N294" s="72"/>
      <c r="O294" s="72"/>
      <c r="P294" s="72"/>
      <c r="Q294" s="72"/>
      <c r="R294" s="72"/>
      <c r="S294" s="72"/>
      <c r="T294" s="72"/>
      <c r="U294" s="72"/>
      <c r="V294" s="72"/>
      <c r="W294" s="72"/>
      <c r="X294" s="72"/>
      <c r="Y294" s="72"/>
      <c r="Z294" s="72"/>
    </row>
    <row r="295" spans="1:26" ht="16.5" customHeight="1">
      <c r="A295" s="72"/>
      <c r="B295" s="72"/>
      <c r="C295" s="73"/>
      <c r="D295" s="73"/>
      <c r="E295" s="105"/>
      <c r="F295" s="105"/>
      <c r="G295" s="72"/>
      <c r="H295" s="72"/>
      <c r="I295" s="72"/>
      <c r="J295" s="72"/>
      <c r="K295" s="72"/>
      <c r="L295" s="72"/>
      <c r="M295" s="72"/>
      <c r="N295" s="72"/>
      <c r="O295" s="72"/>
      <c r="P295" s="72"/>
      <c r="Q295" s="72"/>
      <c r="R295" s="72"/>
      <c r="S295" s="72"/>
      <c r="T295" s="72"/>
      <c r="U295" s="72"/>
      <c r="V295" s="72"/>
      <c r="W295" s="72"/>
      <c r="X295" s="72"/>
      <c r="Y295" s="72"/>
      <c r="Z295" s="72"/>
    </row>
    <row r="296" spans="1:26" ht="16.5" customHeight="1">
      <c r="A296" s="72"/>
      <c r="B296" s="72"/>
      <c r="C296" s="73"/>
      <c r="D296" s="73"/>
      <c r="E296" s="105"/>
      <c r="F296" s="105"/>
      <c r="G296" s="72"/>
      <c r="H296" s="72"/>
      <c r="I296" s="72"/>
      <c r="J296" s="72"/>
      <c r="K296" s="72"/>
      <c r="L296" s="72"/>
      <c r="M296" s="72"/>
      <c r="N296" s="72"/>
      <c r="O296" s="72"/>
      <c r="P296" s="72"/>
      <c r="Q296" s="72"/>
      <c r="R296" s="72"/>
      <c r="S296" s="72"/>
      <c r="T296" s="72"/>
      <c r="U296" s="72"/>
      <c r="V296" s="72"/>
      <c r="W296" s="72"/>
      <c r="X296" s="72"/>
      <c r="Y296" s="72"/>
      <c r="Z296" s="72"/>
    </row>
    <row r="297" spans="1:26" ht="16.5" customHeight="1">
      <c r="A297" s="72"/>
      <c r="B297" s="72"/>
      <c r="C297" s="73"/>
      <c r="D297" s="73"/>
      <c r="E297" s="105"/>
      <c r="F297" s="105"/>
      <c r="G297" s="72"/>
      <c r="H297" s="72"/>
      <c r="I297" s="72"/>
      <c r="J297" s="72"/>
      <c r="K297" s="72"/>
      <c r="L297" s="72"/>
      <c r="M297" s="72"/>
      <c r="N297" s="72"/>
      <c r="O297" s="72"/>
      <c r="P297" s="72"/>
      <c r="Q297" s="72"/>
      <c r="R297" s="72"/>
      <c r="S297" s="72"/>
      <c r="T297" s="72"/>
      <c r="U297" s="72"/>
      <c r="V297" s="72"/>
      <c r="W297" s="72"/>
      <c r="X297" s="72"/>
      <c r="Y297" s="72"/>
      <c r="Z297" s="72"/>
    </row>
    <row r="298" spans="1:26" ht="16.5" customHeight="1">
      <c r="A298" s="72"/>
      <c r="B298" s="72"/>
      <c r="C298" s="73"/>
      <c r="D298" s="73"/>
      <c r="E298" s="105"/>
      <c r="F298" s="105"/>
      <c r="G298" s="72"/>
      <c r="H298" s="72"/>
      <c r="I298" s="72"/>
      <c r="J298" s="72"/>
      <c r="K298" s="72"/>
      <c r="L298" s="72"/>
      <c r="M298" s="72"/>
      <c r="N298" s="72"/>
      <c r="O298" s="72"/>
      <c r="P298" s="72"/>
      <c r="Q298" s="72"/>
      <c r="R298" s="72"/>
      <c r="S298" s="72"/>
      <c r="T298" s="72"/>
      <c r="U298" s="72"/>
      <c r="V298" s="72"/>
      <c r="W298" s="72"/>
      <c r="X298" s="72"/>
      <c r="Y298" s="72"/>
      <c r="Z298" s="72"/>
    </row>
    <row r="299" spans="1:26" ht="16.5" customHeight="1">
      <c r="A299" s="72"/>
      <c r="B299" s="72"/>
      <c r="C299" s="73"/>
      <c r="D299" s="73"/>
      <c r="E299" s="105"/>
      <c r="F299" s="105"/>
      <c r="G299" s="72"/>
      <c r="H299" s="72"/>
      <c r="I299" s="72"/>
      <c r="J299" s="72"/>
      <c r="K299" s="72"/>
      <c r="L299" s="72"/>
      <c r="M299" s="72"/>
      <c r="N299" s="72"/>
      <c r="O299" s="72"/>
      <c r="P299" s="72"/>
      <c r="Q299" s="72"/>
      <c r="R299" s="72"/>
      <c r="S299" s="72"/>
      <c r="T299" s="72"/>
      <c r="U299" s="72"/>
      <c r="V299" s="72"/>
      <c r="W299" s="72"/>
      <c r="X299" s="72"/>
      <c r="Y299" s="72"/>
      <c r="Z299" s="72"/>
    </row>
    <row r="300" spans="1:26" ht="16.5" customHeight="1">
      <c r="A300" s="72"/>
      <c r="B300" s="72"/>
      <c r="C300" s="73"/>
      <c r="D300" s="73"/>
      <c r="E300" s="105"/>
      <c r="F300" s="105"/>
      <c r="G300" s="72"/>
      <c r="H300" s="72"/>
      <c r="I300" s="72"/>
      <c r="J300" s="72"/>
      <c r="K300" s="72"/>
      <c r="L300" s="72"/>
      <c r="M300" s="72"/>
      <c r="N300" s="72"/>
      <c r="O300" s="72"/>
      <c r="P300" s="72"/>
      <c r="Q300" s="72"/>
      <c r="R300" s="72"/>
      <c r="S300" s="72"/>
      <c r="T300" s="72"/>
      <c r="U300" s="72"/>
      <c r="V300" s="72"/>
      <c r="W300" s="72"/>
      <c r="X300" s="72"/>
      <c r="Y300" s="72"/>
      <c r="Z300" s="72"/>
    </row>
    <row r="301" spans="1:26" ht="16.5" customHeight="1">
      <c r="A301" s="72"/>
      <c r="B301" s="72"/>
      <c r="C301" s="73"/>
      <c r="D301" s="73"/>
      <c r="E301" s="105"/>
      <c r="F301" s="105"/>
      <c r="G301" s="72"/>
      <c r="H301" s="72"/>
      <c r="I301" s="72"/>
      <c r="J301" s="72"/>
      <c r="K301" s="72"/>
      <c r="L301" s="72"/>
      <c r="M301" s="72"/>
      <c r="N301" s="72"/>
      <c r="O301" s="72"/>
      <c r="P301" s="72"/>
      <c r="Q301" s="72"/>
      <c r="R301" s="72"/>
      <c r="S301" s="72"/>
      <c r="T301" s="72"/>
      <c r="U301" s="72"/>
      <c r="V301" s="72"/>
      <c r="W301" s="72"/>
      <c r="X301" s="72"/>
      <c r="Y301" s="72"/>
      <c r="Z301" s="72"/>
    </row>
    <row r="302" spans="1:26" ht="16.5" customHeight="1">
      <c r="A302" s="72"/>
      <c r="B302" s="72"/>
      <c r="C302" s="73"/>
      <c r="D302" s="73"/>
      <c r="E302" s="105"/>
      <c r="F302" s="105"/>
      <c r="G302" s="72"/>
      <c r="H302" s="72"/>
      <c r="I302" s="72"/>
      <c r="J302" s="72"/>
      <c r="K302" s="72"/>
      <c r="L302" s="72"/>
      <c r="M302" s="72"/>
      <c r="N302" s="72"/>
      <c r="O302" s="72"/>
      <c r="P302" s="72"/>
      <c r="Q302" s="72"/>
      <c r="R302" s="72"/>
      <c r="S302" s="72"/>
      <c r="T302" s="72"/>
      <c r="U302" s="72"/>
      <c r="V302" s="72"/>
      <c r="W302" s="72"/>
      <c r="X302" s="72"/>
      <c r="Y302" s="72"/>
      <c r="Z302" s="72"/>
    </row>
    <row r="303" spans="1:26" ht="16.5" customHeight="1">
      <c r="A303" s="72"/>
      <c r="B303" s="72"/>
      <c r="C303" s="73"/>
      <c r="D303" s="73"/>
      <c r="E303" s="105"/>
      <c r="F303" s="105"/>
      <c r="G303" s="72"/>
      <c r="H303" s="72"/>
      <c r="I303" s="72"/>
      <c r="J303" s="72"/>
      <c r="K303" s="72"/>
      <c r="L303" s="72"/>
      <c r="M303" s="72"/>
      <c r="N303" s="72"/>
      <c r="O303" s="72"/>
      <c r="P303" s="72"/>
      <c r="Q303" s="72"/>
      <c r="R303" s="72"/>
      <c r="S303" s="72"/>
      <c r="T303" s="72"/>
      <c r="U303" s="72"/>
      <c r="V303" s="72"/>
      <c r="W303" s="72"/>
      <c r="X303" s="72"/>
      <c r="Y303" s="72"/>
      <c r="Z303" s="72"/>
    </row>
    <row r="304" spans="1:26" ht="16.5" customHeight="1">
      <c r="A304" s="72"/>
      <c r="B304" s="72"/>
      <c r="C304" s="73"/>
      <c r="D304" s="73"/>
      <c r="E304" s="105"/>
      <c r="F304" s="105"/>
      <c r="G304" s="72"/>
      <c r="H304" s="72"/>
      <c r="I304" s="72"/>
      <c r="J304" s="72"/>
      <c r="K304" s="72"/>
      <c r="L304" s="72"/>
      <c r="M304" s="72"/>
      <c r="N304" s="72"/>
      <c r="O304" s="72"/>
      <c r="P304" s="72"/>
      <c r="Q304" s="72"/>
      <c r="R304" s="72"/>
      <c r="S304" s="72"/>
      <c r="T304" s="72"/>
      <c r="U304" s="72"/>
      <c r="V304" s="72"/>
      <c r="W304" s="72"/>
      <c r="X304" s="72"/>
      <c r="Y304" s="72"/>
      <c r="Z304" s="72"/>
    </row>
    <row r="305" spans="1:26" ht="16.5" customHeight="1">
      <c r="A305" s="72"/>
      <c r="B305" s="72"/>
      <c r="C305" s="73"/>
      <c r="D305" s="73"/>
      <c r="E305" s="105"/>
      <c r="F305" s="105"/>
      <c r="G305" s="72"/>
      <c r="H305" s="72"/>
      <c r="I305" s="72"/>
      <c r="J305" s="72"/>
      <c r="K305" s="72"/>
      <c r="L305" s="72"/>
      <c r="M305" s="72"/>
      <c r="N305" s="72"/>
      <c r="O305" s="72"/>
      <c r="P305" s="72"/>
      <c r="Q305" s="72"/>
      <c r="R305" s="72"/>
      <c r="S305" s="72"/>
      <c r="T305" s="72"/>
      <c r="U305" s="72"/>
      <c r="V305" s="72"/>
      <c r="W305" s="72"/>
      <c r="X305" s="72"/>
      <c r="Y305" s="72"/>
      <c r="Z305" s="72"/>
    </row>
    <row r="306" spans="1:26" ht="16.5" customHeight="1">
      <c r="A306" s="72"/>
      <c r="B306" s="72"/>
      <c r="C306" s="73"/>
      <c r="D306" s="73"/>
      <c r="E306" s="105"/>
      <c r="F306" s="105"/>
      <c r="G306" s="72"/>
      <c r="H306" s="72"/>
      <c r="I306" s="72"/>
      <c r="J306" s="72"/>
      <c r="K306" s="72"/>
      <c r="L306" s="72"/>
      <c r="M306" s="72"/>
      <c r="N306" s="72"/>
      <c r="O306" s="72"/>
      <c r="P306" s="72"/>
      <c r="Q306" s="72"/>
      <c r="R306" s="72"/>
      <c r="S306" s="72"/>
      <c r="T306" s="72"/>
      <c r="U306" s="72"/>
      <c r="V306" s="72"/>
      <c r="W306" s="72"/>
      <c r="X306" s="72"/>
      <c r="Y306" s="72"/>
      <c r="Z306" s="72"/>
    </row>
    <row r="307" spans="1:26" ht="16.5" customHeight="1">
      <c r="A307" s="72"/>
      <c r="B307" s="72"/>
      <c r="C307" s="73"/>
      <c r="D307" s="73"/>
      <c r="E307" s="105"/>
      <c r="F307" s="105"/>
      <c r="G307" s="72"/>
      <c r="H307" s="72"/>
      <c r="I307" s="72"/>
      <c r="J307" s="72"/>
      <c r="K307" s="72"/>
      <c r="L307" s="72"/>
      <c r="M307" s="72"/>
      <c r="N307" s="72"/>
      <c r="O307" s="72"/>
      <c r="P307" s="72"/>
      <c r="Q307" s="72"/>
      <c r="R307" s="72"/>
      <c r="S307" s="72"/>
      <c r="T307" s="72"/>
      <c r="U307" s="72"/>
      <c r="V307" s="72"/>
      <c r="W307" s="72"/>
      <c r="X307" s="72"/>
      <c r="Y307" s="72"/>
      <c r="Z307" s="72"/>
    </row>
    <row r="308" spans="1:26" ht="16.5" customHeight="1">
      <c r="A308" s="72"/>
      <c r="B308" s="72"/>
      <c r="C308" s="73"/>
      <c r="D308" s="73"/>
      <c r="E308" s="105"/>
      <c r="F308" s="105"/>
      <c r="G308" s="72"/>
      <c r="H308" s="72"/>
      <c r="I308" s="72"/>
      <c r="J308" s="72"/>
      <c r="K308" s="72"/>
      <c r="L308" s="72"/>
      <c r="M308" s="72"/>
      <c r="N308" s="72"/>
      <c r="O308" s="72"/>
      <c r="P308" s="72"/>
      <c r="Q308" s="72"/>
      <c r="R308" s="72"/>
      <c r="S308" s="72"/>
      <c r="T308" s="72"/>
      <c r="U308" s="72"/>
      <c r="V308" s="72"/>
      <c r="W308" s="72"/>
      <c r="X308" s="72"/>
      <c r="Y308" s="72"/>
      <c r="Z308" s="72"/>
    </row>
    <row r="309" spans="1:26" ht="16.5" customHeight="1">
      <c r="A309" s="72"/>
      <c r="B309" s="72"/>
      <c r="C309" s="73"/>
      <c r="D309" s="73"/>
      <c r="E309" s="105"/>
      <c r="F309" s="105"/>
      <c r="G309" s="72"/>
      <c r="H309" s="72"/>
      <c r="I309" s="72"/>
      <c r="J309" s="72"/>
      <c r="K309" s="72"/>
      <c r="L309" s="72"/>
      <c r="M309" s="72"/>
      <c r="N309" s="72"/>
      <c r="O309" s="72"/>
      <c r="P309" s="72"/>
      <c r="Q309" s="72"/>
      <c r="R309" s="72"/>
      <c r="S309" s="72"/>
      <c r="T309" s="72"/>
      <c r="U309" s="72"/>
      <c r="V309" s="72"/>
      <c r="W309" s="72"/>
      <c r="X309" s="72"/>
      <c r="Y309" s="72"/>
      <c r="Z309" s="72"/>
    </row>
    <row r="310" spans="1:26" ht="16.5" customHeight="1">
      <c r="A310" s="72"/>
      <c r="B310" s="72"/>
      <c r="C310" s="73"/>
      <c r="D310" s="73"/>
      <c r="E310" s="105"/>
      <c r="F310" s="105"/>
      <c r="G310" s="72"/>
      <c r="H310" s="72"/>
      <c r="I310" s="72"/>
      <c r="J310" s="72"/>
      <c r="K310" s="72"/>
      <c r="L310" s="72"/>
      <c r="M310" s="72"/>
      <c r="N310" s="72"/>
      <c r="O310" s="72"/>
      <c r="P310" s="72"/>
      <c r="Q310" s="72"/>
      <c r="R310" s="72"/>
      <c r="S310" s="72"/>
      <c r="T310" s="72"/>
      <c r="U310" s="72"/>
      <c r="V310" s="72"/>
      <c r="W310" s="72"/>
      <c r="X310" s="72"/>
      <c r="Y310" s="72"/>
      <c r="Z310" s="72"/>
    </row>
    <row r="311" spans="1:26" ht="16.5" customHeight="1">
      <c r="A311" s="72"/>
      <c r="B311" s="72"/>
      <c r="C311" s="73"/>
      <c r="D311" s="73"/>
      <c r="E311" s="105"/>
      <c r="F311" s="105"/>
      <c r="G311" s="72"/>
      <c r="H311" s="72"/>
      <c r="I311" s="72"/>
      <c r="J311" s="72"/>
      <c r="K311" s="72"/>
      <c r="L311" s="72"/>
      <c r="M311" s="72"/>
      <c r="N311" s="72"/>
      <c r="O311" s="72"/>
      <c r="P311" s="72"/>
      <c r="Q311" s="72"/>
      <c r="R311" s="72"/>
      <c r="S311" s="72"/>
      <c r="T311" s="72"/>
      <c r="U311" s="72"/>
      <c r="V311" s="72"/>
      <c r="W311" s="72"/>
      <c r="X311" s="72"/>
      <c r="Y311" s="72"/>
      <c r="Z311" s="72"/>
    </row>
    <row r="312" spans="1:26" ht="16.5" customHeight="1">
      <c r="A312" s="72"/>
      <c r="B312" s="72"/>
      <c r="C312" s="73"/>
      <c r="D312" s="73"/>
      <c r="E312" s="105"/>
      <c r="F312" s="105"/>
      <c r="G312" s="72"/>
      <c r="H312" s="72"/>
      <c r="I312" s="72"/>
      <c r="J312" s="72"/>
      <c r="K312" s="72"/>
      <c r="L312" s="72"/>
      <c r="M312" s="72"/>
      <c r="N312" s="72"/>
      <c r="O312" s="72"/>
      <c r="P312" s="72"/>
      <c r="Q312" s="72"/>
      <c r="R312" s="72"/>
      <c r="S312" s="72"/>
      <c r="T312" s="72"/>
      <c r="U312" s="72"/>
      <c r="V312" s="72"/>
      <c r="W312" s="72"/>
      <c r="X312" s="72"/>
      <c r="Y312" s="72"/>
      <c r="Z312" s="72"/>
    </row>
    <row r="313" spans="1:26" ht="16.5" customHeight="1">
      <c r="A313" s="72"/>
      <c r="B313" s="72"/>
      <c r="C313" s="73"/>
      <c r="D313" s="73"/>
      <c r="E313" s="105"/>
      <c r="F313" s="105"/>
      <c r="G313" s="72"/>
      <c r="H313" s="72"/>
      <c r="I313" s="72"/>
      <c r="J313" s="72"/>
      <c r="K313" s="72"/>
      <c r="L313" s="72"/>
      <c r="M313" s="72"/>
      <c r="N313" s="72"/>
      <c r="O313" s="72"/>
      <c r="P313" s="72"/>
      <c r="Q313" s="72"/>
      <c r="R313" s="72"/>
      <c r="S313" s="72"/>
      <c r="T313" s="72"/>
      <c r="U313" s="72"/>
      <c r="V313" s="72"/>
      <c r="W313" s="72"/>
      <c r="X313" s="72"/>
      <c r="Y313" s="72"/>
      <c r="Z313" s="72"/>
    </row>
    <row r="314" spans="1:26" ht="16.5" customHeight="1">
      <c r="A314" s="72"/>
      <c r="B314" s="72"/>
      <c r="C314" s="73"/>
      <c r="D314" s="73"/>
      <c r="E314" s="105"/>
      <c r="F314" s="105"/>
      <c r="G314" s="72"/>
      <c r="H314" s="72"/>
      <c r="I314" s="72"/>
      <c r="J314" s="72"/>
      <c r="K314" s="72"/>
      <c r="L314" s="72"/>
      <c r="M314" s="72"/>
      <c r="N314" s="72"/>
      <c r="O314" s="72"/>
      <c r="P314" s="72"/>
      <c r="Q314" s="72"/>
      <c r="R314" s="72"/>
      <c r="S314" s="72"/>
      <c r="T314" s="72"/>
      <c r="U314" s="72"/>
      <c r="V314" s="72"/>
      <c r="W314" s="72"/>
      <c r="X314" s="72"/>
      <c r="Y314" s="72"/>
      <c r="Z314" s="72"/>
    </row>
    <row r="315" spans="1:26" ht="16.5" customHeight="1">
      <c r="A315" s="72"/>
      <c r="B315" s="72"/>
      <c r="C315" s="73"/>
      <c r="D315" s="73"/>
      <c r="E315" s="105"/>
      <c r="F315" s="105"/>
      <c r="G315" s="72"/>
      <c r="H315" s="72"/>
      <c r="I315" s="72"/>
      <c r="J315" s="72"/>
      <c r="K315" s="72"/>
      <c r="L315" s="72"/>
      <c r="M315" s="72"/>
      <c r="N315" s="72"/>
      <c r="O315" s="72"/>
      <c r="P315" s="72"/>
      <c r="Q315" s="72"/>
      <c r="R315" s="72"/>
      <c r="S315" s="72"/>
      <c r="T315" s="72"/>
      <c r="U315" s="72"/>
      <c r="V315" s="72"/>
      <c r="W315" s="72"/>
      <c r="X315" s="72"/>
      <c r="Y315" s="72"/>
      <c r="Z315" s="72"/>
    </row>
    <row r="316" spans="1:26" ht="16.5" customHeight="1">
      <c r="A316" s="72"/>
      <c r="B316" s="72"/>
      <c r="C316" s="73"/>
      <c r="D316" s="73"/>
      <c r="E316" s="105"/>
      <c r="F316" s="105"/>
      <c r="G316" s="72"/>
      <c r="H316" s="72"/>
      <c r="I316" s="72"/>
      <c r="J316" s="72"/>
      <c r="K316" s="72"/>
      <c r="L316" s="72"/>
      <c r="M316" s="72"/>
      <c r="N316" s="72"/>
      <c r="O316" s="72"/>
      <c r="P316" s="72"/>
      <c r="Q316" s="72"/>
      <c r="R316" s="72"/>
      <c r="S316" s="72"/>
      <c r="T316" s="72"/>
      <c r="U316" s="72"/>
      <c r="V316" s="72"/>
      <c r="W316" s="72"/>
      <c r="X316" s="72"/>
      <c r="Y316" s="72"/>
      <c r="Z316" s="72"/>
    </row>
    <row r="317" spans="1:26" ht="16.5" customHeight="1">
      <c r="A317" s="72"/>
      <c r="B317" s="72"/>
      <c r="C317" s="73"/>
      <c r="D317" s="73"/>
      <c r="E317" s="105"/>
      <c r="F317" s="105"/>
      <c r="G317" s="72"/>
      <c r="H317" s="72"/>
      <c r="I317" s="72"/>
      <c r="J317" s="72"/>
      <c r="K317" s="72"/>
      <c r="L317" s="72"/>
      <c r="M317" s="72"/>
      <c r="N317" s="72"/>
      <c r="O317" s="72"/>
      <c r="P317" s="72"/>
      <c r="Q317" s="72"/>
      <c r="R317" s="72"/>
      <c r="S317" s="72"/>
      <c r="T317" s="72"/>
      <c r="U317" s="72"/>
      <c r="V317" s="72"/>
      <c r="W317" s="72"/>
      <c r="X317" s="72"/>
      <c r="Y317" s="72"/>
      <c r="Z317" s="72"/>
    </row>
    <row r="318" spans="1:26" ht="16.5" customHeight="1">
      <c r="A318" s="72"/>
      <c r="B318" s="72"/>
      <c r="C318" s="73"/>
      <c r="D318" s="73"/>
      <c r="E318" s="105"/>
      <c r="F318" s="105"/>
      <c r="G318" s="72"/>
      <c r="H318" s="72"/>
      <c r="I318" s="72"/>
      <c r="J318" s="72"/>
      <c r="K318" s="72"/>
      <c r="L318" s="72"/>
      <c r="M318" s="72"/>
      <c r="N318" s="72"/>
      <c r="O318" s="72"/>
      <c r="P318" s="72"/>
      <c r="Q318" s="72"/>
      <c r="R318" s="72"/>
      <c r="S318" s="72"/>
      <c r="T318" s="72"/>
      <c r="U318" s="72"/>
      <c r="V318" s="72"/>
      <c r="W318" s="72"/>
      <c r="X318" s="72"/>
      <c r="Y318" s="72"/>
      <c r="Z318" s="72"/>
    </row>
    <row r="319" spans="1:26" ht="16.5" customHeight="1">
      <c r="A319" s="72"/>
      <c r="B319" s="72"/>
      <c r="C319" s="73"/>
      <c r="D319" s="73"/>
      <c r="E319" s="105"/>
      <c r="F319" s="105"/>
      <c r="G319" s="72"/>
      <c r="H319" s="72"/>
      <c r="I319" s="72"/>
      <c r="J319" s="72"/>
      <c r="K319" s="72"/>
      <c r="L319" s="72"/>
      <c r="M319" s="72"/>
      <c r="N319" s="72"/>
      <c r="O319" s="72"/>
      <c r="P319" s="72"/>
      <c r="Q319" s="72"/>
      <c r="R319" s="72"/>
      <c r="S319" s="72"/>
      <c r="T319" s="72"/>
      <c r="U319" s="72"/>
      <c r="V319" s="72"/>
      <c r="W319" s="72"/>
      <c r="X319" s="72"/>
      <c r="Y319" s="72"/>
      <c r="Z319" s="72"/>
    </row>
    <row r="320" spans="1:26" ht="16.5" customHeight="1">
      <c r="A320" s="72"/>
      <c r="B320" s="72"/>
      <c r="C320" s="73"/>
      <c r="D320" s="73"/>
      <c r="E320" s="105"/>
      <c r="F320" s="105"/>
      <c r="G320" s="72"/>
      <c r="H320" s="72"/>
      <c r="I320" s="72"/>
      <c r="J320" s="72"/>
      <c r="K320" s="72"/>
      <c r="L320" s="72"/>
      <c r="M320" s="72"/>
      <c r="N320" s="72"/>
      <c r="O320" s="72"/>
      <c r="P320" s="72"/>
      <c r="Q320" s="72"/>
      <c r="R320" s="72"/>
      <c r="S320" s="72"/>
      <c r="T320" s="72"/>
      <c r="U320" s="72"/>
      <c r="V320" s="72"/>
      <c r="W320" s="72"/>
      <c r="X320" s="72"/>
      <c r="Y320" s="72"/>
      <c r="Z320" s="72"/>
    </row>
    <row r="321" spans="1:26" ht="16.5" customHeight="1">
      <c r="A321" s="72"/>
      <c r="B321" s="72"/>
      <c r="C321" s="73"/>
      <c r="D321" s="73"/>
      <c r="E321" s="105"/>
      <c r="F321" s="105"/>
      <c r="G321" s="72"/>
      <c r="H321" s="72"/>
      <c r="I321" s="72"/>
      <c r="J321" s="72"/>
      <c r="K321" s="72"/>
      <c r="L321" s="72"/>
      <c r="M321" s="72"/>
      <c r="N321" s="72"/>
      <c r="O321" s="72"/>
      <c r="P321" s="72"/>
      <c r="Q321" s="72"/>
      <c r="R321" s="72"/>
      <c r="S321" s="72"/>
      <c r="T321" s="72"/>
      <c r="U321" s="72"/>
      <c r="V321" s="72"/>
      <c r="W321" s="72"/>
      <c r="X321" s="72"/>
      <c r="Y321" s="72"/>
      <c r="Z321" s="72"/>
    </row>
    <row r="322" spans="1:26" ht="16.5" customHeight="1">
      <c r="A322" s="72"/>
      <c r="B322" s="72"/>
      <c r="C322" s="73"/>
      <c r="D322" s="73"/>
      <c r="E322" s="105"/>
      <c r="F322" s="105"/>
      <c r="G322" s="72"/>
      <c r="H322" s="72"/>
      <c r="I322" s="72"/>
      <c r="J322" s="72"/>
      <c r="K322" s="72"/>
      <c r="L322" s="72"/>
      <c r="M322" s="72"/>
      <c r="N322" s="72"/>
      <c r="O322" s="72"/>
      <c r="P322" s="72"/>
      <c r="Q322" s="72"/>
      <c r="R322" s="72"/>
      <c r="S322" s="72"/>
      <c r="T322" s="72"/>
      <c r="U322" s="72"/>
      <c r="V322" s="72"/>
      <c r="W322" s="72"/>
      <c r="X322" s="72"/>
      <c r="Y322" s="72"/>
      <c r="Z322" s="72"/>
    </row>
    <row r="323" spans="1:26" ht="16.5" customHeight="1">
      <c r="A323" s="72"/>
      <c r="B323" s="72"/>
      <c r="C323" s="73"/>
      <c r="D323" s="73"/>
      <c r="E323" s="105"/>
      <c r="F323" s="105"/>
      <c r="G323" s="72"/>
      <c r="H323" s="72"/>
      <c r="I323" s="72"/>
      <c r="J323" s="72"/>
      <c r="K323" s="72"/>
      <c r="L323" s="72"/>
      <c r="M323" s="72"/>
      <c r="N323" s="72"/>
      <c r="O323" s="72"/>
      <c r="P323" s="72"/>
      <c r="Q323" s="72"/>
      <c r="R323" s="72"/>
      <c r="S323" s="72"/>
      <c r="T323" s="72"/>
      <c r="U323" s="72"/>
      <c r="V323" s="72"/>
      <c r="W323" s="72"/>
      <c r="X323" s="72"/>
      <c r="Y323" s="72"/>
      <c r="Z323" s="72"/>
    </row>
    <row r="324" spans="1:26" ht="16.5" customHeight="1">
      <c r="A324" s="72"/>
      <c r="B324" s="72"/>
      <c r="C324" s="73"/>
      <c r="D324" s="73"/>
      <c r="E324" s="105"/>
      <c r="F324" s="105"/>
      <c r="G324" s="72"/>
      <c r="H324" s="72"/>
      <c r="I324" s="72"/>
      <c r="J324" s="72"/>
      <c r="K324" s="72"/>
      <c r="L324" s="72"/>
      <c r="M324" s="72"/>
      <c r="N324" s="72"/>
      <c r="O324" s="72"/>
      <c r="P324" s="72"/>
      <c r="Q324" s="72"/>
      <c r="R324" s="72"/>
      <c r="S324" s="72"/>
      <c r="T324" s="72"/>
      <c r="U324" s="72"/>
      <c r="V324" s="72"/>
      <c r="W324" s="72"/>
      <c r="X324" s="72"/>
      <c r="Y324" s="72"/>
      <c r="Z324" s="72"/>
    </row>
    <row r="325" spans="1:26" ht="16.5" customHeight="1">
      <c r="A325" s="72"/>
      <c r="B325" s="72"/>
      <c r="C325" s="73"/>
      <c r="D325" s="73"/>
      <c r="E325" s="105"/>
      <c r="F325" s="105"/>
      <c r="G325" s="72"/>
      <c r="H325" s="72"/>
      <c r="I325" s="72"/>
      <c r="J325" s="72"/>
      <c r="K325" s="72"/>
      <c r="L325" s="72"/>
      <c r="M325" s="72"/>
      <c r="N325" s="72"/>
      <c r="O325" s="72"/>
      <c r="P325" s="72"/>
      <c r="Q325" s="72"/>
      <c r="R325" s="72"/>
      <c r="S325" s="72"/>
      <c r="T325" s="72"/>
      <c r="U325" s="72"/>
      <c r="V325" s="72"/>
      <c r="W325" s="72"/>
      <c r="X325" s="72"/>
      <c r="Y325" s="72"/>
      <c r="Z325" s="72"/>
    </row>
    <row r="326" spans="1:26" ht="16.5" customHeight="1">
      <c r="A326" s="72"/>
      <c r="B326" s="72"/>
      <c r="C326" s="73"/>
      <c r="D326" s="73"/>
      <c r="E326" s="105"/>
      <c r="F326" s="105"/>
      <c r="G326" s="72"/>
      <c r="H326" s="72"/>
      <c r="I326" s="72"/>
      <c r="J326" s="72"/>
      <c r="K326" s="72"/>
      <c r="L326" s="72"/>
      <c r="M326" s="72"/>
      <c r="N326" s="72"/>
      <c r="O326" s="72"/>
      <c r="P326" s="72"/>
      <c r="Q326" s="72"/>
      <c r="R326" s="72"/>
      <c r="S326" s="72"/>
      <c r="T326" s="72"/>
      <c r="U326" s="72"/>
      <c r="V326" s="72"/>
      <c r="W326" s="72"/>
      <c r="X326" s="72"/>
      <c r="Y326" s="72"/>
      <c r="Z326" s="72"/>
    </row>
    <row r="327" spans="1:26" ht="16.5" customHeight="1">
      <c r="A327" s="72"/>
      <c r="B327" s="72"/>
      <c r="C327" s="73"/>
      <c r="D327" s="73"/>
      <c r="E327" s="105"/>
      <c r="F327" s="105"/>
      <c r="G327" s="72"/>
      <c r="H327" s="72"/>
      <c r="I327" s="72"/>
      <c r="J327" s="72"/>
      <c r="K327" s="72"/>
      <c r="L327" s="72"/>
      <c r="M327" s="72"/>
      <c r="N327" s="72"/>
      <c r="O327" s="72"/>
      <c r="P327" s="72"/>
      <c r="Q327" s="72"/>
      <c r="R327" s="72"/>
      <c r="S327" s="72"/>
      <c r="T327" s="72"/>
      <c r="U327" s="72"/>
      <c r="V327" s="72"/>
      <c r="W327" s="72"/>
      <c r="X327" s="72"/>
      <c r="Y327" s="72"/>
      <c r="Z327" s="72"/>
    </row>
    <row r="328" spans="1:26" ht="16.5" customHeight="1">
      <c r="A328" s="72"/>
      <c r="B328" s="72"/>
      <c r="C328" s="73"/>
      <c r="D328" s="73"/>
      <c r="E328" s="105"/>
      <c r="F328" s="105"/>
      <c r="G328" s="72"/>
      <c r="H328" s="72"/>
      <c r="I328" s="72"/>
      <c r="J328" s="72"/>
      <c r="K328" s="72"/>
      <c r="L328" s="72"/>
      <c r="M328" s="72"/>
      <c r="N328" s="72"/>
      <c r="O328" s="72"/>
      <c r="P328" s="72"/>
      <c r="Q328" s="72"/>
      <c r="R328" s="72"/>
      <c r="S328" s="72"/>
      <c r="T328" s="72"/>
      <c r="U328" s="72"/>
      <c r="V328" s="72"/>
      <c r="W328" s="72"/>
      <c r="X328" s="72"/>
      <c r="Y328" s="72"/>
      <c r="Z328" s="72"/>
    </row>
    <row r="329" spans="1:26" ht="16.5" customHeight="1">
      <c r="A329" s="72"/>
      <c r="B329" s="72"/>
      <c r="C329" s="73"/>
      <c r="D329" s="73"/>
      <c r="E329" s="105"/>
      <c r="F329" s="105"/>
      <c r="G329" s="72"/>
      <c r="H329" s="72"/>
      <c r="I329" s="72"/>
      <c r="J329" s="72"/>
      <c r="K329" s="72"/>
      <c r="L329" s="72"/>
      <c r="M329" s="72"/>
      <c r="N329" s="72"/>
      <c r="O329" s="72"/>
      <c r="P329" s="72"/>
      <c r="Q329" s="72"/>
      <c r="R329" s="72"/>
      <c r="S329" s="72"/>
      <c r="T329" s="72"/>
      <c r="U329" s="72"/>
      <c r="V329" s="72"/>
      <c r="W329" s="72"/>
      <c r="X329" s="72"/>
      <c r="Y329" s="72"/>
      <c r="Z329" s="72"/>
    </row>
    <row r="330" spans="1:26" ht="16.5" customHeight="1">
      <c r="A330" s="72"/>
      <c r="B330" s="72"/>
      <c r="C330" s="73"/>
      <c r="D330" s="73"/>
      <c r="E330" s="105"/>
      <c r="F330" s="105"/>
      <c r="G330" s="72"/>
      <c r="H330" s="72"/>
      <c r="I330" s="72"/>
      <c r="J330" s="72"/>
      <c r="K330" s="72"/>
      <c r="L330" s="72"/>
      <c r="M330" s="72"/>
      <c r="N330" s="72"/>
      <c r="O330" s="72"/>
      <c r="P330" s="72"/>
      <c r="Q330" s="72"/>
      <c r="R330" s="72"/>
      <c r="S330" s="72"/>
      <c r="T330" s="72"/>
      <c r="U330" s="72"/>
      <c r="V330" s="72"/>
      <c r="W330" s="72"/>
      <c r="X330" s="72"/>
      <c r="Y330" s="72"/>
      <c r="Z330" s="72"/>
    </row>
    <row r="331" spans="1:26" ht="16.5" customHeight="1">
      <c r="A331" s="72"/>
      <c r="B331" s="72"/>
      <c r="C331" s="73"/>
      <c r="D331" s="73"/>
      <c r="E331" s="105"/>
      <c r="F331" s="105"/>
      <c r="G331" s="72"/>
      <c r="H331" s="72"/>
      <c r="I331" s="72"/>
      <c r="J331" s="72"/>
      <c r="K331" s="72"/>
      <c r="L331" s="72"/>
      <c r="M331" s="72"/>
      <c r="N331" s="72"/>
      <c r="O331" s="72"/>
      <c r="P331" s="72"/>
      <c r="Q331" s="72"/>
      <c r="R331" s="72"/>
      <c r="S331" s="72"/>
      <c r="T331" s="72"/>
      <c r="U331" s="72"/>
      <c r="V331" s="72"/>
      <c r="W331" s="72"/>
      <c r="X331" s="72"/>
      <c r="Y331" s="72"/>
      <c r="Z331" s="72"/>
    </row>
    <row r="332" spans="1:26" ht="16.5" customHeight="1">
      <c r="A332" s="72"/>
      <c r="B332" s="72"/>
      <c r="C332" s="73"/>
      <c r="D332" s="73"/>
      <c r="E332" s="105"/>
      <c r="F332" s="105"/>
      <c r="G332" s="72"/>
      <c r="H332" s="72"/>
      <c r="I332" s="72"/>
      <c r="J332" s="72"/>
      <c r="K332" s="72"/>
      <c r="L332" s="72"/>
      <c r="M332" s="72"/>
      <c r="N332" s="72"/>
      <c r="O332" s="72"/>
      <c r="P332" s="72"/>
      <c r="Q332" s="72"/>
      <c r="R332" s="72"/>
      <c r="S332" s="72"/>
      <c r="T332" s="72"/>
      <c r="U332" s="72"/>
      <c r="V332" s="72"/>
      <c r="W332" s="72"/>
      <c r="X332" s="72"/>
      <c r="Y332" s="72"/>
      <c r="Z332" s="72"/>
    </row>
    <row r="333" spans="1:26" ht="16.5" customHeight="1">
      <c r="A333" s="72"/>
      <c r="B333" s="72"/>
      <c r="C333" s="73"/>
      <c r="D333" s="73"/>
      <c r="E333" s="105"/>
      <c r="F333" s="105"/>
      <c r="G333" s="72"/>
      <c r="H333" s="72"/>
      <c r="I333" s="72"/>
      <c r="J333" s="72"/>
      <c r="K333" s="72"/>
      <c r="L333" s="72"/>
      <c r="M333" s="72"/>
      <c r="N333" s="72"/>
      <c r="O333" s="72"/>
      <c r="P333" s="72"/>
      <c r="Q333" s="72"/>
      <c r="R333" s="72"/>
      <c r="S333" s="72"/>
      <c r="T333" s="72"/>
      <c r="U333" s="72"/>
      <c r="V333" s="72"/>
      <c r="W333" s="72"/>
      <c r="X333" s="72"/>
      <c r="Y333" s="72"/>
      <c r="Z333" s="72"/>
    </row>
    <row r="334" spans="1:26" ht="16.5" customHeight="1">
      <c r="A334" s="72"/>
      <c r="B334" s="72"/>
      <c r="C334" s="73"/>
      <c r="D334" s="73"/>
      <c r="E334" s="105"/>
      <c r="F334" s="105"/>
      <c r="G334" s="72"/>
      <c r="H334" s="72"/>
      <c r="I334" s="72"/>
      <c r="J334" s="72"/>
      <c r="K334" s="72"/>
      <c r="L334" s="72"/>
      <c r="M334" s="72"/>
      <c r="N334" s="72"/>
      <c r="O334" s="72"/>
      <c r="P334" s="72"/>
      <c r="Q334" s="72"/>
      <c r="R334" s="72"/>
      <c r="S334" s="72"/>
      <c r="T334" s="72"/>
      <c r="U334" s="72"/>
      <c r="V334" s="72"/>
      <c r="W334" s="72"/>
      <c r="X334" s="72"/>
      <c r="Y334" s="72"/>
      <c r="Z334" s="72"/>
    </row>
    <row r="335" spans="1:26" ht="16.5" customHeight="1">
      <c r="A335" s="72"/>
      <c r="B335" s="72"/>
      <c r="C335" s="73"/>
      <c r="D335" s="73"/>
      <c r="E335" s="105"/>
      <c r="F335" s="105"/>
      <c r="G335" s="72"/>
      <c r="H335" s="72"/>
      <c r="I335" s="72"/>
      <c r="J335" s="72"/>
      <c r="K335" s="72"/>
      <c r="L335" s="72"/>
      <c r="M335" s="72"/>
      <c r="N335" s="72"/>
      <c r="O335" s="72"/>
      <c r="P335" s="72"/>
      <c r="Q335" s="72"/>
      <c r="R335" s="72"/>
      <c r="S335" s="72"/>
      <c r="T335" s="72"/>
      <c r="U335" s="72"/>
      <c r="V335" s="72"/>
      <c r="W335" s="72"/>
      <c r="X335" s="72"/>
      <c r="Y335" s="72"/>
      <c r="Z335" s="72"/>
    </row>
    <row r="336" spans="1:26" ht="16.5" customHeight="1">
      <c r="A336" s="72"/>
      <c r="B336" s="72"/>
      <c r="C336" s="73"/>
      <c r="D336" s="73"/>
      <c r="E336" s="105"/>
      <c r="F336" s="105"/>
      <c r="G336" s="72"/>
      <c r="H336" s="72"/>
      <c r="I336" s="72"/>
      <c r="J336" s="72"/>
      <c r="K336" s="72"/>
      <c r="L336" s="72"/>
      <c r="M336" s="72"/>
      <c r="N336" s="72"/>
      <c r="O336" s="72"/>
      <c r="P336" s="72"/>
      <c r="Q336" s="72"/>
      <c r="R336" s="72"/>
      <c r="S336" s="72"/>
      <c r="T336" s="72"/>
      <c r="U336" s="72"/>
      <c r="V336" s="72"/>
      <c r="W336" s="72"/>
      <c r="X336" s="72"/>
      <c r="Y336" s="72"/>
      <c r="Z336" s="72"/>
    </row>
    <row r="337" spans="1:26" ht="16.5" customHeight="1">
      <c r="A337" s="72"/>
      <c r="B337" s="72"/>
      <c r="C337" s="73"/>
      <c r="D337" s="73"/>
      <c r="E337" s="105"/>
      <c r="F337" s="105"/>
      <c r="G337" s="72"/>
      <c r="H337" s="72"/>
      <c r="I337" s="72"/>
      <c r="J337" s="72"/>
      <c r="K337" s="72"/>
      <c r="L337" s="72"/>
      <c r="M337" s="72"/>
      <c r="N337" s="72"/>
      <c r="O337" s="72"/>
      <c r="P337" s="72"/>
      <c r="Q337" s="72"/>
      <c r="R337" s="72"/>
      <c r="S337" s="72"/>
      <c r="T337" s="72"/>
      <c r="U337" s="72"/>
      <c r="V337" s="72"/>
      <c r="W337" s="72"/>
      <c r="X337" s="72"/>
      <c r="Y337" s="72"/>
      <c r="Z337" s="72"/>
    </row>
    <row r="338" spans="1:26" ht="16.5" customHeight="1">
      <c r="A338" s="72"/>
      <c r="B338" s="72"/>
      <c r="C338" s="73"/>
      <c r="D338" s="73"/>
      <c r="E338" s="105"/>
      <c r="F338" s="105"/>
      <c r="G338" s="72"/>
      <c r="H338" s="72"/>
      <c r="I338" s="72"/>
      <c r="J338" s="72"/>
      <c r="K338" s="72"/>
      <c r="L338" s="72"/>
      <c r="M338" s="72"/>
      <c r="N338" s="72"/>
      <c r="O338" s="72"/>
      <c r="P338" s="72"/>
      <c r="Q338" s="72"/>
      <c r="R338" s="72"/>
      <c r="S338" s="72"/>
      <c r="T338" s="72"/>
      <c r="U338" s="72"/>
      <c r="V338" s="72"/>
      <c r="W338" s="72"/>
      <c r="X338" s="72"/>
      <c r="Y338" s="72"/>
      <c r="Z338" s="72"/>
    </row>
    <row r="339" spans="1:26" ht="16.5" customHeight="1">
      <c r="A339" s="72"/>
      <c r="B339" s="72"/>
      <c r="C339" s="73"/>
      <c r="D339" s="73"/>
      <c r="E339" s="105"/>
      <c r="F339" s="105"/>
      <c r="G339" s="72"/>
      <c r="H339" s="72"/>
      <c r="I339" s="72"/>
      <c r="J339" s="72"/>
      <c r="K339" s="72"/>
      <c r="L339" s="72"/>
      <c r="M339" s="72"/>
      <c r="N339" s="72"/>
      <c r="O339" s="72"/>
      <c r="P339" s="72"/>
      <c r="Q339" s="72"/>
      <c r="R339" s="72"/>
      <c r="S339" s="72"/>
      <c r="T339" s="72"/>
      <c r="U339" s="72"/>
      <c r="V339" s="72"/>
      <c r="W339" s="72"/>
      <c r="X339" s="72"/>
      <c r="Y339" s="72"/>
      <c r="Z339" s="72"/>
    </row>
    <row r="340" spans="1:26" ht="16.5" customHeight="1">
      <c r="A340" s="72"/>
      <c r="B340" s="72"/>
      <c r="C340" s="73"/>
      <c r="D340" s="73"/>
      <c r="E340" s="105"/>
      <c r="F340" s="105"/>
      <c r="G340" s="72"/>
      <c r="H340" s="72"/>
      <c r="I340" s="72"/>
      <c r="J340" s="72"/>
      <c r="K340" s="72"/>
      <c r="L340" s="72"/>
      <c r="M340" s="72"/>
      <c r="N340" s="72"/>
      <c r="O340" s="72"/>
      <c r="P340" s="72"/>
      <c r="Q340" s="72"/>
      <c r="R340" s="72"/>
      <c r="S340" s="72"/>
      <c r="T340" s="72"/>
      <c r="U340" s="72"/>
      <c r="V340" s="72"/>
      <c r="W340" s="72"/>
      <c r="X340" s="72"/>
      <c r="Y340" s="72"/>
      <c r="Z340" s="72"/>
    </row>
    <row r="341" spans="1:26" ht="16.5" customHeight="1">
      <c r="A341" s="72"/>
      <c r="B341" s="72"/>
      <c r="C341" s="73"/>
      <c r="D341" s="73"/>
      <c r="E341" s="105"/>
      <c r="F341" s="105"/>
      <c r="G341" s="72"/>
      <c r="H341" s="72"/>
      <c r="I341" s="72"/>
      <c r="J341" s="72"/>
      <c r="K341" s="72"/>
      <c r="L341" s="72"/>
      <c r="M341" s="72"/>
      <c r="N341" s="72"/>
      <c r="O341" s="72"/>
      <c r="P341" s="72"/>
      <c r="Q341" s="72"/>
      <c r="R341" s="72"/>
      <c r="S341" s="72"/>
      <c r="T341" s="72"/>
      <c r="U341" s="72"/>
      <c r="V341" s="72"/>
      <c r="W341" s="72"/>
      <c r="X341" s="72"/>
      <c r="Y341" s="72"/>
      <c r="Z341" s="72"/>
    </row>
    <row r="342" spans="1:26" ht="16.5" customHeight="1">
      <c r="A342" s="72"/>
      <c r="B342" s="72"/>
      <c r="C342" s="73"/>
      <c r="D342" s="73"/>
      <c r="E342" s="105"/>
      <c r="F342" s="105"/>
      <c r="G342" s="72"/>
      <c r="H342" s="72"/>
      <c r="I342" s="72"/>
      <c r="J342" s="72"/>
      <c r="K342" s="72"/>
      <c r="L342" s="72"/>
      <c r="M342" s="72"/>
      <c r="N342" s="72"/>
      <c r="O342" s="72"/>
      <c r="P342" s="72"/>
      <c r="Q342" s="72"/>
      <c r="R342" s="72"/>
      <c r="S342" s="72"/>
      <c r="T342" s="72"/>
      <c r="U342" s="72"/>
      <c r="V342" s="72"/>
      <c r="W342" s="72"/>
      <c r="X342" s="72"/>
      <c r="Y342" s="72"/>
      <c r="Z342" s="72"/>
    </row>
    <row r="343" spans="1:26" ht="16.5" customHeight="1">
      <c r="A343" s="72"/>
      <c r="B343" s="72"/>
      <c r="C343" s="73"/>
      <c r="D343" s="73"/>
      <c r="E343" s="105"/>
      <c r="F343" s="105"/>
      <c r="G343" s="72"/>
      <c r="H343" s="72"/>
      <c r="I343" s="72"/>
      <c r="J343" s="72"/>
      <c r="K343" s="72"/>
      <c r="L343" s="72"/>
      <c r="M343" s="72"/>
      <c r="N343" s="72"/>
      <c r="O343" s="72"/>
      <c r="P343" s="72"/>
      <c r="Q343" s="72"/>
      <c r="R343" s="72"/>
      <c r="S343" s="72"/>
      <c r="T343" s="72"/>
      <c r="U343" s="72"/>
      <c r="V343" s="72"/>
      <c r="W343" s="72"/>
      <c r="X343" s="72"/>
      <c r="Y343" s="72"/>
      <c r="Z343" s="72"/>
    </row>
    <row r="344" spans="1:26" ht="16.5" customHeight="1">
      <c r="A344" s="72"/>
      <c r="B344" s="72"/>
      <c r="C344" s="73"/>
      <c r="D344" s="73"/>
      <c r="E344" s="105"/>
      <c r="F344" s="105"/>
      <c r="G344" s="72"/>
      <c r="H344" s="72"/>
      <c r="I344" s="72"/>
      <c r="J344" s="72"/>
      <c r="K344" s="72"/>
      <c r="L344" s="72"/>
      <c r="M344" s="72"/>
      <c r="N344" s="72"/>
      <c r="O344" s="72"/>
      <c r="P344" s="72"/>
      <c r="Q344" s="72"/>
      <c r="R344" s="72"/>
      <c r="S344" s="72"/>
      <c r="T344" s="72"/>
      <c r="U344" s="72"/>
      <c r="V344" s="72"/>
      <c r="W344" s="72"/>
      <c r="X344" s="72"/>
      <c r="Y344" s="72"/>
      <c r="Z344" s="72"/>
    </row>
    <row r="345" spans="1:26" ht="16.5" customHeight="1">
      <c r="A345" s="72"/>
      <c r="B345" s="72"/>
      <c r="C345" s="73"/>
      <c r="D345" s="73"/>
      <c r="E345" s="105"/>
      <c r="F345" s="105"/>
      <c r="G345" s="72"/>
      <c r="H345" s="72"/>
      <c r="I345" s="72"/>
      <c r="J345" s="72"/>
      <c r="K345" s="72"/>
      <c r="L345" s="72"/>
      <c r="M345" s="72"/>
      <c r="N345" s="72"/>
      <c r="O345" s="72"/>
      <c r="P345" s="72"/>
      <c r="Q345" s="72"/>
      <c r="R345" s="72"/>
      <c r="S345" s="72"/>
      <c r="T345" s="72"/>
      <c r="U345" s="72"/>
      <c r="V345" s="72"/>
      <c r="W345" s="72"/>
      <c r="X345" s="72"/>
      <c r="Y345" s="72"/>
      <c r="Z345" s="72"/>
    </row>
    <row r="346" spans="1:26" ht="16.5" customHeight="1">
      <c r="A346" s="72"/>
      <c r="B346" s="72"/>
      <c r="C346" s="73"/>
      <c r="D346" s="73"/>
      <c r="E346" s="105"/>
      <c r="F346" s="105"/>
      <c r="G346" s="72"/>
      <c r="H346" s="72"/>
      <c r="I346" s="72"/>
      <c r="J346" s="72"/>
      <c r="K346" s="72"/>
      <c r="L346" s="72"/>
      <c r="M346" s="72"/>
      <c r="N346" s="72"/>
      <c r="O346" s="72"/>
      <c r="P346" s="72"/>
      <c r="Q346" s="72"/>
      <c r="R346" s="72"/>
      <c r="S346" s="72"/>
      <c r="T346" s="72"/>
      <c r="U346" s="72"/>
      <c r="V346" s="72"/>
      <c r="W346" s="72"/>
      <c r="X346" s="72"/>
      <c r="Y346" s="72"/>
      <c r="Z346" s="72"/>
    </row>
    <row r="347" spans="1:26" ht="16.5" customHeight="1">
      <c r="A347" s="72"/>
      <c r="B347" s="72"/>
      <c r="C347" s="73"/>
      <c r="D347" s="73"/>
      <c r="E347" s="105"/>
      <c r="F347" s="105"/>
      <c r="G347" s="72"/>
      <c r="H347" s="72"/>
      <c r="I347" s="72"/>
      <c r="J347" s="72"/>
      <c r="K347" s="72"/>
      <c r="L347" s="72"/>
      <c r="M347" s="72"/>
      <c r="N347" s="72"/>
      <c r="O347" s="72"/>
      <c r="P347" s="72"/>
      <c r="Q347" s="72"/>
      <c r="R347" s="72"/>
      <c r="S347" s="72"/>
      <c r="T347" s="72"/>
      <c r="U347" s="72"/>
      <c r="V347" s="72"/>
      <c r="W347" s="72"/>
      <c r="X347" s="72"/>
      <c r="Y347" s="72"/>
      <c r="Z347" s="72"/>
    </row>
    <row r="348" spans="1:26" ht="16.5" customHeight="1">
      <c r="A348" s="72"/>
      <c r="B348" s="72"/>
      <c r="C348" s="73"/>
      <c r="D348" s="73"/>
      <c r="E348" s="105"/>
      <c r="F348" s="105"/>
      <c r="G348" s="72"/>
      <c r="H348" s="72"/>
      <c r="I348" s="72"/>
      <c r="J348" s="72"/>
      <c r="K348" s="72"/>
      <c r="L348" s="72"/>
      <c r="M348" s="72"/>
      <c r="N348" s="72"/>
      <c r="O348" s="72"/>
      <c r="P348" s="72"/>
      <c r="Q348" s="72"/>
      <c r="R348" s="72"/>
      <c r="S348" s="72"/>
      <c r="T348" s="72"/>
      <c r="U348" s="72"/>
      <c r="V348" s="72"/>
      <c r="W348" s="72"/>
      <c r="X348" s="72"/>
      <c r="Y348" s="72"/>
      <c r="Z348" s="72"/>
    </row>
    <row r="349" spans="1:26" ht="16.5" customHeight="1">
      <c r="A349" s="72"/>
      <c r="B349" s="72"/>
      <c r="C349" s="73"/>
      <c r="D349" s="73"/>
      <c r="E349" s="105"/>
      <c r="F349" s="105"/>
      <c r="G349" s="72"/>
      <c r="H349" s="72"/>
      <c r="I349" s="72"/>
      <c r="J349" s="72"/>
      <c r="K349" s="72"/>
      <c r="L349" s="72"/>
      <c r="M349" s="72"/>
      <c r="N349" s="72"/>
      <c r="O349" s="72"/>
      <c r="P349" s="72"/>
      <c r="Q349" s="72"/>
      <c r="R349" s="72"/>
      <c r="S349" s="72"/>
      <c r="T349" s="72"/>
      <c r="U349" s="72"/>
      <c r="V349" s="72"/>
      <c r="W349" s="72"/>
      <c r="X349" s="72"/>
      <c r="Y349" s="72"/>
      <c r="Z349" s="72"/>
    </row>
    <row r="350" spans="1:26" ht="16.5" customHeight="1">
      <c r="A350" s="72"/>
      <c r="B350" s="72"/>
      <c r="C350" s="73"/>
      <c r="D350" s="73"/>
      <c r="E350" s="105"/>
      <c r="F350" s="105"/>
      <c r="G350" s="72"/>
      <c r="H350" s="72"/>
      <c r="I350" s="72"/>
      <c r="J350" s="72"/>
      <c r="K350" s="72"/>
      <c r="L350" s="72"/>
      <c r="M350" s="72"/>
      <c r="N350" s="72"/>
      <c r="O350" s="72"/>
      <c r="P350" s="72"/>
      <c r="Q350" s="72"/>
      <c r="R350" s="72"/>
      <c r="S350" s="72"/>
      <c r="T350" s="72"/>
      <c r="U350" s="72"/>
      <c r="V350" s="72"/>
      <c r="W350" s="72"/>
      <c r="X350" s="72"/>
      <c r="Y350" s="72"/>
      <c r="Z350" s="72"/>
    </row>
    <row r="351" spans="1:26" ht="16.5" customHeight="1">
      <c r="A351" s="72"/>
      <c r="B351" s="72"/>
      <c r="C351" s="73"/>
      <c r="D351" s="73"/>
      <c r="E351" s="105"/>
      <c r="F351" s="105"/>
      <c r="G351" s="72"/>
      <c r="H351" s="72"/>
      <c r="I351" s="72"/>
      <c r="J351" s="72"/>
      <c r="K351" s="72"/>
      <c r="L351" s="72"/>
      <c r="M351" s="72"/>
      <c r="N351" s="72"/>
      <c r="O351" s="72"/>
      <c r="P351" s="72"/>
      <c r="Q351" s="72"/>
      <c r="R351" s="72"/>
      <c r="S351" s="72"/>
      <c r="T351" s="72"/>
      <c r="U351" s="72"/>
      <c r="V351" s="72"/>
      <c r="W351" s="72"/>
      <c r="X351" s="72"/>
      <c r="Y351" s="72"/>
      <c r="Z351" s="72"/>
    </row>
    <row r="352" spans="1:26" ht="16.5" customHeight="1">
      <c r="A352" s="72"/>
      <c r="B352" s="72"/>
      <c r="C352" s="73"/>
      <c r="D352" s="73"/>
      <c r="E352" s="105"/>
      <c r="F352" s="105"/>
      <c r="G352" s="72"/>
      <c r="H352" s="72"/>
      <c r="I352" s="72"/>
      <c r="J352" s="72"/>
      <c r="K352" s="72"/>
      <c r="L352" s="72"/>
      <c r="M352" s="72"/>
      <c r="N352" s="72"/>
      <c r="O352" s="72"/>
      <c r="P352" s="72"/>
      <c r="Q352" s="72"/>
      <c r="R352" s="72"/>
      <c r="S352" s="72"/>
      <c r="T352" s="72"/>
      <c r="U352" s="72"/>
      <c r="V352" s="72"/>
      <c r="W352" s="72"/>
      <c r="X352" s="72"/>
      <c r="Y352" s="72"/>
      <c r="Z352" s="72"/>
    </row>
    <row r="353" spans="1:26" ht="16.5" customHeight="1">
      <c r="A353" s="72"/>
      <c r="B353" s="72"/>
      <c r="C353" s="73"/>
      <c r="D353" s="73"/>
      <c r="E353" s="105"/>
      <c r="F353" s="105"/>
      <c r="G353" s="72"/>
      <c r="H353" s="72"/>
      <c r="I353" s="72"/>
      <c r="J353" s="72"/>
      <c r="K353" s="72"/>
      <c r="L353" s="72"/>
      <c r="M353" s="72"/>
      <c r="N353" s="72"/>
      <c r="O353" s="72"/>
      <c r="P353" s="72"/>
      <c r="Q353" s="72"/>
      <c r="R353" s="72"/>
      <c r="S353" s="72"/>
      <c r="T353" s="72"/>
      <c r="U353" s="72"/>
      <c r="V353" s="72"/>
      <c r="W353" s="72"/>
      <c r="X353" s="72"/>
      <c r="Y353" s="72"/>
      <c r="Z353" s="72"/>
    </row>
    <row r="354" spans="1:26" ht="16.5" customHeight="1">
      <c r="A354" s="72"/>
      <c r="B354" s="72"/>
      <c r="C354" s="73"/>
      <c r="D354" s="73"/>
      <c r="E354" s="105"/>
      <c r="F354" s="105"/>
      <c r="G354" s="72"/>
      <c r="H354" s="72"/>
      <c r="I354" s="72"/>
      <c r="J354" s="72"/>
      <c r="K354" s="72"/>
      <c r="L354" s="72"/>
      <c r="M354" s="72"/>
      <c r="N354" s="72"/>
      <c r="O354" s="72"/>
      <c r="P354" s="72"/>
      <c r="Q354" s="72"/>
      <c r="R354" s="72"/>
      <c r="S354" s="72"/>
      <c r="T354" s="72"/>
      <c r="U354" s="72"/>
      <c r="V354" s="72"/>
      <c r="W354" s="72"/>
      <c r="X354" s="72"/>
      <c r="Y354" s="72"/>
      <c r="Z354" s="72"/>
    </row>
    <row r="355" spans="1:26" ht="16.5" customHeight="1">
      <c r="A355" s="72"/>
      <c r="B355" s="72"/>
      <c r="C355" s="73"/>
      <c r="D355" s="73"/>
      <c r="E355" s="105"/>
      <c r="F355" s="105"/>
      <c r="G355" s="72"/>
      <c r="H355" s="72"/>
      <c r="I355" s="72"/>
      <c r="J355" s="72"/>
      <c r="K355" s="72"/>
      <c r="L355" s="72"/>
      <c r="M355" s="72"/>
      <c r="N355" s="72"/>
      <c r="O355" s="72"/>
      <c r="P355" s="72"/>
      <c r="Q355" s="72"/>
      <c r="R355" s="72"/>
      <c r="S355" s="72"/>
      <c r="T355" s="72"/>
      <c r="U355" s="72"/>
      <c r="V355" s="72"/>
      <c r="W355" s="72"/>
      <c r="X355" s="72"/>
      <c r="Y355" s="72"/>
      <c r="Z355" s="72"/>
    </row>
    <row r="356" spans="1:26" ht="16.5" customHeight="1">
      <c r="A356" s="72"/>
      <c r="B356" s="72"/>
      <c r="C356" s="73"/>
      <c r="D356" s="73"/>
      <c r="E356" s="105"/>
      <c r="F356" s="105"/>
      <c r="G356" s="72"/>
      <c r="H356" s="72"/>
      <c r="I356" s="72"/>
      <c r="J356" s="72"/>
      <c r="K356" s="72"/>
      <c r="L356" s="72"/>
      <c r="M356" s="72"/>
      <c r="N356" s="72"/>
      <c r="O356" s="72"/>
      <c r="P356" s="72"/>
      <c r="Q356" s="72"/>
      <c r="R356" s="72"/>
      <c r="S356" s="72"/>
      <c r="T356" s="72"/>
      <c r="U356" s="72"/>
      <c r="V356" s="72"/>
      <c r="W356" s="72"/>
      <c r="X356" s="72"/>
      <c r="Y356" s="72"/>
      <c r="Z356" s="72"/>
    </row>
    <row r="357" spans="1:26" ht="16.5" customHeight="1">
      <c r="A357" s="72"/>
      <c r="B357" s="72"/>
      <c r="C357" s="73"/>
      <c r="D357" s="73"/>
      <c r="E357" s="105"/>
      <c r="F357" s="105"/>
      <c r="G357" s="72"/>
      <c r="H357" s="72"/>
      <c r="I357" s="72"/>
      <c r="J357" s="72"/>
      <c r="K357" s="72"/>
      <c r="L357" s="72"/>
      <c r="M357" s="72"/>
      <c r="N357" s="72"/>
      <c r="O357" s="72"/>
      <c r="P357" s="72"/>
      <c r="Q357" s="72"/>
      <c r="R357" s="72"/>
      <c r="S357" s="72"/>
      <c r="T357" s="72"/>
      <c r="U357" s="72"/>
      <c r="V357" s="72"/>
      <c r="W357" s="72"/>
      <c r="X357" s="72"/>
      <c r="Y357" s="72"/>
      <c r="Z357" s="72"/>
    </row>
    <row r="358" spans="1:26" ht="16.5" customHeight="1">
      <c r="A358" s="72"/>
      <c r="B358" s="72"/>
      <c r="C358" s="73"/>
      <c r="D358" s="73"/>
      <c r="E358" s="105"/>
      <c r="F358" s="105"/>
      <c r="G358" s="72"/>
      <c r="H358" s="72"/>
      <c r="I358" s="72"/>
      <c r="J358" s="72"/>
      <c r="K358" s="72"/>
      <c r="L358" s="72"/>
      <c r="M358" s="72"/>
      <c r="N358" s="72"/>
      <c r="O358" s="72"/>
      <c r="P358" s="72"/>
      <c r="Q358" s="72"/>
      <c r="R358" s="72"/>
      <c r="S358" s="72"/>
      <c r="T358" s="72"/>
      <c r="U358" s="72"/>
      <c r="V358" s="72"/>
      <c r="W358" s="72"/>
      <c r="X358" s="72"/>
      <c r="Y358" s="72"/>
      <c r="Z358" s="72"/>
    </row>
    <row r="359" spans="1:26" ht="16.5" customHeight="1">
      <c r="A359" s="72"/>
      <c r="B359" s="72"/>
      <c r="C359" s="73"/>
      <c r="D359" s="73"/>
      <c r="E359" s="105"/>
      <c r="F359" s="105"/>
      <c r="G359" s="72"/>
      <c r="H359" s="72"/>
      <c r="I359" s="72"/>
      <c r="J359" s="72"/>
      <c r="K359" s="72"/>
      <c r="L359" s="72"/>
      <c r="M359" s="72"/>
      <c r="N359" s="72"/>
      <c r="O359" s="72"/>
      <c r="P359" s="72"/>
      <c r="Q359" s="72"/>
      <c r="R359" s="72"/>
      <c r="S359" s="72"/>
      <c r="T359" s="72"/>
      <c r="U359" s="72"/>
      <c r="V359" s="72"/>
      <c r="W359" s="72"/>
      <c r="X359" s="72"/>
      <c r="Y359" s="72"/>
      <c r="Z359" s="72"/>
    </row>
    <row r="360" spans="1:26" ht="16.5" customHeight="1">
      <c r="A360" s="72"/>
      <c r="B360" s="72"/>
      <c r="C360" s="73"/>
      <c r="D360" s="73"/>
      <c r="E360" s="105"/>
      <c r="F360" s="105"/>
      <c r="G360" s="72"/>
      <c r="H360" s="72"/>
      <c r="I360" s="72"/>
      <c r="J360" s="72"/>
      <c r="K360" s="72"/>
      <c r="L360" s="72"/>
      <c r="M360" s="72"/>
      <c r="N360" s="72"/>
      <c r="O360" s="72"/>
      <c r="P360" s="72"/>
      <c r="Q360" s="72"/>
      <c r="R360" s="72"/>
      <c r="S360" s="72"/>
      <c r="T360" s="72"/>
      <c r="U360" s="72"/>
      <c r="V360" s="72"/>
      <c r="W360" s="72"/>
      <c r="X360" s="72"/>
      <c r="Y360" s="72"/>
      <c r="Z360" s="72"/>
    </row>
    <row r="361" spans="1:26" ht="16.5" customHeight="1">
      <c r="A361" s="72"/>
      <c r="B361" s="72"/>
      <c r="C361" s="73"/>
      <c r="D361" s="73"/>
      <c r="E361" s="105"/>
      <c r="F361" s="105"/>
      <c r="G361" s="72"/>
      <c r="H361" s="72"/>
      <c r="I361" s="72"/>
      <c r="J361" s="72"/>
      <c r="K361" s="72"/>
      <c r="L361" s="72"/>
      <c r="M361" s="72"/>
      <c r="N361" s="72"/>
      <c r="O361" s="72"/>
      <c r="P361" s="72"/>
      <c r="Q361" s="72"/>
      <c r="R361" s="72"/>
      <c r="S361" s="72"/>
      <c r="T361" s="72"/>
      <c r="U361" s="72"/>
      <c r="V361" s="72"/>
      <c r="W361" s="72"/>
      <c r="X361" s="72"/>
      <c r="Y361" s="72"/>
      <c r="Z361" s="72"/>
    </row>
    <row r="362" spans="1:26" ht="16.5" customHeight="1">
      <c r="A362" s="72"/>
      <c r="B362" s="72"/>
      <c r="C362" s="73"/>
      <c r="D362" s="73"/>
      <c r="E362" s="105"/>
      <c r="F362" s="105"/>
      <c r="G362" s="72"/>
      <c r="H362" s="72"/>
      <c r="I362" s="72"/>
      <c r="J362" s="72"/>
      <c r="K362" s="72"/>
      <c r="L362" s="72"/>
      <c r="M362" s="72"/>
      <c r="N362" s="72"/>
      <c r="O362" s="72"/>
      <c r="P362" s="72"/>
      <c r="Q362" s="72"/>
      <c r="R362" s="72"/>
      <c r="S362" s="72"/>
      <c r="T362" s="72"/>
      <c r="U362" s="72"/>
      <c r="V362" s="72"/>
      <c r="W362" s="72"/>
      <c r="X362" s="72"/>
      <c r="Y362" s="72"/>
      <c r="Z362" s="72"/>
    </row>
    <row r="363" spans="1:26" ht="16.5" customHeight="1">
      <c r="A363" s="72"/>
      <c r="B363" s="72"/>
      <c r="C363" s="73"/>
      <c r="D363" s="73"/>
      <c r="E363" s="105"/>
      <c r="F363" s="105"/>
      <c r="G363" s="72"/>
      <c r="H363" s="72"/>
      <c r="I363" s="72"/>
      <c r="J363" s="72"/>
      <c r="K363" s="72"/>
      <c r="L363" s="72"/>
      <c r="M363" s="72"/>
      <c r="N363" s="72"/>
      <c r="O363" s="72"/>
      <c r="P363" s="72"/>
      <c r="Q363" s="72"/>
      <c r="R363" s="72"/>
      <c r="S363" s="72"/>
      <c r="T363" s="72"/>
      <c r="U363" s="72"/>
      <c r="V363" s="72"/>
      <c r="W363" s="72"/>
      <c r="X363" s="72"/>
      <c r="Y363" s="72"/>
      <c r="Z363" s="72"/>
    </row>
    <row r="364" spans="1:26" ht="16.5" customHeight="1">
      <c r="A364" s="72"/>
      <c r="B364" s="72"/>
      <c r="C364" s="73"/>
      <c r="D364" s="73"/>
      <c r="E364" s="105"/>
      <c r="F364" s="105"/>
      <c r="G364" s="72"/>
      <c r="H364" s="72"/>
      <c r="I364" s="72"/>
      <c r="J364" s="72"/>
      <c r="K364" s="72"/>
      <c r="L364" s="72"/>
      <c r="M364" s="72"/>
      <c r="N364" s="72"/>
      <c r="O364" s="72"/>
      <c r="P364" s="72"/>
      <c r="Q364" s="72"/>
      <c r="R364" s="72"/>
      <c r="S364" s="72"/>
      <c r="T364" s="72"/>
      <c r="U364" s="72"/>
      <c r="V364" s="72"/>
      <c r="W364" s="72"/>
      <c r="X364" s="72"/>
      <c r="Y364" s="72"/>
      <c r="Z364" s="72"/>
    </row>
    <row r="365" spans="1:26" ht="16.5" customHeight="1">
      <c r="A365" s="72"/>
      <c r="B365" s="72"/>
      <c r="C365" s="73"/>
      <c r="D365" s="73"/>
      <c r="E365" s="105"/>
      <c r="F365" s="105"/>
      <c r="G365" s="72"/>
      <c r="H365" s="72"/>
      <c r="I365" s="72"/>
      <c r="J365" s="72"/>
      <c r="K365" s="72"/>
      <c r="L365" s="72"/>
      <c r="M365" s="72"/>
      <c r="N365" s="72"/>
      <c r="O365" s="72"/>
      <c r="P365" s="72"/>
      <c r="Q365" s="72"/>
      <c r="R365" s="72"/>
      <c r="S365" s="72"/>
      <c r="T365" s="72"/>
      <c r="U365" s="72"/>
      <c r="V365" s="72"/>
      <c r="W365" s="72"/>
      <c r="X365" s="72"/>
      <c r="Y365" s="72"/>
      <c r="Z365" s="72"/>
    </row>
    <row r="366" spans="1:26" ht="16.5" customHeight="1">
      <c r="A366" s="72"/>
      <c r="B366" s="72"/>
      <c r="C366" s="73"/>
      <c r="D366" s="73"/>
      <c r="E366" s="105"/>
      <c r="F366" s="105"/>
      <c r="G366" s="72"/>
      <c r="H366" s="72"/>
      <c r="I366" s="72"/>
      <c r="J366" s="72"/>
      <c r="K366" s="72"/>
      <c r="L366" s="72"/>
      <c r="M366" s="72"/>
      <c r="N366" s="72"/>
      <c r="O366" s="72"/>
      <c r="P366" s="72"/>
      <c r="Q366" s="72"/>
      <c r="R366" s="72"/>
      <c r="S366" s="72"/>
      <c r="T366" s="72"/>
      <c r="U366" s="72"/>
      <c r="V366" s="72"/>
      <c r="W366" s="72"/>
      <c r="X366" s="72"/>
      <c r="Y366" s="72"/>
      <c r="Z366" s="72"/>
    </row>
    <row r="367" spans="1:26" ht="16.5" customHeight="1">
      <c r="A367" s="72"/>
      <c r="B367" s="72"/>
      <c r="C367" s="73"/>
      <c r="D367" s="73"/>
      <c r="E367" s="105"/>
      <c r="F367" s="105"/>
      <c r="G367" s="72"/>
      <c r="H367" s="72"/>
      <c r="I367" s="72"/>
      <c r="J367" s="72"/>
      <c r="K367" s="72"/>
      <c r="L367" s="72"/>
      <c r="M367" s="72"/>
      <c r="N367" s="72"/>
      <c r="O367" s="72"/>
      <c r="P367" s="72"/>
      <c r="Q367" s="72"/>
      <c r="R367" s="72"/>
      <c r="S367" s="72"/>
      <c r="T367" s="72"/>
      <c r="U367" s="72"/>
      <c r="V367" s="72"/>
      <c r="W367" s="72"/>
      <c r="X367" s="72"/>
      <c r="Y367" s="72"/>
      <c r="Z367" s="72"/>
    </row>
    <row r="368" spans="1:26" ht="16.5" customHeight="1">
      <c r="A368" s="72"/>
      <c r="B368" s="72"/>
      <c r="C368" s="73"/>
      <c r="D368" s="73"/>
      <c r="E368" s="105"/>
      <c r="F368" s="105"/>
      <c r="G368" s="72"/>
      <c r="H368" s="72"/>
      <c r="I368" s="72"/>
      <c r="J368" s="72"/>
      <c r="K368" s="72"/>
      <c r="L368" s="72"/>
      <c r="M368" s="72"/>
      <c r="N368" s="72"/>
      <c r="O368" s="72"/>
      <c r="P368" s="72"/>
      <c r="Q368" s="72"/>
      <c r="R368" s="72"/>
      <c r="S368" s="72"/>
      <c r="T368" s="72"/>
      <c r="U368" s="72"/>
      <c r="V368" s="72"/>
      <c r="W368" s="72"/>
      <c r="X368" s="72"/>
      <c r="Y368" s="72"/>
      <c r="Z368" s="72"/>
    </row>
    <row r="369" spans="1:26" ht="16.5" customHeight="1">
      <c r="A369" s="72"/>
      <c r="B369" s="72"/>
      <c r="C369" s="73"/>
      <c r="D369" s="73"/>
      <c r="E369" s="105"/>
      <c r="F369" s="105"/>
      <c r="G369" s="72"/>
      <c r="H369" s="72"/>
      <c r="I369" s="72"/>
      <c r="J369" s="72"/>
      <c r="K369" s="72"/>
      <c r="L369" s="72"/>
      <c r="M369" s="72"/>
      <c r="N369" s="72"/>
      <c r="O369" s="72"/>
      <c r="P369" s="72"/>
      <c r="Q369" s="72"/>
      <c r="R369" s="72"/>
      <c r="S369" s="72"/>
      <c r="T369" s="72"/>
      <c r="U369" s="72"/>
      <c r="V369" s="72"/>
      <c r="W369" s="72"/>
      <c r="X369" s="72"/>
      <c r="Y369" s="72"/>
      <c r="Z369" s="72"/>
    </row>
    <row r="370" spans="1:26" ht="16.5" customHeight="1">
      <c r="A370" s="72"/>
      <c r="B370" s="72"/>
      <c r="C370" s="73"/>
      <c r="D370" s="73"/>
      <c r="E370" s="105"/>
      <c r="F370" s="105"/>
      <c r="G370" s="72"/>
      <c r="H370" s="72"/>
      <c r="I370" s="72"/>
      <c r="J370" s="72"/>
      <c r="K370" s="72"/>
      <c r="L370" s="72"/>
      <c r="M370" s="72"/>
      <c r="N370" s="72"/>
      <c r="O370" s="72"/>
      <c r="P370" s="72"/>
      <c r="Q370" s="72"/>
      <c r="R370" s="72"/>
      <c r="S370" s="72"/>
      <c r="T370" s="72"/>
      <c r="U370" s="72"/>
      <c r="V370" s="72"/>
      <c r="W370" s="72"/>
      <c r="X370" s="72"/>
      <c r="Y370" s="72"/>
      <c r="Z370" s="72"/>
    </row>
    <row r="371" spans="1:26" ht="16.5" customHeight="1">
      <c r="A371" s="72"/>
      <c r="B371" s="72"/>
      <c r="C371" s="73"/>
      <c r="D371" s="73"/>
      <c r="E371" s="105"/>
      <c r="F371" s="105"/>
      <c r="G371" s="72"/>
      <c r="H371" s="72"/>
      <c r="I371" s="72"/>
      <c r="J371" s="72"/>
      <c r="K371" s="72"/>
      <c r="L371" s="72"/>
      <c r="M371" s="72"/>
      <c r="N371" s="72"/>
      <c r="O371" s="72"/>
      <c r="P371" s="72"/>
      <c r="Q371" s="72"/>
      <c r="R371" s="72"/>
      <c r="S371" s="72"/>
      <c r="T371" s="72"/>
      <c r="U371" s="72"/>
      <c r="V371" s="72"/>
      <c r="W371" s="72"/>
      <c r="X371" s="72"/>
      <c r="Y371" s="72"/>
      <c r="Z371" s="72"/>
    </row>
    <row r="372" spans="1:26" ht="16.5" customHeight="1">
      <c r="A372" s="72"/>
      <c r="B372" s="72"/>
      <c r="C372" s="73"/>
      <c r="D372" s="73"/>
      <c r="E372" s="105"/>
      <c r="F372" s="105"/>
      <c r="G372" s="72"/>
      <c r="H372" s="72"/>
      <c r="I372" s="72"/>
      <c r="J372" s="72"/>
      <c r="K372" s="72"/>
      <c r="L372" s="72"/>
      <c r="M372" s="72"/>
      <c r="N372" s="72"/>
      <c r="O372" s="72"/>
      <c r="P372" s="72"/>
      <c r="Q372" s="72"/>
      <c r="R372" s="72"/>
      <c r="S372" s="72"/>
      <c r="T372" s="72"/>
      <c r="U372" s="72"/>
      <c r="V372" s="72"/>
      <c r="W372" s="72"/>
      <c r="X372" s="72"/>
      <c r="Y372" s="72"/>
      <c r="Z372" s="72"/>
    </row>
    <row r="373" spans="1:26" ht="16.5" customHeight="1">
      <c r="A373" s="72"/>
      <c r="B373" s="72"/>
      <c r="C373" s="73"/>
      <c r="D373" s="73"/>
      <c r="E373" s="105"/>
      <c r="F373" s="105"/>
      <c r="G373" s="72"/>
      <c r="H373" s="72"/>
      <c r="I373" s="72"/>
      <c r="J373" s="72"/>
      <c r="K373" s="72"/>
      <c r="L373" s="72"/>
      <c r="M373" s="72"/>
      <c r="N373" s="72"/>
      <c r="O373" s="72"/>
      <c r="P373" s="72"/>
      <c r="Q373" s="72"/>
      <c r="R373" s="72"/>
      <c r="S373" s="72"/>
      <c r="T373" s="72"/>
      <c r="U373" s="72"/>
      <c r="V373" s="72"/>
      <c r="W373" s="72"/>
      <c r="X373" s="72"/>
      <c r="Y373" s="72"/>
      <c r="Z373" s="72"/>
    </row>
    <row r="374" spans="1:26" ht="16.5" customHeight="1">
      <c r="A374" s="72"/>
      <c r="B374" s="72"/>
      <c r="C374" s="73"/>
      <c r="D374" s="73"/>
      <c r="E374" s="105"/>
      <c r="F374" s="105"/>
      <c r="G374" s="72"/>
      <c r="H374" s="72"/>
      <c r="I374" s="72"/>
      <c r="J374" s="72"/>
      <c r="K374" s="72"/>
      <c r="L374" s="72"/>
      <c r="M374" s="72"/>
      <c r="N374" s="72"/>
      <c r="O374" s="72"/>
      <c r="P374" s="72"/>
      <c r="Q374" s="72"/>
      <c r="R374" s="72"/>
      <c r="S374" s="72"/>
      <c r="T374" s="72"/>
      <c r="U374" s="72"/>
      <c r="V374" s="72"/>
      <c r="W374" s="72"/>
      <c r="X374" s="72"/>
      <c r="Y374" s="72"/>
      <c r="Z374" s="72"/>
    </row>
    <row r="375" spans="1:26" ht="16.5" customHeight="1">
      <c r="A375" s="72"/>
      <c r="B375" s="72"/>
      <c r="C375" s="73"/>
      <c r="D375" s="73"/>
      <c r="E375" s="105"/>
      <c r="F375" s="105"/>
      <c r="G375" s="72"/>
      <c r="H375" s="72"/>
      <c r="I375" s="72"/>
      <c r="J375" s="72"/>
      <c r="K375" s="72"/>
      <c r="L375" s="72"/>
      <c r="M375" s="72"/>
      <c r="N375" s="72"/>
      <c r="O375" s="72"/>
      <c r="P375" s="72"/>
      <c r="Q375" s="72"/>
      <c r="R375" s="72"/>
      <c r="S375" s="72"/>
      <c r="T375" s="72"/>
      <c r="U375" s="72"/>
      <c r="V375" s="72"/>
      <c r="W375" s="72"/>
      <c r="X375" s="72"/>
      <c r="Y375" s="72"/>
      <c r="Z375" s="72"/>
    </row>
    <row r="376" spans="1:26" ht="16.5" customHeight="1">
      <c r="A376" s="72"/>
      <c r="B376" s="72"/>
      <c r="C376" s="73"/>
      <c r="D376" s="73"/>
      <c r="E376" s="105"/>
      <c r="F376" s="105"/>
      <c r="G376" s="72"/>
      <c r="H376" s="72"/>
      <c r="I376" s="72"/>
      <c r="J376" s="72"/>
      <c r="K376" s="72"/>
      <c r="L376" s="72"/>
      <c r="M376" s="72"/>
      <c r="N376" s="72"/>
      <c r="O376" s="72"/>
      <c r="P376" s="72"/>
      <c r="Q376" s="72"/>
      <c r="R376" s="72"/>
      <c r="S376" s="72"/>
      <c r="T376" s="72"/>
      <c r="U376" s="72"/>
      <c r="V376" s="72"/>
      <c r="W376" s="72"/>
      <c r="X376" s="72"/>
      <c r="Y376" s="72"/>
      <c r="Z376" s="72"/>
    </row>
    <row r="377" spans="1:26" ht="16.5" customHeight="1">
      <c r="A377" s="72"/>
      <c r="B377" s="72"/>
      <c r="C377" s="73"/>
      <c r="D377" s="73"/>
      <c r="E377" s="105"/>
      <c r="F377" s="105"/>
      <c r="G377" s="72"/>
      <c r="H377" s="72"/>
      <c r="I377" s="72"/>
      <c r="J377" s="72"/>
      <c r="K377" s="72"/>
      <c r="L377" s="72"/>
      <c r="M377" s="72"/>
      <c r="N377" s="72"/>
      <c r="O377" s="72"/>
      <c r="P377" s="72"/>
      <c r="Q377" s="72"/>
      <c r="R377" s="72"/>
      <c r="S377" s="72"/>
      <c r="T377" s="72"/>
      <c r="U377" s="72"/>
      <c r="V377" s="72"/>
      <c r="W377" s="72"/>
      <c r="X377" s="72"/>
      <c r="Y377" s="72"/>
      <c r="Z377" s="72"/>
    </row>
    <row r="378" spans="1:26" ht="16.5" customHeight="1">
      <c r="A378" s="72"/>
      <c r="B378" s="72"/>
      <c r="C378" s="73"/>
      <c r="D378" s="73"/>
      <c r="E378" s="105"/>
      <c r="F378" s="105"/>
      <c r="G378" s="72"/>
      <c r="H378" s="72"/>
      <c r="I378" s="72"/>
      <c r="J378" s="72"/>
      <c r="K378" s="72"/>
      <c r="L378" s="72"/>
      <c r="M378" s="72"/>
      <c r="N378" s="72"/>
      <c r="O378" s="72"/>
      <c r="P378" s="72"/>
      <c r="Q378" s="72"/>
      <c r="R378" s="72"/>
      <c r="S378" s="72"/>
      <c r="T378" s="72"/>
      <c r="U378" s="72"/>
      <c r="V378" s="72"/>
      <c r="W378" s="72"/>
      <c r="X378" s="72"/>
      <c r="Y378" s="72"/>
      <c r="Z378" s="72"/>
    </row>
    <row r="379" spans="1:26" ht="16.5" customHeight="1">
      <c r="A379" s="72"/>
      <c r="B379" s="72"/>
      <c r="C379" s="73"/>
      <c r="D379" s="73"/>
      <c r="E379" s="105"/>
      <c r="F379" s="105"/>
      <c r="G379" s="72"/>
      <c r="H379" s="72"/>
      <c r="I379" s="72"/>
      <c r="J379" s="72"/>
      <c r="K379" s="72"/>
      <c r="L379" s="72"/>
      <c r="M379" s="72"/>
      <c r="N379" s="72"/>
      <c r="O379" s="72"/>
      <c r="P379" s="72"/>
      <c r="Q379" s="72"/>
      <c r="R379" s="72"/>
      <c r="S379" s="72"/>
      <c r="T379" s="72"/>
      <c r="U379" s="72"/>
      <c r="V379" s="72"/>
      <c r="W379" s="72"/>
      <c r="X379" s="72"/>
      <c r="Y379" s="72"/>
      <c r="Z379" s="72"/>
    </row>
    <row r="380" spans="1:26" ht="16.5" customHeight="1">
      <c r="A380" s="72"/>
      <c r="B380" s="72"/>
      <c r="C380" s="73"/>
      <c r="D380" s="73"/>
      <c r="E380" s="105"/>
      <c r="F380" s="105"/>
      <c r="G380" s="72"/>
      <c r="H380" s="72"/>
      <c r="I380" s="72"/>
      <c r="J380" s="72"/>
      <c r="K380" s="72"/>
      <c r="L380" s="72"/>
      <c r="M380" s="72"/>
      <c r="N380" s="72"/>
      <c r="O380" s="72"/>
      <c r="P380" s="72"/>
      <c r="Q380" s="72"/>
      <c r="R380" s="72"/>
      <c r="S380" s="72"/>
      <c r="T380" s="72"/>
      <c r="U380" s="72"/>
      <c r="V380" s="72"/>
      <c r="W380" s="72"/>
      <c r="X380" s="72"/>
      <c r="Y380" s="72"/>
      <c r="Z380" s="72"/>
    </row>
    <row r="381" spans="1:26" ht="16.5" customHeight="1">
      <c r="A381" s="72"/>
      <c r="B381" s="72"/>
      <c r="C381" s="73"/>
      <c r="D381" s="73"/>
      <c r="E381" s="105"/>
      <c r="F381" s="105"/>
      <c r="G381" s="72"/>
      <c r="H381" s="72"/>
      <c r="I381" s="72"/>
      <c r="J381" s="72"/>
      <c r="K381" s="72"/>
      <c r="L381" s="72"/>
      <c r="M381" s="72"/>
      <c r="N381" s="72"/>
      <c r="O381" s="72"/>
      <c r="P381" s="72"/>
      <c r="Q381" s="72"/>
      <c r="R381" s="72"/>
      <c r="S381" s="72"/>
      <c r="T381" s="72"/>
      <c r="U381" s="72"/>
      <c r="V381" s="72"/>
      <c r="W381" s="72"/>
      <c r="X381" s="72"/>
      <c r="Y381" s="72"/>
      <c r="Z381" s="72"/>
    </row>
    <row r="382" spans="1:26" ht="16.5" customHeight="1">
      <c r="A382" s="72"/>
      <c r="B382" s="72"/>
      <c r="C382" s="73"/>
      <c r="D382" s="73"/>
      <c r="E382" s="105"/>
      <c r="F382" s="105"/>
      <c r="G382" s="72"/>
      <c r="H382" s="72"/>
      <c r="I382" s="72"/>
      <c r="J382" s="72"/>
      <c r="K382" s="72"/>
      <c r="L382" s="72"/>
      <c r="M382" s="72"/>
      <c r="N382" s="72"/>
      <c r="O382" s="72"/>
      <c r="P382" s="72"/>
      <c r="Q382" s="72"/>
      <c r="R382" s="72"/>
      <c r="S382" s="72"/>
      <c r="T382" s="72"/>
      <c r="U382" s="72"/>
      <c r="V382" s="72"/>
      <c r="W382" s="72"/>
      <c r="X382" s="72"/>
      <c r="Y382" s="72"/>
      <c r="Z382" s="72"/>
    </row>
    <row r="383" spans="1:26" ht="16.5" customHeight="1">
      <c r="A383" s="72"/>
      <c r="B383" s="72"/>
      <c r="C383" s="73"/>
      <c r="D383" s="73"/>
      <c r="E383" s="105"/>
      <c r="F383" s="105"/>
      <c r="G383" s="72"/>
      <c r="H383" s="72"/>
      <c r="I383" s="72"/>
      <c r="J383" s="72"/>
      <c r="K383" s="72"/>
      <c r="L383" s="72"/>
      <c r="M383" s="72"/>
      <c r="N383" s="72"/>
      <c r="O383" s="72"/>
      <c r="P383" s="72"/>
      <c r="Q383" s="72"/>
      <c r="R383" s="72"/>
      <c r="S383" s="72"/>
      <c r="T383" s="72"/>
      <c r="U383" s="72"/>
      <c r="V383" s="72"/>
      <c r="W383" s="72"/>
      <c r="X383" s="72"/>
      <c r="Y383" s="72"/>
      <c r="Z383" s="72"/>
    </row>
    <row r="384" spans="1:26" ht="16.5" customHeight="1">
      <c r="A384" s="72"/>
      <c r="B384" s="72"/>
      <c r="C384" s="73"/>
      <c r="D384" s="73"/>
      <c r="E384" s="105"/>
      <c r="F384" s="105"/>
      <c r="G384" s="72"/>
      <c r="H384" s="72"/>
      <c r="I384" s="72"/>
      <c r="J384" s="72"/>
      <c r="K384" s="72"/>
      <c r="L384" s="72"/>
      <c r="M384" s="72"/>
      <c r="N384" s="72"/>
      <c r="O384" s="72"/>
      <c r="P384" s="72"/>
      <c r="Q384" s="72"/>
      <c r="R384" s="72"/>
      <c r="S384" s="72"/>
      <c r="T384" s="72"/>
      <c r="U384" s="72"/>
      <c r="V384" s="72"/>
      <c r="W384" s="72"/>
      <c r="X384" s="72"/>
      <c r="Y384" s="72"/>
      <c r="Z384" s="72"/>
    </row>
    <row r="385" spans="1:26" ht="16.5" customHeight="1">
      <c r="A385" s="72"/>
      <c r="B385" s="72"/>
      <c r="C385" s="73"/>
      <c r="D385" s="73"/>
      <c r="E385" s="105"/>
      <c r="F385" s="105"/>
      <c r="G385" s="72"/>
      <c r="H385" s="72"/>
      <c r="I385" s="72"/>
      <c r="J385" s="72"/>
      <c r="K385" s="72"/>
      <c r="L385" s="72"/>
      <c r="M385" s="72"/>
      <c r="N385" s="72"/>
      <c r="O385" s="72"/>
      <c r="P385" s="72"/>
      <c r="Q385" s="72"/>
      <c r="R385" s="72"/>
      <c r="S385" s="72"/>
      <c r="T385" s="72"/>
      <c r="U385" s="72"/>
      <c r="V385" s="72"/>
      <c r="W385" s="72"/>
      <c r="X385" s="72"/>
      <c r="Y385" s="72"/>
      <c r="Z385" s="72"/>
    </row>
    <row r="386" spans="1:26" ht="16.5" customHeight="1">
      <c r="A386" s="72"/>
      <c r="B386" s="72"/>
      <c r="C386" s="73"/>
      <c r="D386" s="73"/>
      <c r="E386" s="105"/>
      <c r="F386" s="105"/>
      <c r="G386" s="72"/>
      <c r="H386" s="72"/>
      <c r="I386" s="72"/>
      <c r="J386" s="72"/>
      <c r="K386" s="72"/>
      <c r="L386" s="72"/>
      <c r="M386" s="72"/>
      <c r="N386" s="72"/>
      <c r="O386" s="72"/>
      <c r="P386" s="72"/>
      <c r="Q386" s="72"/>
      <c r="R386" s="72"/>
      <c r="S386" s="72"/>
      <c r="T386" s="72"/>
      <c r="U386" s="72"/>
      <c r="V386" s="72"/>
      <c r="W386" s="72"/>
      <c r="X386" s="72"/>
      <c r="Y386" s="72"/>
      <c r="Z386" s="72"/>
    </row>
    <row r="387" spans="1:26" ht="16.5" customHeight="1">
      <c r="A387" s="72"/>
      <c r="B387" s="72"/>
      <c r="C387" s="73"/>
      <c r="D387" s="73"/>
      <c r="E387" s="105"/>
      <c r="F387" s="105"/>
      <c r="G387" s="72"/>
      <c r="H387" s="72"/>
      <c r="I387" s="72"/>
      <c r="J387" s="72"/>
      <c r="K387" s="72"/>
      <c r="L387" s="72"/>
      <c r="M387" s="72"/>
      <c r="N387" s="72"/>
      <c r="O387" s="72"/>
      <c r="P387" s="72"/>
      <c r="Q387" s="72"/>
      <c r="R387" s="72"/>
      <c r="S387" s="72"/>
      <c r="T387" s="72"/>
      <c r="U387" s="72"/>
      <c r="V387" s="72"/>
      <c r="W387" s="72"/>
      <c r="X387" s="72"/>
      <c r="Y387" s="72"/>
      <c r="Z387" s="72"/>
    </row>
    <row r="388" spans="1:26" ht="16.5" customHeight="1">
      <c r="A388" s="72"/>
      <c r="B388" s="72"/>
      <c r="C388" s="73"/>
      <c r="D388" s="73"/>
      <c r="E388" s="105"/>
      <c r="F388" s="105"/>
      <c r="G388" s="72"/>
      <c r="H388" s="72"/>
      <c r="I388" s="72"/>
      <c r="J388" s="72"/>
      <c r="K388" s="72"/>
      <c r="L388" s="72"/>
      <c r="M388" s="72"/>
      <c r="N388" s="72"/>
      <c r="O388" s="72"/>
      <c r="P388" s="72"/>
      <c r="Q388" s="72"/>
      <c r="R388" s="72"/>
      <c r="S388" s="72"/>
      <c r="T388" s="72"/>
      <c r="U388" s="72"/>
      <c r="V388" s="72"/>
      <c r="W388" s="72"/>
      <c r="X388" s="72"/>
      <c r="Y388" s="72"/>
      <c r="Z388" s="72"/>
    </row>
    <row r="389" spans="1:26" ht="16.5" customHeight="1">
      <c r="A389" s="72"/>
      <c r="B389" s="72"/>
      <c r="C389" s="73"/>
      <c r="D389" s="73"/>
      <c r="E389" s="105"/>
      <c r="F389" s="105"/>
      <c r="G389" s="72"/>
      <c r="H389" s="72"/>
      <c r="I389" s="72"/>
      <c r="J389" s="72"/>
      <c r="K389" s="72"/>
      <c r="L389" s="72"/>
      <c r="M389" s="72"/>
      <c r="N389" s="72"/>
      <c r="O389" s="72"/>
      <c r="P389" s="72"/>
      <c r="Q389" s="72"/>
      <c r="R389" s="72"/>
      <c r="S389" s="72"/>
      <c r="T389" s="72"/>
      <c r="U389" s="72"/>
      <c r="V389" s="72"/>
      <c r="W389" s="72"/>
      <c r="X389" s="72"/>
      <c r="Y389" s="72"/>
      <c r="Z389" s="72"/>
    </row>
    <row r="390" spans="1:26" ht="16.5" customHeight="1">
      <c r="A390" s="72"/>
      <c r="B390" s="72"/>
      <c r="C390" s="73"/>
      <c r="D390" s="73"/>
      <c r="E390" s="105"/>
      <c r="F390" s="105"/>
      <c r="G390" s="72"/>
      <c r="H390" s="72"/>
      <c r="I390" s="72"/>
      <c r="J390" s="72"/>
      <c r="K390" s="72"/>
      <c r="L390" s="72"/>
      <c r="M390" s="72"/>
      <c r="N390" s="72"/>
      <c r="O390" s="72"/>
      <c r="P390" s="72"/>
      <c r="Q390" s="72"/>
      <c r="R390" s="72"/>
      <c r="S390" s="72"/>
      <c r="T390" s="72"/>
      <c r="U390" s="72"/>
      <c r="V390" s="72"/>
      <c r="W390" s="72"/>
      <c r="X390" s="72"/>
      <c r="Y390" s="72"/>
      <c r="Z390" s="72"/>
    </row>
    <row r="391" spans="1:26" ht="16.5" customHeight="1">
      <c r="A391" s="72"/>
      <c r="B391" s="72"/>
      <c r="C391" s="73"/>
      <c r="D391" s="73"/>
      <c r="E391" s="105"/>
      <c r="F391" s="105"/>
      <c r="G391" s="72"/>
      <c r="H391" s="72"/>
      <c r="I391" s="72"/>
      <c r="J391" s="72"/>
      <c r="K391" s="72"/>
      <c r="L391" s="72"/>
      <c r="M391" s="72"/>
      <c r="N391" s="72"/>
      <c r="O391" s="72"/>
      <c r="P391" s="72"/>
      <c r="Q391" s="72"/>
      <c r="R391" s="72"/>
      <c r="S391" s="72"/>
      <c r="T391" s="72"/>
      <c r="U391" s="72"/>
      <c r="V391" s="72"/>
      <c r="W391" s="72"/>
      <c r="X391" s="72"/>
      <c r="Y391" s="72"/>
      <c r="Z391" s="72"/>
    </row>
    <row r="392" spans="1:26" ht="16.5" customHeight="1">
      <c r="A392" s="72"/>
      <c r="B392" s="72"/>
      <c r="C392" s="73"/>
      <c r="D392" s="73"/>
      <c r="E392" s="105"/>
      <c r="F392" s="105"/>
      <c r="G392" s="72"/>
      <c r="H392" s="72"/>
      <c r="I392" s="72"/>
      <c r="J392" s="72"/>
      <c r="K392" s="72"/>
      <c r="L392" s="72"/>
      <c r="M392" s="72"/>
      <c r="N392" s="72"/>
      <c r="O392" s="72"/>
      <c r="P392" s="72"/>
      <c r="Q392" s="72"/>
      <c r="R392" s="72"/>
      <c r="S392" s="72"/>
      <c r="T392" s="72"/>
      <c r="U392" s="72"/>
      <c r="V392" s="72"/>
      <c r="W392" s="72"/>
      <c r="X392" s="72"/>
      <c r="Y392" s="72"/>
      <c r="Z392" s="72"/>
    </row>
    <row r="393" spans="1:26" ht="16.5" customHeight="1">
      <c r="A393" s="72"/>
      <c r="B393" s="72"/>
      <c r="C393" s="73"/>
      <c r="D393" s="73"/>
      <c r="E393" s="105"/>
      <c r="F393" s="105"/>
      <c r="G393" s="72"/>
      <c r="H393" s="72"/>
      <c r="I393" s="72"/>
      <c r="J393" s="72"/>
      <c r="K393" s="72"/>
      <c r="L393" s="72"/>
      <c r="M393" s="72"/>
      <c r="N393" s="72"/>
      <c r="O393" s="72"/>
      <c r="P393" s="72"/>
      <c r="Q393" s="72"/>
      <c r="R393" s="72"/>
      <c r="S393" s="72"/>
      <c r="T393" s="72"/>
      <c r="U393" s="72"/>
      <c r="V393" s="72"/>
      <c r="W393" s="72"/>
      <c r="X393" s="72"/>
      <c r="Y393" s="72"/>
      <c r="Z393" s="72"/>
    </row>
    <row r="394" spans="1:26" ht="16.5" customHeight="1">
      <c r="A394" s="72"/>
      <c r="B394" s="72"/>
      <c r="C394" s="73"/>
      <c r="D394" s="73"/>
      <c r="E394" s="105"/>
      <c r="F394" s="105"/>
      <c r="G394" s="72"/>
      <c r="H394" s="72"/>
      <c r="I394" s="72"/>
      <c r="J394" s="72"/>
      <c r="K394" s="72"/>
      <c r="L394" s="72"/>
      <c r="M394" s="72"/>
      <c r="N394" s="72"/>
      <c r="O394" s="72"/>
      <c r="P394" s="72"/>
      <c r="Q394" s="72"/>
      <c r="R394" s="72"/>
      <c r="S394" s="72"/>
      <c r="T394" s="72"/>
      <c r="U394" s="72"/>
      <c r="V394" s="72"/>
      <c r="W394" s="72"/>
      <c r="X394" s="72"/>
      <c r="Y394" s="72"/>
      <c r="Z394" s="72"/>
    </row>
    <row r="395" spans="1:26" ht="16.5" customHeight="1">
      <c r="A395" s="72"/>
      <c r="B395" s="72"/>
      <c r="C395" s="73"/>
      <c r="D395" s="73"/>
      <c r="E395" s="105"/>
      <c r="F395" s="105"/>
      <c r="G395" s="72"/>
      <c r="H395" s="72"/>
      <c r="I395" s="72"/>
      <c r="J395" s="72"/>
      <c r="K395" s="72"/>
      <c r="L395" s="72"/>
      <c r="M395" s="72"/>
      <c r="N395" s="72"/>
      <c r="O395" s="72"/>
      <c r="P395" s="72"/>
      <c r="Q395" s="72"/>
      <c r="R395" s="72"/>
      <c r="S395" s="72"/>
      <c r="T395" s="72"/>
      <c r="U395" s="72"/>
      <c r="V395" s="72"/>
      <c r="W395" s="72"/>
      <c r="X395" s="72"/>
      <c r="Y395" s="72"/>
      <c r="Z395" s="72"/>
    </row>
    <row r="396" spans="1:26" ht="16.5" customHeight="1">
      <c r="A396" s="72"/>
      <c r="B396" s="72"/>
      <c r="C396" s="73"/>
      <c r="D396" s="73"/>
      <c r="E396" s="105"/>
      <c r="F396" s="105"/>
      <c r="G396" s="72"/>
      <c r="H396" s="72"/>
      <c r="I396" s="72"/>
      <c r="J396" s="72"/>
      <c r="K396" s="72"/>
      <c r="L396" s="72"/>
      <c r="M396" s="72"/>
      <c r="N396" s="72"/>
      <c r="O396" s="72"/>
      <c r="P396" s="72"/>
      <c r="Q396" s="72"/>
      <c r="R396" s="72"/>
      <c r="S396" s="72"/>
      <c r="T396" s="72"/>
      <c r="U396" s="72"/>
      <c r="V396" s="72"/>
      <c r="W396" s="72"/>
      <c r="X396" s="72"/>
      <c r="Y396" s="72"/>
      <c r="Z396" s="72"/>
    </row>
    <row r="397" spans="1:26" ht="16.5" customHeight="1">
      <c r="A397" s="72"/>
      <c r="B397" s="72"/>
      <c r="C397" s="73"/>
      <c r="D397" s="73"/>
      <c r="E397" s="105"/>
      <c r="F397" s="105"/>
      <c r="G397" s="72"/>
      <c r="H397" s="72"/>
      <c r="I397" s="72"/>
      <c r="J397" s="72"/>
      <c r="K397" s="72"/>
      <c r="L397" s="72"/>
      <c r="M397" s="72"/>
      <c r="N397" s="72"/>
      <c r="O397" s="72"/>
      <c r="P397" s="72"/>
      <c r="Q397" s="72"/>
      <c r="R397" s="72"/>
      <c r="S397" s="72"/>
      <c r="T397" s="72"/>
      <c r="U397" s="72"/>
      <c r="V397" s="72"/>
      <c r="W397" s="72"/>
      <c r="X397" s="72"/>
      <c r="Y397" s="72"/>
      <c r="Z397" s="72"/>
    </row>
    <row r="398" spans="1:26" ht="16.5" customHeight="1">
      <c r="A398" s="72"/>
      <c r="B398" s="72"/>
      <c r="C398" s="73"/>
      <c r="D398" s="73"/>
      <c r="E398" s="105"/>
      <c r="F398" s="105"/>
      <c r="G398" s="72"/>
      <c r="H398" s="72"/>
      <c r="I398" s="72"/>
      <c r="J398" s="72"/>
      <c r="K398" s="72"/>
      <c r="L398" s="72"/>
      <c r="M398" s="72"/>
      <c r="N398" s="72"/>
      <c r="O398" s="72"/>
      <c r="P398" s="72"/>
      <c r="Q398" s="72"/>
      <c r="R398" s="72"/>
      <c r="S398" s="72"/>
      <c r="T398" s="72"/>
      <c r="U398" s="72"/>
      <c r="V398" s="72"/>
      <c r="W398" s="72"/>
      <c r="X398" s="72"/>
      <c r="Y398" s="72"/>
      <c r="Z398" s="72"/>
    </row>
    <row r="399" spans="1:26" ht="16.5" customHeight="1">
      <c r="A399" s="72"/>
      <c r="B399" s="72"/>
      <c r="C399" s="73"/>
      <c r="D399" s="73"/>
      <c r="E399" s="105"/>
      <c r="F399" s="105"/>
      <c r="G399" s="72"/>
      <c r="H399" s="72"/>
      <c r="I399" s="72"/>
      <c r="J399" s="72"/>
      <c r="K399" s="72"/>
      <c r="L399" s="72"/>
      <c r="M399" s="72"/>
      <c r="N399" s="72"/>
      <c r="O399" s="72"/>
      <c r="P399" s="72"/>
      <c r="Q399" s="72"/>
      <c r="R399" s="72"/>
      <c r="S399" s="72"/>
      <c r="T399" s="72"/>
      <c r="U399" s="72"/>
      <c r="V399" s="72"/>
      <c r="W399" s="72"/>
      <c r="X399" s="72"/>
      <c r="Y399" s="72"/>
      <c r="Z399" s="72"/>
    </row>
    <row r="400" spans="1:26" ht="16.5" customHeight="1">
      <c r="A400" s="72"/>
      <c r="B400" s="72"/>
      <c r="C400" s="73"/>
      <c r="D400" s="73"/>
      <c r="E400" s="105"/>
      <c r="F400" s="105"/>
      <c r="G400" s="72"/>
      <c r="H400" s="72"/>
      <c r="I400" s="72"/>
      <c r="J400" s="72"/>
      <c r="K400" s="72"/>
      <c r="L400" s="72"/>
      <c r="M400" s="72"/>
      <c r="N400" s="72"/>
      <c r="O400" s="72"/>
      <c r="P400" s="72"/>
      <c r="Q400" s="72"/>
      <c r="R400" s="72"/>
      <c r="S400" s="72"/>
      <c r="T400" s="72"/>
      <c r="U400" s="72"/>
      <c r="V400" s="72"/>
      <c r="W400" s="72"/>
      <c r="X400" s="72"/>
      <c r="Y400" s="72"/>
      <c r="Z400" s="72"/>
    </row>
    <row r="401" spans="1:26" ht="16.5" customHeight="1">
      <c r="A401" s="72"/>
      <c r="B401" s="72"/>
      <c r="C401" s="73"/>
      <c r="D401" s="73"/>
      <c r="E401" s="105"/>
      <c r="F401" s="105"/>
      <c r="G401" s="72"/>
      <c r="H401" s="72"/>
      <c r="I401" s="72"/>
      <c r="J401" s="72"/>
      <c r="K401" s="72"/>
      <c r="L401" s="72"/>
      <c r="M401" s="72"/>
      <c r="N401" s="72"/>
      <c r="O401" s="72"/>
      <c r="P401" s="72"/>
      <c r="Q401" s="72"/>
      <c r="R401" s="72"/>
      <c r="S401" s="72"/>
      <c r="T401" s="72"/>
      <c r="U401" s="72"/>
      <c r="V401" s="72"/>
      <c r="W401" s="72"/>
      <c r="X401" s="72"/>
      <c r="Y401" s="72"/>
      <c r="Z401" s="72"/>
    </row>
    <row r="402" spans="1:26" ht="16.5" customHeight="1">
      <c r="A402" s="72"/>
      <c r="B402" s="72"/>
      <c r="C402" s="73"/>
      <c r="D402" s="73"/>
      <c r="E402" s="105"/>
      <c r="F402" s="105"/>
      <c r="G402" s="72"/>
      <c r="H402" s="72"/>
      <c r="I402" s="72"/>
      <c r="J402" s="72"/>
      <c r="K402" s="72"/>
      <c r="L402" s="72"/>
      <c r="M402" s="72"/>
      <c r="N402" s="72"/>
      <c r="O402" s="72"/>
      <c r="P402" s="72"/>
      <c r="Q402" s="72"/>
      <c r="R402" s="72"/>
      <c r="S402" s="72"/>
      <c r="T402" s="72"/>
      <c r="U402" s="72"/>
      <c r="V402" s="72"/>
      <c r="W402" s="72"/>
      <c r="X402" s="72"/>
      <c r="Y402" s="72"/>
      <c r="Z402" s="72"/>
    </row>
    <row r="403" spans="1:26" ht="16.5" customHeight="1">
      <c r="A403" s="72"/>
      <c r="B403" s="72"/>
      <c r="C403" s="73"/>
      <c r="D403" s="73"/>
      <c r="E403" s="105"/>
      <c r="F403" s="105"/>
      <c r="G403" s="72"/>
      <c r="H403" s="72"/>
      <c r="I403" s="72"/>
      <c r="J403" s="72"/>
      <c r="K403" s="72"/>
      <c r="L403" s="72"/>
      <c r="M403" s="72"/>
      <c r="N403" s="72"/>
      <c r="O403" s="72"/>
      <c r="P403" s="72"/>
      <c r="Q403" s="72"/>
      <c r="R403" s="72"/>
      <c r="S403" s="72"/>
      <c r="T403" s="72"/>
      <c r="U403" s="72"/>
      <c r="V403" s="72"/>
      <c r="W403" s="72"/>
      <c r="X403" s="72"/>
      <c r="Y403" s="72"/>
      <c r="Z403" s="72"/>
    </row>
    <row r="404" spans="1:26" ht="16.5" customHeight="1">
      <c r="A404" s="72"/>
      <c r="B404" s="72"/>
      <c r="C404" s="73"/>
      <c r="D404" s="73"/>
      <c r="E404" s="105"/>
      <c r="F404" s="105"/>
      <c r="G404" s="72"/>
      <c r="H404" s="72"/>
      <c r="I404" s="72"/>
      <c r="J404" s="72"/>
      <c r="K404" s="72"/>
      <c r="L404" s="72"/>
      <c r="M404" s="72"/>
      <c r="N404" s="72"/>
      <c r="O404" s="72"/>
      <c r="P404" s="72"/>
      <c r="Q404" s="72"/>
      <c r="R404" s="72"/>
      <c r="S404" s="72"/>
      <c r="T404" s="72"/>
      <c r="U404" s="72"/>
      <c r="V404" s="72"/>
      <c r="W404" s="72"/>
      <c r="X404" s="72"/>
      <c r="Y404" s="72"/>
      <c r="Z404" s="72"/>
    </row>
    <row r="405" spans="1:26" ht="16.5" customHeight="1">
      <c r="A405" s="72"/>
      <c r="B405" s="72"/>
      <c r="C405" s="73"/>
      <c r="D405" s="73"/>
      <c r="E405" s="105"/>
      <c r="F405" s="105"/>
      <c r="G405" s="72"/>
      <c r="H405" s="72"/>
      <c r="I405" s="72"/>
      <c r="J405" s="72"/>
      <c r="K405" s="72"/>
      <c r="L405" s="72"/>
      <c r="M405" s="72"/>
      <c r="N405" s="72"/>
      <c r="O405" s="72"/>
      <c r="P405" s="72"/>
      <c r="Q405" s="72"/>
      <c r="R405" s="72"/>
      <c r="S405" s="72"/>
      <c r="T405" s="72"/>
      <c r="U405" s="72"/>
      <c r="V405" s="72"/>
      <c r="W405" s="72"/>
      <c r="X405" s="72"/>
      <c r="Y405" s="72"/>
      <c r="Z405" s="72"/>
    </row>
    <row r="406" spans="1:26" ht="16.5" customHeight="1">
      <c r="A406" s="72"/>
      <c r="B406" s="72"/>
      <c r="C406" s="73"/>
      <c r="D406" s="73"/>
      <c r="E406" s="105"/>
      <c r="F406" s="105"/>
      <c r="G406" s="72"/>
      <c r="H406" s="72"/>
      <c r="I406" s="72"/>
      <c r="J406" s="72"/>
      <c r="K406" s="72"/>
      <c r="L406" s="72"/>
      <c r="M406" s="72"/>
      <c r="N406" s="72"/>
      <c r="O406" s="72"/>
      <c r="P406" s="72"/>
      <c r="Q406" s="72"/>
      <c r="R406" s="72"/>
      <c r="S406" s="72"/>
      <c r="T406" s="72"/>
      <c r="U406" s="72"/>
      <c r="V406" s="72"/>
      <c r="W406" s="72"/>
      <c r="X406" s="72"/>
      <c r="Y406" s="72"/>
      <c r="Z406" s="72"/>
    </row>
    <row r="407" spans="1:26" ht="16.5" customHeight="1">
      <c r="A407" s="72"/>
      <c r="B407" s="72"/>
      <c r="C407" s="73"/>
      <c r="D407" s="73"/>
      <c r="E407" s="105"/>
      <c r="F407" s="105"/>
      <c r="G407" s="72"/>
      <c r="H407" s="72"/>
      <c r="I407" s="72"/>
      <c r="J407" s="72"/>
      <c r="K407" s="72"/>
      <c r="L407" s="72"/>
      <c r="M407" s="72"/>
      <c r="N407" s="72"/>
      <c r="O407" s="72"/>
      <c r="P407" s="72"/>
      <c r="Q407" s="72"/>
      <c r="R407" s="72"/>
      <c r="S407" s="72"/>
      <c r="T407" s="72"/>
      <c r="U407" s="72"/>
      <c r="V407" s="72"/>
      <c r="W407" s="72"/>
      <c r="X407" s="72"/>
      <c r="Y407" s="72"/>
      <c r="Z407" s="72"/>
    </row>
    <row r="408" spans="1:26" ht="16.5" customHeight="1">
      <c r="A408" s="72"/>
      <c r="B408" s="72"/>
      <c r="C408" s="73"/>
      <c r="D408" s="73"/>
      <c r="E408" s="105"/>
      <c r="F408" s="105"/>
      <c r="G408" s="72"/>
      <c r="H408" s="72"/>
      <c r="I408" s="72"/>
      <c r="J408" s="72"/>
      <c r="K408" s="72"/>
      <c r="L408" s="72"/>
      <c r="M408" s="72"/>
      <c r="N408" s="72"/>
      <c r="O408" s="72"/>
      <c r="P408" s="72"/>
      <c r="Q408" s="72"/>
      <c r="R408" s="72"/>
      <c r="S408" s="72"/>
      <c r="T408" s="72"/>
      <c r="U408" s="72"/>
      <c r="V408" s="72"/>
      <c r="W408" s="72"/>
      <c r="X408" s="72"/>
      <c r="Y408" s="72"/>
      <c r="Z408" s="72"/>
    </row>
    <row r="409" spans="1:26" ht="16.5" customHeight="1">
      <c r="A409" s="72"/>
      <c r="B409" s="72"/>
      <c r="C409" s="73"/>
      <c r="D409" s="73"/>
      <c r="E409" s="105"/>
      <c r="F409" s="105"/>
      <c r="G409" s="72"/>
      <c r="H409" s="72"/>
      <c r="I409" s="72"/>
      <c r="J409" s="72"/>
      <c r="K409" s="72"/>
      <c r="L409" s="72"/>
      <c r="M409" s="72"/>
      <c r="N409" s="72"/>
      <c r="O409" s="72"/>
      <c r="P409" s="72"/>
      <c r="Q409" s="72"/>
      <c r="R409" s="72"/>
      <c r="S409" s="72"/>
      <c r="T409" s="72"/>
      <c r="U409" s="72"/>
      <c r="V409" s="72"/>
      <c r="W409" s="72"/>
      <c r="X409" s="72"/>
      <c r="Y409" s="72"/>
      <c r="Z409" s="72"/>
    </row>
    <row r="410" spans="1:26" ht="16.5" customHeight="1">
      <c r="A410" s="72"/>
      <c r="B410" s="72"/>
      <c r="C410" s="73"/>
      <c r="D410" s="73"/>
      <c r="E410" s="105"/>
      <c r="F410" s="105"/>
      <c r="G410" s="72"/>
      <c r="H410" s="72"/>
      <c r="I410" s="72"/>
      <c r="J410" s="72"/>
      <c r="K410" s="72"/>
      <c r="L410" s="72"/>
      <c r="M410" s="72"/>
      <c r="N410" s="72"/>
      <c r="O410" s="72"/>
      <c r="P410" s="72"/>
      <c r="Q410" s="72"/>
      <c r="R410" s="72"/>
      <c r="S410" s="72"/>
      <c r="T410" s="72"/>
      <c r="U410" s="72"/>
      <c r="V410" s="72"/>
      <c r="W410" s="72"/>
      <c r="X410" s="72"/>
      <c r="Y410" s="72"/>
      <c r="Z410" s="72"/>
    </row>
    <row r="411" spans="1:26" ht="16.5" customHeight="1">
      <c r="A411" s="72"/>
      <c r="B411" s="72"/>
      <c r="C411" s="73"/>
      <c r="D411" s="73"/>
      <c r="E411" s="105"/>
      <c r="F411" s="105"/>
      <c r="G411" s="72"/>
      <c r="H411" s="72"/>
      <c r="I411" s="72"/>
      <c r="J411" s="72"/>
      <c r="K411" s="72"/>
      <c r="L411" s="72"/>
      <c r="M411" s="72"/>
      <c r="N411" s="72"/>
      <c r="O411" s="72"/>
      <c r="P411" s="72"/>
      <c r="Q411" s="72"/>
      <c r="R411" s="72"/>
      <c r="S411" s="72"/>
      <c r="T411" s="72"/>
      <c r="U411" s="72"/>
      <c r="V411" s="72"/>
      <c r="W411" s="72"/>
      <c r="X411" s="72"/>
      <c r="Y411" s="72"/>
      <c r="Z411" s="72"/>
    </row>
    <row r="412" spans="1:26" ht="16.5" customHeight="1">
      <c r="A412" s="72"/>
      <c r="B412" s="72"/>
      <c r="C412" s="73"/>
      <c r="D412" s="73"/>
      <c r="E412" s="105"/>
      <c r="F412" s="105"/>
      <c r="G412" s="72"/>
      <c r="H412" s="72"/>
      <c r="I412" s="72"/>
      <c r="J412" s="72"/>
      <c r="K412" s="72"/>
      <c r="L412" s="72"/>
      <c r="M412" s="72"/>
      <c r="N412" s="72"/>
      <c r="O412" s="72"/>
      <c r="P412" s="72"/>
      <c r="Q412" s="72"/>
      <c r="R412" s="72"/>
      <c r="S412" s="72"/>
      <c r="T412" s="72"/>
      <c r="U412" s="72"/>
      <c r="V412" s="72"/>
      <c r="W412" s="72"/>
      <c r="X412" s="72"/>
      <c r="Y412" s="72"/>
      <c r="Z412" s="72"/>
    </row>
    <row r="413" spans="1:26" ht="16.5" customHeight="1">
      <c r="A413" s="72"/>
      <c r="B413" s="72"/>
      <c r="C413" s="73"/>
      <c r="D413" s="73"/>
      <c r="E413" s="105"/>
      <c r="F413" s="105"/>
      <c r="G413" s="72"/>
      <c r="H413" s="72"/>
      <c r="I413" s="72"/>
      <c r="J413" s="72"/>
      <c r="K413" s="72"/>
      <c r="L413" s="72"/>
      <c r="M413" s="72"/>
      <c r="N413" s="72"/>
      <c r="O413" s="72"/>
      <c r="P413" s="72"/>
      <c r="Q413" s="72"/>
      <c r="R413" s="72"/>
      <c r="S413" s="72"/>
      <c r="T413" s="72"/>
      <c r="U413" s="72"/>
      <c r="V413" s="72"/>
      <c r="W413" s="72"/>
      <c r="X413" s="72"/>
      <c r="Y413" s="72"/>
      <c r="Z413" s="72"/>
    </row>
    <row r="414" spans="1:26" ht="16.5" customHeight="1">
      <c r="A414" s="72"/>
      <c r="B414" s="72"/>
      <c r="C414" s="73"/>
      <c r="D414" s="73"/>
      <c r="E414" s="105"/>
      <c r="F414" s="105"/>
      <c r="G414" s="72"/>
      <c r="H414" s="72"/>
      <c r="I414" s="72"/>
      <c r="J414" s="72"/>
      <c r="K414" s="72"/>
      <c r="L414" s="72"/>
      <c r="M414" s="72"/>
      <c r="N414" s="72"/>
      <c r="O414" s="72"/>
      <c r="P414" s="72"/>
      <c r="Q414" s="72"/>
      <c r="R414" s="72"/>
      <c r="S414" s="72"/>
      <c r="T414" s="72"/>
      <c r="U414" s="72"/>
      <c r="V414" s="72"/>
      <c r="W414" s="72"/>
      <c r="X414" s="72"/>
      <c r="Y414" s="72"/>
      <c r="Z414" s="72"/>
    </row>
    <row r="415" spans="1:26" ht="16.5" customHeight="1">
      <c r="A415" s="72"/>
      <c r="B415" s="72"/>
      <c r="C415" s="73"/>
      <c r="D415" s="73"/>
      <c r="E415" s="105"/>
      <c r="F415" s="105"/>
      <c r="G415" s="72"/>
      <c r="H415" s="72"/>
      <c r="I415" s="72"/>
      <c r="J415" s="72"/>
      <c r="K415" s="72"/>
      <c r="L415" s="72"/>
      <c r="M415" s="72"/>
      <c r="N415" s="72"/>
      <c r="O415" s="72"/>
      <c r="P415" s="72"/>
      <c r="Q415" s="72"/>
      <c r="R415" s="72"/>
      <c r="S415" s="72"/>
      <c r="T415" s="72"/>
      <c r="U415" s="72"/>
      <c r="V415" s="72"/>
      <c r="W415" s="72"/>
      <c r="X415" s="72"/>
      <c r="Y415" s="72"/>
      <c r="Z415" s="72"/>
    </row>
    <row r="416" spans="1:26" ht="16.5" customHeight="1">
      <c r="A416" s="72"/>
      <c r="B416" s="72"/>
      <c r="C416" s="73"/>
      <c r="D416" s="73"/>
      <c r="E416" s="105"/>
      <c r="F416" s="105"/>
      <c r="G416" s="72"/>
      <c r="H416" s="72"/>
      <c r="I416" s="72"/>
      <c r="J416" s="72"/>
      <c r="K416" s="72"/>
      <c r="L416" s="72"/>
      <c r="M416" s="72"/>
      <c r="N416" s="72"/>
      <c r="O416" s="72"/>
      <c r="P416" s="72"/>
      <c r="Q416" s="72"/>
      <c r="R416" s="72"/>
      <c r="S416" s="72"/>
      <c r="T416" s="72"/>
      <c r="U416" s="72"/>
      <c r="V416" s="72"/>
      <c r="W416" s="72"/>
      <c r="X416" s="72"/>
      <c r="Y416" s="72"/>
      <c r="Z416" s="72"/>
    </row>
    <row r="417" spans="1:26" ht="16.5" customHeight="1">
      <c r="A417" s="72"/>
      <c r="B417" s="72"/>
      <c r="C417" s="73"/>
      <c r="D417" s="73"/>
      <c r="E417" s="105"/>
      <c r="F417" s="105"/>
      <c r="G417" s="72"/>
      <c r="H417" s="72"/>
      <c r="I417" s="72"/>
      <c r="J417" s="72"/>
      <c r="K417" s="72"/>
      <c r="L417" s="72"/>
      <c r="M417" s="72"/>
      <c r="N417" s="72"/>
      <c r="O417" s="72"/>
      <c r="P417" s="72"/>
      <c r="Q417" s="72"/>
      <c r="R417" s="72"/>
      <c r="S417" s="72"/>
      <c r="T417" s="72"/>
      <c r="U417" s="72"/>
      <c r="V417" s="72"/>
      <c r="W417" s="72"/>
      <c r="X417" s="72"/>
      <c r="Y417" s="72"/>
      <c r="Z417" s="72"/>
    </row>
    <row r="418" spans="1:26" ht="16.5" customHeight="1">
      <c r="A418" s="72"/>
      <c r="B418" s="72"/>
      <c r="C418" s="73"/>
      <c r="D418" s="73"/>
      <c r="E418" s="105"/>
      <c r="F418" s="105"/>
      <c r="G418" s="72"/>
      <c r="H418" s="72"/>
      <c r="I418" s="72"/>
      <c r="J418" s="72"/>
      <c r="K418" s="72"/>
      <c r="L418" s="72"/>
      <c r="M418" s="72"/>
      <c r="N418" s="72"/>
      <c r="O418" s="72"/>
      <c r="P418" s="72"/>
      <c r="Q418" s="72"/>
      <c r="R418" s="72"/>
      <c r="S418" s="72"/>
      <c r="T418" s="72"/>
      <c r="U418" s="72"/>
      <c r="V418" s="72"/>
      <c r="W418" s="72"/>
      <c r="X418" s="72"/>
      <c r="Y418" s="72"/>
      <c r="Z418" s="72"/>
    </row>
    <row r="419" spans="1:26" ht="16.5" customHeight="1">
      <c r="A419" s="72"/>
      <c r="B419" s="72"/>
      <c r="C419" s="73"/>
      <c r="D419" s="73"/>
      <c r="E419" s="105"/>
      <c r="F419" s="105"/>
      <c r="G419" s="72"/>
      <c r="H419" s="72"/>
      <c r="I419" s="72"/>
      <c r="J419" s="72"/>
      <c r="K419" s="72"/>
      <c r="L419" s="72"/>
      <c r="M419" s="72"/>
      <c r="N419" s="72"/>
      <c r="O419" s="72"/>
      <c r="P419" s="72"/>
      <c r="Q419" s="72"/>
      <c r="R419" s="72"/>
      <c r="S419" s="72"/>
      <c r="T419" s="72"/>
      <c r="U419" s="72"/>
      <c r="V419" s="72"/>
      <c r="W419" s="72"/>
      <c r="X419" s="72"/>
      <c r="Y419" s="72"/>
      <c r="Z419" s="72"/>
    </row>
    <row r="420" spans="1:26" ht="16.5" customHeight="1">
      <c r="A420" s="72"/>
      <c r="B420" s="72"/>
      <c r="C420" s="73"/>
      <c r="D420" s="73"/>
      <c r="E420" s="105"/>
      <c r="F420" s="105"/>
      <c r="G420" s="72"/>
      <c r="H420" s="72"/>
      <c r="I420" s="72"/>
      <c r="J420" s="72"/>
      <c r="K420" s="72"/>
      <c r="L420" s="72"/>
      <c r="M420" s="72"/>
      <c r="N420" s="72"/>
      <c r="O420" s="72"/>
      <c r="P420" s="72"/>
      <c r="Q420" s="72"/>
      <c r="R420" s="72"/>
      <c r="S420" s="72"/>
      <c r="T420" s="72"/>
      <c r="U420" s="72"/>
      <c r="V420" s="72"/>
      <c r="W420" s="72"/>
      <c r="X420" s="72"/>
      <c r="Y420" s="72"/>
      <c r="Z420" s="72"/>
    </row>
    <row r="421" spans="1:26" ht="16.5" customHeight="1">
      <c r="A421" s="72"/>
      <c r="B421" s="72"/>
      <c r="C421" s="73"/>
      <c r="D421" s="73"/>
      <c r="E421" s="105"/>
      <c r="F421" s="105"/>
      <c r="G421" s="72"/>
      <c r="H421" s="72"/>
      <c r="I421" s="72"/>
      <c r="J421" s="72"/>
      <c r="K421" s="72"/>
      <c r="L421" s="72"/>
      <c r="M421" s="72"/>
      <c r="N421" s="72"/>
      <c r="O421" s="72"/>
      <c r="P421" s="72"/>
      <c r="Q421" s="72"/>
      <c r="R421" s="72"/>
      <c r="S421" s="72"/>
      <c r="T421" s="72"/>
      <c r="U421" s="72"/>
      <c r="V421" s="72"/>
      <c r="W421" s="72"/>
      <c r="X421" s="72"/>
      <c r="Y421" s="72"/>
      <c r="Z421" s="72"/>
    </row>
    <row r="422" spans="1:26" ht="16.5" customHeight="1">
      <c r="A422" s="72"/>
      <c r="B422" s="72"/>
      <c r="C422" s="73"/>
      <c r="D422" s="73"/>
      <c r="E422" s="105"/>
      <c r="F422" s="105"/>
      <c r="G422" s="72"/>
      <c r="H422" s="72"/>
      <c r="I422" s="72"/>
      <c r="J422" s="72"/>
      <c r="K422" s="72"/>
      <c r="L422" s="72"/>
      <c r="M422" s="72"/>
      <c r="N422" s="72"/>
      <c r="O422" s="72"/>
      <c r="P422" s="72"/>
      <c r="Q422" s="72"/>
      <c r="R422" s="72"/>
      <c r="S422" s="72"/>
      <c r="T422" s="72"/>
      <c r="U422" s="72"/>
      <c r="V422" s="72"/>
      <c r="W422" s="72"/>
      <c r="X422" s="72"/>
      <c r="Y422" s="72"/>
      <c r="Z422" s="72"/>
    </row>
    <row r="423" spans="1:26" ht="16.5" customHeight="1">
      <c r="A423" s="72"/>
      <c r="B423" s="72"/>
      <c r="C423" s="73"/>
      <c r="D423" s="73"/>
      <c r="E423" s="105"/>
      <c r="F423" s="105"/>
      <c r="G423" s="72"/>
      <c r="H423" s="72"/>
      <c r="I423" s="72"/>
      <c r="J423" s="72"/>
      <c r="K423" s="72"/>
      <c r="L423" s="72"/>
      <c r="M423" s="72"/>
      <c r="N423" s="72"/>
      <c r="O423" s="72"/>
      <c r="P423" s="72"/>
      <c r="Q423" s="72"/>
      <c r="R423" s="72"/>
      <c r="S423" s="72"/>
      <c r="T423" s="72"/>
      <c r="U423" s="72"/>
      <c r="V423" s="72"/>
      <c r="W423" s="72"/>
      <c r="X423" s="72"/>
      <c r="Y423" s="72"/>
      <c r="Z423" s="72"/>
    </row>
    <row r="424" spans="1:26" ht="16.5" customHeight="1">
      <c r="A424" s="72"/>
      <c r="B424" s="72"/>
      <c r="C424" s="73"/>
      <c r="D424" s="73"/>
      <c r="E424" s="105"/>
      <c r="F424" s="105"/>
      <c r="G424" s="72"/>
      <c r="H424" s="72"/>
      <c r="I424" s="72"/>
      <c r="J424" s="72"/>
      <c r="K424" s="72"/>
      <c r="L424" s="72"/>
      <c r="M424" s="72"/>
      <c r="N424" s="72"/>
      <c r="O424" s="72"/>
      <c r="P424" s="72"/>
      <c r="Q424" s="72"/>
      <c r="R424" s="72"/>
      <c r="S424" s="72"/>
      <c r="T424" s="72"/>
      <c r="U424" s="72"/>
      <c r="V424" s="72"/>
      <c r="W424" s="72"/>
      <c r="X424" s="72"/>
      <c r="Y424" s="72"/>
      <c r="Z424" s="72"/>
    </row>
    <row r="425" spans="1:26" ht="16.5" customHeight="1">
      <c r="A425" s="72"/>
      <c r="B425" s="72"/>
      <c r="C425" s="73"/>
      <c r="D425" s="73"/>
      <c r="E425" s="105"/>
      <c r="F425" s="105"/>
      <c r="G425" s="72"/>
      <c r="H425" s="72"/>
      <c r="I425" s="72"/>
      <c r="J425" s="72"/>
      <c r="K425" s="72"/>
      <c r="L425" s="72"/>
      <c r="M425" s="72"/>
      <c r="N425" s="72"/>
      <c r="O425" s="72"/>
      <c r="P425" s="72"/>
      <c r="Q425" s="72"/>
      <c r="R425" s="72"/>
      <c r="S425" s="72"/>
      <c r="T425" s="72"/>
      <c r="U425" s="72"/>
      <c r="V425" s="72"/>
      <c r="W425" s="72"/>
      <c r="X425" s="72"/>
      <c r="Y425" s="72"/>
      <c r="Z425" s="72"/>
    </row>
    <row r="426" spans="1:26" ht="16.5" customHeight="1">
      <c r="A426" s="72"/>
      <c r="B426" s="72"/>
      <c r="C426" s="73"/>
      <c r="D426" s="73"/>
      <c r="E426" s="105"/>
      <c r="F426" s="105"/>
      <c r="G426" s="72"/>
      <c r="H426" s="72"/>
      <c r="I426" s="72"/>
      <c r="J426" s="72"/>
      <c r="K426" s="72"/>
      <c r="L426" s="72"/>
      <c r="M426" s="72"/>
      <c r="N426" s="72"/>
      <c r="O426" s="72"/>
      <c r="P426" s="72"/>
      <c r="Q426" s="72"/>
      <c r="R426" s="72"/>
      <c r="S426" s="72"/>
      <c r="T426" s="72"/>
      <c r="U426" s="72"/>
      <c r="V426" s="72"/>
      <c r="W426" s="72"/>
      <c r="X426" s="72"/>
      <c r="Y426" s="72"/>
      <c r="Z426" s="72"/>
    </row>
    <row r="427" spans="1:26" ht="16.5" customHeight="1">
      <c r="A427" s="72"/>
      <c r="B427" s="72"/>
      <c r="C427" s="73"/>
      <c r="D427" s="73"/>
      <c r="E427" s="105"/>
      <c r="F427" s="105"/>
      <c r="G427" s="72"/>
      <c r="H427" s="72"/>
      <c r="I427" s="72"/>
      <c r="J427" s="72"/>
      <c r="K427" s="72"/>
      <c r="L427" s="72"/>
      <c r="M427" s="72"/>
      <c r="N427" s="72"/>
      <c r="O427" s="72"/>
      <c r="P427" s="72"/>
      <c r="Q427" s="72"/>
      <c r="R427" s="72"/>
      <c r="S427" s="72"/>
      <c r="T427" s="72"/>
      <c r="U427" s="72"/>
      <c r="V427" s="72"/>
      <c r="W427" s="72"/>
      <c r="X427" s="72"/>
      <c r="Y427" s="72"/>
      <c r="Z427" s="72"/>
    </row>
    <row r="428" spans="1:26" ht="16.5" customHeight="1">
      <c r="A428" s="72"/>
      <c r="B428" s="72"/>
      <c r="C428" s="73"/>
      <c r="D428" s="73"/>
      <c r="E428" s="105"/>
      <c r="F428" s="105"/>
      <c r="G428" s="72"/>
      <c r="H428" s="72"/>
      <c r="I428" s="72"/>
      <c r="J428" s="72"/>
      <c r="K428" s="72"/>
      <c r="L428" s="72"/>
      <c r="M428" s="72"/>
      <c r="N428" s="72"/>
      <c r="O428" s="72"/>
      <c r="P428" s="72"/>
      <c r="Q428" s="72"/>
      <c r="R428" s="72"/>
      <c r="S428" s="72"/>
      <c r="T428" s="72"/>
      <c r="U428" s="72"/>
      <c r="V428" s="72"/>
      <c r="W428" s="72"/>
      <c r="X428" s="72"/>
      <c r="Y428" s="72"/>
      <c r="Z428" s="72"/>
    </row>
    <row r="429" spans="1:26" ht="16.5" customHeight="1">
      <c r="A429" s="72"/>
      <c r="B429" s="72"/>
      <c r="C429" s="73"/>
      <c r="D429" s="73"/>
      <c r="E429" s="105"/>
      <c r="F429" s="105"/>
      <c r="G429" s="72"/>
      <c r="H429" s="72"/>
      <c r="I429" s="72"/>
      <c r="J429" s="72"/>
      <c r="K429" s="72"/>
      <c r="L429" s="72"/>
      <c r="M429" s="72"/>
      <c r="N429" s="72"/>
      <c r="O429" s="72"/>
      <c r="P429" s="72"/>
      <c r="Q429" s="72"/>
      <c r="R429" s="72"/>
      <c r="S429" s="72"/>
      <c r="T429" s="72"/>
      <c r="U429" s="72"/>
      <c r="V429" s="72"/>
      <c r="W429" s="72"/>
      <c r="X429" s="72"/>
      <c r="Y429" s="72"/>
      <c r="Z429" s="72"/>
    </row>
    <row r="430" spans="1:26" ht="16.5" customHeight="1">
      <c r="A430" s="72"/>
      <c r="B430" s="72"/>
      <c r="C430" s="73"/>
      <c r="D430" s="73"/>
      <c r="E430" s="105"/>
      <c r="F430" s="105"/>
      <c r="G430" s="72"/>
      <c r="H430" s="72"/>
      <c r="I430" s="72"/>
      <c r="J430" s="72"/>
      <c r="K430" s="72"/>
      <c r="L430" s="72"/>
      <c r="M430" s="72"/>
      <c r="N430" s="72"/>
      <c r="O430" s="72"/>
      <c r="P430" s="72"/>
      <c r="Q430" s="72"/>
      <c r="R430" s="72"/>
      <c r="S430" s="72"/>
      <c r="T430" s="72"/>
      <c r="U430" s="72"/>
      <c r="V430" s="72"/>
      <c r="W430" s="72"/>
      <c r="X430" s="72"/>
      <c r="Y430" s="72"/>
      <c r="Z430" s="72"/>
    </row>
    <row r="431" spans="1:26" ht="16.5" customHeight="1">
      <c r="A431" s="72"/>
      <c r="B431" s="72"/>
      <c r="C431" s="73"/>
      <c r="D431" s="73"/>
      <c r="E431" s="105"/>
      <c r="F431" s="105"/>
      <c r="G431" s="72"/>
      <c r="H431" s="72"/>
      <c r="I431" s="72"/>
      <c r="J431" s="72"/>
      <c r="K431" s="72"/>
      <c r="L431" s="72"/>
      <c r="M431" s="72"/>
      <c r="N431" s="72"/>
      <c r="O431" s="72"/>
      <c r="P431" s="72"/>
      <c r="Q431" s="72"/>
      <c r="R431" s="72"/>
      <c r="S431" s="72"/>
      <c r="T431" s="72"/>
      <c r="U431" s="72"/>
      <c r="V431" s="72"/>
      <c r="W431" s="72"/>
      <c r="X431" s="72"/>
      <c r="Y431" s="72"/>
      <c r="Z431" s="72"/>
    </row>
    <row r="432" spans="1:26" ht="16.5" customHeight="1">
      <c r="A432" s="72"/>
      <c r="B432" s="72"/>
      <c r="C432" s="73"/>
      <c r="D432" s="73"/>
      <c r="E432" s="105"/>
      <c r="F432" s="105"/>
      <c r="G432" s="72"/>
      <c r="H432" s="72"/>
      <c r="I432" s="72"/>
      <c r="J432" s="72"/>
      <c r="K432" s="72"/>
      <c r="L432" s="72"/>
      <c r="M432" s="72"/>
      <c r="N432" s="72"/>
      <c r="O432" s="72"/>
      <c r="P432" s="72"/>
      <c r="Q432" s="72"/>
      <c r="R432" s="72"/>
      <c r="S432" s="72"/>
      <c r="T432" s="72"/>
      <c r="U432" s="72"/>
      <c r="V432" s="72"/>
      <c r="W432" s="72"/>
      <c r="X432" s="72"/>
      <c r="Y432" s="72"/>
      <c r="Z432" s="72"/>
    </row>
    <row r="433" spans="1:26" ht="16.5" customHeight="1">
      <c r="A433" s="72"/>
      <c r="B433" s="72"/>
      <c r="C433" s="73"/>
      <c r="D433" s="73"/>
      <c r="E433" s="105"/>
      <c r="F433" s="105"/>
      <c r="G433" s="72"/>
      <c r="H433" s="72"/>
      <c r="I433" s="72"/>
      <c r="J433" s="72"/>
      <c r="K433" s="72"/>
      <c r="L433" s="72"/>
      <c r="M433" s="72"/>
      <c r="N433" s="72"/>
      <c r="O433" s="72"/>
      <c r="P433" s="72"/>
      <c r="Q433" s="72"/>
      <c r="R433" s="72"/>
      <c r="S433" s="72"/>
      <c r="T433" s="72"/>
      <c r="U433" s="72"/>
      <c r="V433" s="72"/>
      <c r="W433" s="72"/>
      <c r="X433" s="72"/>
      <c r="Y433" s="72"/>
      <c r="Z433" s="72"/>
    </row>
    <row r="434" spans="1:26" ht="16.5" customHeight="1">
      <c r="A434" s="72"/>
      <c r="B434" s="72"/>
      <c r="C434" s="73"/>
      <c r="D434" s="73"/>
      <c r="E434" s="105"/>
      <c r="F434" s="105"/>
      <c r="G434" s="72"/>
      <c r="H434" s="72"/>
      <c r="I434" s="72"/>
      <c r="J434" s="72"/>
      <c r="K434" s="72"/>
      <c r="L434" s="72"/>
      <c r="M434" s="72"/>
      <c r="N434" s="72"/>
      <c r="O434" s="72"/>
      <c r="P434" s="72"/>
      <c r="Q434" s="72"/>
      <c r="R434" s="72"/>
      <c r="S434" s="72"/>
      <c r="T434" s="72"/>
      <c r="U434" s="72"/>
      <c r="V434" s="72"/>
      <c r="W434" s="72"/>
      <c r="X434" s="72"/>
      <c r="Y434" s="72"/>
      <c r="Z434" s="72"/>
    </row>
    <row r="435" spans="1:26" ht="16.5" customHeight="1">
      <c r="A435" s="72"/>
      <c r="B435" s="72"/>
      <c r="C435" s="73"/>
      <c r="D435" s="73"/>
      <c r="E435" s="105"/>
      <c r="F435" s="105"/>
      <c r="G435" s="72"/>
      <c r="H435" s="72"/>
      <c r="I435" s="72"/>
      <c r="J435" s="72"/>
      <c r="K435" s="72"/>
      <c r="L435" s="72"/>
      <c r="M435" s="72"/>
      <c r="N435" s="72"/>
      <c r="O435" s="72"/>
      <c r="P435" s="72"/>
      <c r="Q435" s="72"/>
      <c r="R435" s="72"/>
      <c r="S435" s="72"/>
      <c r="T435" s="72"/>
      <c r="U435" s="72"/>
      <c r="V435" s="72"/>
      <c r="W435" s="72"/>
      <c r="X435" s="72"/>
      <c r="Y435" s="72"/>
      <c r="Z435" s="72"/>
    </row>
    <row r="436" spans="1:26" ht="16.5" customHeight="1">
      <c r="A436" s="72"/>
      <c r="B436" s="72"/>
      <c r="C436" s="73"/>
      <c r="D436" s="73"/>
      <c r="E436" s="105"/>
      <c r="F436" s="105"/>
      <c r="G436" s="72"/>
      <c r="H436" s="72"/>
      <c r="I436" s="72"/>
      <c r="J436" s="72"/>
      <c r="K436" s="72"/>
      <c r="L436" s="72"/>
      <c r="M436" s="72"/>
      <c r="N436" s="72"/>
      <c r="O436" s="72"/>
      <c r="P436" s="72"/>
      <c r="Q436" s="72"/>
      <c r="R436" s="72"/>
      <c r="S436" s="72"/>
      <c r="T436" s="72"/>
      <c r="U436" s="72"/>
      <c r="V436" s="72"/>
      <c r="W436" s="72"/>
      <c r="X436" s="72"/>
      <c r="Y436" s="72"/>
      <c r="Z436" s="72"/>
    </row>
    <row r="437" spans="1:26" ht="16.5" customHeight="1">
      <c r="A437" s="72"/>
      <c r="B437" s="72"/>
      <c r="C437" s="73"/>
      <c r="D437" s="73"/>
      <c r="E437" s="105"/>
      <c r="F437" s="105"/>
      <c r="G437" s="72"/>
      <c r="H437" s="72"/>
      <c r="I437" s="72"/>
      <c r="J437" s="72"/>
      <c r="K437" s="72"/>
      <c r="L437" s="72"/>
      <c r="M437" s="72"/>
      <c r="N437" s="72"/>
      <c r="O437" s="72"/>
      <c r="P437" s="72"/>
      <c r="Q437" s="72"/>
      <c r="R437" s="72"/>
      <c r="S437" s="72"/>
      <c r="T437" s="72"/>
      <c r="U437" s="72"/>
      <c r="V437" s="72"/>
      <c r="W437" s="72"/>
      <c r="X437" s="72"/>
      <c r="Y437" s="72"/>
      <c r="Z437" s="72"/>
    </row>
    <row r="438" spans="1:26" ht="16.5" customHeight="1">
      <c r="A438" s="72"/>
      <c r="B438" s="72"/>
      <c r="C438" s="73"/>
      <c r="D438" s="73"/>
      <c r="E438" s="105"/>
      <c r="F438" s="105"/>
      <c r="G438" s="72"/>
      <c r="H438" s="72"/>
      <c r="I438" s="72"/>
      <c r="J438" s="72"/>
      <c r="K438" s="72"/>
      <c r="L438" s="72"/>
      <c r="M438" s="72"/>
      <c r="N438" s="72"/>
      <c r="O438" s="72"/>
      <c r="P438" s="72"/>
      <c r="Q438" s="72"/>
      <c r="R438" s="72"/>
      <c r="S438" s="72"/>
      <c r="T438" s="72"/>
      <c r="U438" s="72"/>
      <c r="V438" s="72"/>
      <c r="W438" s="72"/>
      <c r="X438" s="72"/>
      <c r="Y438" s="72"/>
      <c r="Z438" s="72"/>
    </row>
    <row r="439" spans="1:26" ht="16.5" customHeight="1">
      <c r="A439" s="72"/>
      <c r="B439" s="72"/>
      <c r="C439" s="73"/>
      <c r="D439" s="73"/>
      <c r="E439" s="105"/>
      <c r="F439" s="105"/>
      <c r="G439" s="72"/>
      <c r="H439" s="72"/>
      <c r="I439" s="72"/>
      <c r="J439" s="72"/>
      <c r="K439" s="72"/>
      <c r="L439" s="72"/>
      <c r="M439" s="72"/>
      <c r="N439" s="72"/>
      <c r="O439" s="72"/>
      <c r="P439" s="72"/>
      <c r="Q439" s="72"/>
      <c r="R439" s="72"/>
      <c r="S439" s="72"/>
      <c r="T439" s="72"/>
      <c r="U439" s="72"/>
      <c r="V439" s="72"/>
      <c r="W439" s="72"/>
      <c r="X439" s="72"/>
      <c r="Y439" s="72"/>
      <c r="Z439" s="72"/>
    </row>
    <row r="440" spans="1:26" ht="16.5" customHeight="1">
      <c r="A440" s="72"/>
      <c r="B440" s="72"/>
      <c r="C440" s="73"/>
      <c r="D440" s="73"/>
      <c r="E440" s="105"/>
      <c r="F440" s="105"/>
      <c r="G440" s="72"/>
      <c r="H440" s="72"/>
      <c r="I440" s="72"/>
      <c r="J440" s="72"/>
      <c r="K440" s="72"/>
      <c r="L440" s="72"/>
      <c r="M440" s="72"/>
      <c r="N440" s="72"/>
      <c r="O440" s="72"/>
      <c r="P440" s="72"/>
      <c r="Q440" s="72"/>
      <c r="R440" s="72"/>
      <c r="S440" s="72"/>
      <c r="T440" s="72"/>
      <c r="U440" s="72"/>
      <c r="V440" s="72"/>
      <c r="W440" s="72"/>
      <c r="X440" s="72"/>
      <c r="Y440" s="72"/>
      <c r="Z440" s="72"/>
    </row>
    <row r="441" spans="1:26" ht="16.5" customHeight="1">
      <c r="A441" s="72"/>
      <c r="B441" s="72"/>
      <c r="C441" s="73"/>
      <c r="D441" s="73"/>
      <c r="E441" s="105"/>
      <c r="F441" s="105"/>
      <c r="G441" s="72"/>
      <c r="H441" s="72"/>
      <c r="I441" s="72"/>
      <c r="J441" s="72"/>
      <c r="K441" s="72"/>
      <c r="L441" s="72"/>
      <c r="M441" s="72"/>
      <c r="N441" s="72"/>
      <c r="O441" s="72"/>
      <c r="P441" s="72"/>
      <c r="Q441" s="72"/>
      <c r="R441" s="72"/>
      <c r="S441" s="72"/>
      <c r="T441" s="72"/>
      <c r="U441" s="72"/>
      <c r="V441" s="72"/>
      <c r="W441" s="72"/>
      <c r="X441" s="72"/>
      <c r="Y441" s="72"/>
      <c r="Z441" s="72"/>
    </row>
    <row r="442" spans="1:26" ht="16.5" customHeight="1">
      <c r="A442" s="72"/>
      <c r="B442" s="72"/>
      <c r="C442" s="73"/>
      <c r="D442" s="73"/>
      <c r="E442" s="105"/>
      <c r="F442" s="105"/>
      <c r="G442" s="72"/>
      <c r="H442" s="72"/>
      <c r="I442" s="72"/>
      <c r="J442" s="72"/>
      <c r="K442" s="72"/>
      <c r="L442" s="72"/>
      <c r="M442" s="72"/>
      <c r="N442" s="72"/>
      <c r="O442" s="72"/>
      <c r="P442" s="72"/>
      <c r="Q442" s="72"/>
      <c r="R442" s="72"/>
      <c r="S442" s="72"/>
      <c r="T442" s="72"/>
      <c r="U442" s="72"/>
      <c r="V442" s="72"/>
      <c r="W442" s="72"/>
      <c r="X442" s="72"/>
      <c r="Y442" s="72"/>
      <c r="Z442" s="72"/>
    </row>
    <row r="443" spans="1:26" ht="16.5" customHeight="1">
      <c r="A443" s="72"/>
      <c r="B443" s="72"/>
      <c r="C443" s="73"/>
      <c r="D443" s="73"/>
      <c r="E443" s="105"/>
      <c r="F443" s="105"/>
      <c r="G443" s="72"/>
      <c r="H443" s="72"/>
      <c r="I443" s="72"/>
      <c r="J443" s="72"/>
      <c r="K443" s="72"/>
      <c r="L443" s="72"/>
      <c r="M443" s="72"/>
      <c r="N443" s="72"/>
      <c r="O443" s="72"/>
      <c r="P443" s="72"/>
      <c r="Q443" s="72"/>
      <c r="R443" s="72"/>
      <c r="S443" s="72"/>
      <c r="T443" s="72"/>
      <c r="U443" s="72"/>
      <c r="V443" s="72"/>
      <c r="W443" s="72"/>
      <c r="X443" s="72"/>
      <c r="Y443" s="72"/>
      <c r="Z443" s="72"/>
    </row>
    <row r="444" spans="1:26" ht="16.5" customHeight="1">
      <c r="A444" s="72"/>
      <c r="B444" s="72"/>
      <c r="C444" s="73"/>
      <c r="D444" s="73"/>
      <c r="E444" s="105"/>
      <c r="F444" s="105"/>
      <c r="G444" s="72"/>
      <c r="H444" s="72"/>
      <c r="I444" s="72"/>
      <c r="J444" s="72"/>
      <c r="K444" s="72"/>
      <c r="L444" s="72"/>
      <c r="M444" s="72"/>
      <c r="N444" s="72"/>
      <c r="O444" s="72"/>
      <c r="P444" s="72"/>
      <c r="Q444" s="72"/>
      <c r="R444" s="72"/>
      <c r="S444" s="72"/>
      <c r="T444" s="72"/>
      <c r="U444" s="72"/>
      <c r="V444" s="72"/>
      <c r="W444" s="72"/>
      <c r="X444" s="72"/>
      <c r="Y444" s="72"/>
      <c r="Z444" s="72"/>
    </row>
    <row r="445" spans="1:26" ht="16.5" customHeight="1">
      <c r="A445" s="72"/>
      <c r="B445" s="72"/>
      <c r="C445" s="73"/>
      <c r="D445" s="73"/>
      <c r="E445" s="105"/>
      <c r="F445" s="105"/>
      <c r="G445" s="72"/>
      <c r="H445" s="72"/>
      <c r="I445" s="72"/>
      <c r="J445" s="72"/>
      <c r="K445" s="72"/>
      <c r="L445" s="72"/>
      <c r="M445" s="72"/>
      <c r="N445" s="72"/>
      <c r="O445" s="72"/>
      <c r="P445" s="72"/>
      <c r="Q445" s="72"/>
      <c r="R445" s="72"/>
      <c r="S445" s="72"/>
      <c r="T445" s="72"/>
      <c r="U445" s="72"/>
      <c r="V445" s="72"/>
      <c r="W445" s="72"/>
      <c r="X445" s="72"/>
      <c r="Y445" s="72"/>
      <c r="Z445" s="72"/>
    </row>
    <row r="446" spans="1:26" ht="16.5" customHeight="1">
      <c r="A446" s="72"/>
      <c r="B446" s="72"/>
      <c r="C446" s="73"/>
      <c r="D446" s="73"/>
      <c r="E446" s="105"/>
      <c r="F446" s="105"/>
      <c r="G446" s="72"/>
      <c r="H446" s="72"/>
      <c r="I446" s="72"/>
      <c r="J446" s="72"/>
      <c r="K446" s="72"/>
      <c r="L446" s="72"/>
      <c r="M446" s="72"/>
      <c r="N446" s="72"/>
      <c r="O446" s="72"/>
      <c r="P446" s="72"/>
      <c r="Q446" s="72"/>
      <c r="R446" s="72"/>
      <c r="S446" s="72"/>
      <c r="T446" s="72"/>
      <c r="U446" s="72"/>
      <c r="V446" s="72"/>
      <c r="W446" s="72"/>
      <c r="X446" s="72"/>
      <c r="Y446" s="72"/>
      <c r="Z446" s="72"/>
    </row>
    <row r="447" spans="1:26" ht="16.5" customHeight="1">
      <c r="A447" s="72"/>
      <c r="B447" s="72"/>
      <c r="C447" s="73"/>
      <c r="D447" s="73"/>
      <c r="E447" s="105"/>
      <c r="F447" s="105"/>
      <c r="G447" s="72"/>
      <c r="H447" s="72"/>
      <c r="I447" s="72"/>
      <c r="J447" s="72"/>
      <c r="K447" s="72"/>
      <c r="L447" s="72"/>
      <c r="M447" s="72"/>
      <c r="N447" s="72"/>
      <c r="O447" s="72"/>
      <c r="P447" s="72"/>
      <c r="Q447" s="72"/>
      <c r="R447" s="72"/>
      <c r="S447" s="72"/>
      <c r="T447" s="72"/>
      <c r="U447" s="72"/>
      <c r="V447" s="72"/>
      <c r="W447" s="72"/>
      <c r="X447" s="72"/>
      <c r="Y447" s="72"/>
      <c r="Z447" s="72"/>
    </row>
    <row r="448" spans="1:26" ht="16.5" customHeight="1">
      <c r="A448" s="72"/>
      <c r="B448" s="72"/>
      <c r="C448" s="73"/>
      <c r="D448" s="73"/>
      <c r="E448" s="105"/>
      <c r="F448" s="105"/>
      <c r="G448" s="72"/>
      <c r="H448" s="72"/>
      <c r="I448" s="72"/>
      <c r="J448" s="72"/>
      <c r="K448" s="72"/>
      <c r="L448" s="72"/>
      <c r="M448" s="72"/>
      <c r="N448" s="72"/>
      <c r="O448" s="72"/>
      <c r="P448" s="72"/>
      <c r="Q448" s="72"/>
      <c r="R448" s="72"/>
      <c r="S448" s="72"/>
      <c r="T448" s="72"/>
      <c r="U448" s="72"/>
      <c r="V448" s="72"/>
      <c r="W448" s="72"/>
      <c r="X448" s="72"/>
      <c r="Y448" s="72"/>
      <c r="Z448" s="72"/>
    </row>
    <row r="449" spans="1:26" ht="16.5" customHeight="1">
      <c r="A449" s="72"/>
      <c r="B449" s="72"/>
      <c r="C449" s="73"/>
      <c r="D449" s="73"/>
      <c r="E449" s="105"/>
      <c r="F449" s="105"/>
      <c r="G449" s="72"/>
      <c r="H449" s="72"/>
      <c r="I449" s="72"/>
      <c r="J449" s="72"/>
      <c r="K449" s="72"/>
      <c r="L449" s="72"/>
      <c r="M449" s="72"/>
      <c r="N449" s="72"/>
      <c r="O449" s="72"/>
      <c r="P449" s="72"/>
      <c r="Q449" s="72"/>
      <c r="R449" s="72"/>
      <c r="S449" s="72"/>
      <c r="T449" s="72"/>
      <c r="U449" s="72"/>
      <c r="V449" s="72"/>
      <c r="W449" s="72"/>
      <c r="X449" s="72"/>
      <c r="Y449" s="72"/>
      <c r="Z449" s="72"/>
    </row>
    <row r="450" spans="1:26" ht="16.5" customHeight="1">
      <c r="A450" s="72"/>
      <c r="B450" s="72"/>
      <c r="C450" s="73"/>
      <c r="D450" s="73"/>
      <c r="E450" s="105"/>
      <c r="F450" s="105"/>
      <c r="G450" s="72"/>
      <c r="H450" s="72"/>
      <c r="I450" s="72"/>
      <c r="J450" s="72"/>
      <c r="K450" s="72"/>
      <c r="L450" s="72"/>
      <c r="M450" s="72"/>
      <c r="N450" s="72"/>
      <c r="O450" s="72"/>
      <c r="P450" s="72"/>
      <c r="Q450" s="72"/>
      <c r="R450" s="72"/>
      <c r="S450" s="72"/>
      <c r="T450" s="72"/>
      <c r="U450" s="72"/>
      <c r="V450" s="72"/>
      <c r="W450" s="72"/>
      <c r="X450" s="72"/>
      <c r="Y450" s="72"/>
      <c r="Z450" s="72"/>
    </row>
    <row r="451" spans="1:26" ht="16.5" customHeight="1">
      <c r="A451" s="72"/>
      <c r="B451" s="72"/>
      <c r="C451" s="73"/>
      <c r="D451" s="73"/>
      <c r="E451" s="105"/>
      <c r="F451" s="105"/>
      <c r="G451" s="72"/>
      <c r="H451" s="72"/>
      <c r="I451" s="72"/>
      <c r="J451" s="72"/>
      <c r="K451" s="72"/>
      <c r="L451" s="72"/>
      <c r="M451" s="72"/>
      <c r="N451" s="72"/>
      <c r="O451" s="72"/>
      <c r="P451" s="72"/>
      <c r="Q451" s="72"/>
      <c r="R451" s="72"/>
      <c r="S451" s="72"/>
      <c r="T451" s="72"/>
      <c r="U451" s="72"/>
      <c r="V451" s="72"/>
      <c r="W451" s="72"/>
      <c r="X451" s="72"/>
      <c r="Y451" s="72"/>
      <c r="Z451" s="72"/>
    </row>
    <row r="452" spans="1:26" ht="16.5" customHeight="1">
      <c r="A452" s="72"/>
      <c r="B452" s="72"/>
      <c r="C452" s="73"/>
      <c r="D452" s="73"/>
      <c r="E452" s="105"/>
      <c r="F452" s="105"/>
      <c r="G452" s="72"/>
      <c r="H452" s="72"/>
      <c r="I452" s="72"/>
      <c r="J452" s="72"/>
      <c r="K452" s="72"/>
      <c r="L452" s="72"/>
      <c r="M452" s="72"/>
      <c r="N452" s="72"/>
      <c r="O452" s="72"/>
      <c r="P452" s="72"/>
      <c r="Q452" s="72"/>
      <c r="R452" s="72"/>
      <c r="S452" s="72"/>
      <c r="T452" s="72"/>
      <c r="U452" s="72"/>
      <c r="V452" s="72"/>
      <c r="W452" s="72"/>
      <c r="X452" s="72"/>
      <c r="Y452" s="72"/>
      <c r="Z452" s="72"/>
    </row>
    <row r="453" spans="1:26" ht="16.5" customHeight="1">
      <c r="A453" s="72"/>
      <c r="B453" s="72"/>
      <c r="C453" s="73"/>
      <c r="D453" s="73"/>
      <c r="E453" s="105"/>
      <c r="F453" s="105"/>
      <c r="G453" s="72"/>
      <c r="H453" s="72"/>
      <c r="I453" s="72"/>
      <c r="J453" s="72"/>
      <c r="K453" s="72"/>
      <c r="L453" s="72"/>
      <c r="M453" s="72"/>
      <c r="N453" s="72"/>
      <c r="O453" s="72"/>
      <c r="P453" s="72"/>
      <c r="Q453" s="72"/>
      <c r="R453" s="72"/>
      <c r="S453" s="72"/>
      <c r="T453" s="72"/>
      <c r="U453" s="72"/>
      <c r="V453" s="72"/>
      <c r="W453" s="72"/>
      <c r="X453" s="72"/>
      <c r="Y453" s="72"/>
      <c r="Z453" s="72"/>
    </row>
    <row r="454" spans="1:26" ht="16.5" customHeight="1">
      <c r="A454" s="72"/>
      <c r="B454" s="72"/>
      <c r="C454" s="73"/>
      <c r="D454" s="73"/>
      <c r="E454" s="105"/>
      <c r="F454" s="105"/>
      <c r="G454" s="72"/>
      <c r="H454" s="72"/>
      <c r="I454" s="72"/>
      <c r="J454" s="72"/>
      <c r="K454" s="72"/>
      <c r="L454" s="72"/>
      <c r="M454" s="72"/>
      <c r="N454" s="72"/>
      <c r="O454" s="72"/>
      <c r="P454" s="72"/>
      <c r="Q454" s="72"/>
      <c r="R454" s="72"/>
      <c r="S454" s="72"/>
      <c r="T454" s="72"/>
      <c r="U454" s="72"/>
      <c r="V454" s="72"/>
      <c r="W454" s="72"/>
      <c r="X454" s="72"/>
      <c r="Y454" s="72"/>
      <c r="Z454" s="72"/>
    </row>
    <row r="455" spans="1:26" ht="16.5" customHeight="1">
      <c r="A455" s="72"/>
      <c r="B455" s="72"/>
      <c r="C455" s="73"/>
      <c r="D455" s="73"/>
      <c r="E455" s="105"/>
      <c r="F455" s="105"/>
      <c r="G455" s="72"/>
      <c r="H455" s="72"/>
      <c r="I455" s="72"/>
      <c r="J455" s="72"/>
      <c r="K455" s="72"/>
      <c r="L455" s="72"/>
      <c r="M455" s="72"/>
      <c r="N455" s="72"/>
      <c r="O455" s="72"/>
      <c r="P455" s="72"/>
      <c r="Q455" s="72"/>
      <c r="R455" s="72"/>
      <c r="S455" s="72"/>
      <c r="T455" s="72"/>
      <c r="U455" s="72"/>
      <c r="V455" s="72"/>
      <c r="W455" s="72"/>
      <c r="X455" s="72"/>
      <c r="Y455" s="72"/>
      <c r="Z455" s="72"/>
    </row>
    <row r="456" spans="1:26" ht="16.5" customHeight="1">
      <c r="A456" s="72"/>
      <c r="B456" s="72"/>
      <c r="C456" s="73"/>
      <c r="D456" s="73"/>
      <c r="E456" s="105"/>
      <c r="F456" s="105"/>
      <c r="G456" s="72"/>
      <c r="H456" s="72"/>
      <c r="I456" s="72"/>
      <c r="J456" s="72"/>
      <c r="K456" s="72"/>
      <c r="L456" s="72"/>
      <c r="M456" s="72"/>
      <c r="N456" s="72"/>
      <c r="O456" s="72"/>
      <c r="P456" s="72"/>
      <c r="Q456" s="72"/>
      <c r="R456" s="72"/>
      <c r="S456" s="72"/>
      <c r="T456" s="72"/>
      <c r="U456" s="72"/>
      <c r="V456" s="72"/>
      <c r="W456" s="72"/>
      <c r="X456" s="72"/>
      <c r="Y456" s="72"/>
      <c r="Z456" s="72"/>
    </row>
    <row r="457" spans="1:26" ht="16.5" customHeight="1">
      <c r="A457" s="72"/>
      <c r="B457" s="72"/>
      <c r="C457" s="73"/>
      <c r="D457" s="73"/>
      <c r="E457" s="105"/>
      <c r="F457" s="105"/>
      <c r="G457" s="72"/>
      <c r="H457" s="72"/>
      <c r="I457" s="72"/>
      <c r="J457" s="72"/>
      <c r="K457" s="72"/>
      <c r="L457" s="72"/>
      <c r="M457" s="72"/>
      <c r="N457" s="72"/>
      <c r="O457" s="72"/>
      <c r="P457" s="72"/>
      <c r="Q457" s="72"/>
      <c r="R457" s="72"/>
      <c r="S457" s="72"/>
      <c r="T457" s="72"/>
      <c r="U457" s="72"/>
      <c r="V457" s="72"/>
      <c r="W457" s="72"/>
      <c r="X457" s="72"/>
      <c r="Y457" s="72"/>
      <c r="Z457" s="72"/>
    </row>
    <row r="458" spans="1:26" ht="16.5" customHeight="1">
      <c r="A458" s="72"/>
      <c r="B458" s="72"/>
      <c r="C458" s="73"/>
      <c r="D458" s="73"/>
      <c r="E458" s="105"/>
      <c r="F458" s="105"/>
      <c r="G458" s="72"/>
      <c r="H458" s="72"/>
      <c r="I458" s="72"/>
      <c r="J458" s="72"/>
      <c r="K458" s="72"/>
      <c r="L458" s="72"/>
      <c r="M458" s="72"/>
      <c r="N458" s="72"/>
      <c r="O458" s="72"/>
      <c r="P458" s="72"/>
      <c r="Q458" s="72"/>
      <c r="R458" s="72"/>
      <c r="S458" s="72"/>
      <c r="T458" s="72"/>
      <c r="U458" s="72"/>
      <c r="V458" s="72"/>
      <c r="W458" s="72"/>
      <c r="X458" s="72"/>
      <c r="Y458" s="72"/>
      <c r="Z458" s="72"/>
    </row>
    <row r="459" spans="1:26" ht="16.5" customHeight="1">
      <c r="A459" s="72"/>
      <c r="B459" s="72"/>
      <c r="C459" s="73"/>
      <c r="D459" s="73"/>
      <c r="E459" s="105"/>
      <c r="F459" s="105"/>
      <c r="G459" s="72"/>
      <c r="H459" s="72"/>
      <c r="I459" s="72"/>
      <c r="J459" s="72"/>
      <c r="K459" s="72"/>
      <c r="L459" s="72"/>
      <c r="M459" s="72"/>
      <c r="N459" s="72"/>
      <c r="O459" s="72"/>
      <c r="P459" s="72"/>
      <c r="Q459" s="72"/>
      <c r="R459" s="72"/>
      <c r="S459" s="72"/>
      <c r="T459" s="72"/>
      <c r="U459" s="72"/>
      <c r="V459" s="72"/>
      <c r="W459" s="72"/>
      <c r="X459" s="72"/>
      <c r="Y459" s="72"/>
      <c r="Z459" s="72"/>
    </row>
    <row r="460" spans="1:26" ht="16.5" customHeight="1">
      <c r="A460" s="72"/>
      <c r="B460" s="72"/>
      <c r="C460" s="73"/>
      <c r="D460" s="73"/>
      <c r="E460" s="105"/>
      <c r="F460" s="105"/>
      <c r="G460" s="72"/>
      <c r="H460" s="72"/>
      <c r="I460" s="72"/>
      <c r="J460" s="72"/>
      <c r="K460" s="72"/>
      <c r="L460" s="72"/>
      <c r="M460" s="72"/>
      <c r="N460" s="72"/>
      <c r="O460" s="72"/>
      <c r="P460" s="72"/>
      <c r="Q460" s="72"/>
      <c r="R460" s="72"/>
      <c r="S460" s="72"/>
      <c r="T460" s="72"/>
      <c r="U460" s="72"/>
      <c r="V460" s="72"/>
      <c r="W460" s="72"/>
      <c r="X460" s="72"/>
      <c r="Y460" s="72"/>
      <c r="Z460" s="72"/>
    </row>
    <row r="461" spans="1:26" ht="16.5" customHeight="1">
      <c r="A461" s="72"/>
      <c r="B461" s="72"/>
      <c r="C461" s="73"/>
      <c r="D461" s="73"/>
      <c r="E461" s="105"/>
      <c r="F461" s="105"/>
      <c r="G461" s="72"/>
      <c r="H461" s="72"/>
      <c r="I461" s="72"/>
      <c r="J461" s="72"/>
      <c r="K461" s="72"/>
      <c r="L461" s="72"/>
      <c r="M461" s="72"/>
      <c r="N461" s="72"/>
      <c r="O461" s="72"/>
      <c r="P461" s="72"/>
      <c r="Q461" s="72"/>
      <c r="R461" s="72"/>
      <c r="S461" s="72"/>
      <c r="T461" s="72"/>
      <c r="U461" s="72"/>
      <c r="V461" s="72"/>
      <c r="W461" s="72"/>
      <c r="X461" s="72"/>
      <c r="Y461" s="72"/>
      <c r="Z461" s="72"/>
    </row>
    <row r="462" spans="1:26" ht="16.5" customHeight="1">
      <c r="A462" s="72"/>
      <c r="B462" s="72"/>
      <c r="C462" s="73"/>
      <c r="D462" s="73"/>
      <c r="E462" s="105"/>
      <c r="F462" s="105"/>
      <c r="G462" s="72"/>
      <c r="H462" s="72"/>
      <c r="I462" s="72"/>
      <c r="J462" s="72"/>
      <c r="K462" s="72"/>
      <c r="L462" s="72"/>
      <c r="M462" s="72"/>
      <c r="N462" s="72"/>
      <c r="O462" s="72"/>
      <c r="P462" s="72"/>
      <c r="Q462" s="72"/>
      <c r="R462" s="72"/>
      <c r="S462" s="72"/>
      <c r="T462" s="72"/>
      <c r="U462" s="72"/>
      <c r="V462" s="72"/>
      <c r="W462" s="72"/>
      <c r="X462" s="72"/>
      <c r="Y462" s="72"/>
      <c r="Z462" s="72"/>
    </row>
    <row r="463" spans="1:26" ht="16.5" customHeight="1">
      <c r="A463" s="72"/>
      <c r="B463" s="72"/>
      <c r="C463" s="73"/>
      <c r="D463" s="73"/>
      <c r="E463" s="105"/>
      <c r="F463" s="105"/>
      <c r="G463" s="72"/>
      <c r="H463" s="72"/>
      <c r="I463" s="72"/>
      <c r="J463" s="72"/>
      <c r="K463" s="72"/>
      <c r="L463" s="72"/>
      <c r="M463" s="72"/>
      <c r="N463" s="72"/>
      <c r="O463" s="72"/>
      <c r="P463" s="72"/>
      <c r="Q463" s="72"/>
      <c r="R463" s="72"/>
      <c r="S463" s="72"/>
      <c r="T463" s="72"/>
      <c r="U463" s="72"/>
      <c r="V463" s="72"/>
      <c r="W463" s="72"/>
      <c r="X463" s="72"/>
      <c r="Y463" s="72"/>
      <c r="Z463" s="72"/>
    </row>
    <row r="464" spans="1:26" ht="16.5" customHeight="1">
      <c r="A464" s="72"/>
      <c r="B464" s="72"/>
      <c r="C464" s="73"/>
      <c r="D464" s="73"/>
      <c r="E464" s="105"/>
      <c r="F464" s="105"/>
      <c r="G464" s="72"/>
      <c r="H464" s="72"/>
      <c r="I464" s="72"/>
      <c r="J464" s="72"/>
      <c r="K464" s="72"/>
      <c r="L464" s="72"/>
      <c r="M464" s="72"/>
      <c r="N464" s="72"/>
      <c r="O464" s="72"/>
      <c r="P464" s="72"/>
      <c r="Q464" s="72"/>
      <c r="R464" s="72"/>
      <c r="S464" s="72"/>
      <c r="T464" s="72"/>
      <c r="U464" s="72"/>
      <c r="V464" s="72"/>
      <c r="W464" s="72"/>
      <c r="X464" s="72"/>
      <c r="Y464" s="72"/>
      <c r="Z464" s="72"/>
    </row>
    <row r="465" spans="1:26" ht="16.5" customHeight="1">
      <c r="A465" s="72"/>
      <c r="B465" s="72"/>
      <c r="C465" s="73"/>
      <c r="D465" s="73"/>
      <c r="E465" s="105"/>
      <c r="F465" s="105"/>
      <c r="G465" s="72"/>
      <c r="H465" s="72"/>
      <c r="I465" s="72"/>
      <c r="J465" s="72"/>
      <c r="K465" s="72"/>
      <c r="L465" s="72"/>
      <c r="M465" s="72"/>
      <c r="N465" s="72"/>
      <c r="O465" s="72"/>
      <c r="P465" s="72"/>
      <c r="Q465" s="72"/>
      <c r="R465" s="72"/>
      <c r="S465" s="72"/>
      <c r="T465" s="72"/>
      <c r="U465" s="72"/>
      <c r="V465" s="72"/>
      <c r="W465" s="72"/>
      <c r="X465" s="72"/>
      <c r="Y465" s="72"/>
      <c r="Z465" s="72"/>
    </row>
    <row r="466" spans="1:26" ht="16.5" customHeight="1">
      <c r="A466" s="72"/>
      <c r="B466" s="72"/>
      <c r="C466" s="73"/>
      <c r="D466" s="73"/>
      <c r="E466" s="105"/>
      <c r="F466" s="105"/>
      <c r="G466" s="72"/>
      <c r="H466" s="72"/>
      <c r="I466" s="72"/>
      <c r="J466" s="72"/>
      <c r="K466" s="72"/>
      <c r="L466" s="72"/>
      <c r="M466" s="72"/>
      <c r="N466" s="72"/>
      <c r="O466" s="72"/>
      <c r="P466" s="72"/>
      <c r="Q466" s="72"/>
      <c r="R466" s="72"/>
      <c r="S466" s="72"/>
      <c r="T466" s="72"/>
      <c r="U466" s="72"/>
      <c r="V466" s="72"/>
      <c r="W466" s="72"/>
      <c r="X466" s="72"/>
      <c r="Y466" s="72"/>
      <c r="Z466" s="72"/>
    </row>
    <row r="467" spans="1:26" ht="16.5" customHeight="1">
      <c r="A467" s="72"/>
      <c r="B467" s="72"/>
      <c r="C467" s="73"/>
      <c r="D467" s="73"/>
      <c r="E467" s="105"/>
      <c r="F467" s="105"/>
      <c r="G467" s="72"/>
      <c r="H467" s="72"/>
      <c r="I467" s="72"/>
      <c r="J467" s="72"/>
      <c r="K467" s="72"/>
      <c r="L467" s="72"/>
      <c r="M467" s="72"/>
      <c r="N467" s="72"/>
      <c r="O467" s="72"/>
      <c r="P467" s="72"/>
      <c r="Q467" s="72"/>
      <c r="R467" s="72"/>
      <c r="S467" s="72"/>
      <c r="T467" s="72"/>
      <c r="U467" s="72"/>
      <c r="V467" s="72"/>
      <c r="W467" s="72"/>
      <c r="X467" s="72"/>
      <c r="Y467" s="72"/>
      <c r="Z467" s="72"/>
    </row>
    <row r="468" spans="1:26" ht="16.5" customHeight="1">
      <c r="A468" s="72"/>
      <c r="B468" s="72"/>
      <c r="C468" s="73"/>
      <c r="D468" s="73"/>
      <c r="E468" s="105"/>
      <c r="F468" s="105"/>
      <c r="G468" s="72"/>
      <c r="H468" s="72"/>
      <c r="I468" s="72"/>
      <c r="J468" s="72"/>
      <c r="K468" s="72"/>
      <c r="L468" s="72"/>
      <c r="M468" s="72"/>
      <c r="N468" s="72"/>
      <c r="O468" s="72"/>
      <c r="P468" s="72"/>
      <c r="Q468" s="72"/>
      <c r="R468" s="72"/>
      <c r="S468" s="72"/>
      <c r="T468" s="72"/>
      <c r="U468" s="72"/>
      <c r="V468" s="72"/>
      <c r="W468" s="72"/>
      <c r="X468" s="72"/>
      <c r="Y468" s="72"/>
      <c r="Z468" s="72"/>
    </row>
    <row r="469" spans="1:26" ht="16.5" customHeight="1">
      <c r="A469" s="72"/>
      <c r="B469" s="72"/>
      <c r="C469" s="73"/>
      <c r="D469" s="73"/>
      <c r="E469" s="105"/>
      <c r="F469" s="105"/>
      <c r="G469" s="72"/>
      <c r="H469" s="72"/>
      <c r="I469" s="72"/>
      <c r="J469" s="72"/>
      <c r="K469" s="72"/>
      <c r="L469" s="72"/>
      <c r="M469" s="72"/>
      <c r="N469" s="72"/>
      <c r="O469" s="72"/>
      <c r="P469" s="72"/>
      <c r="Q469" s="72"/>
      <c r="R469" s="72"/>
      <c r="S469" s="72"/>
      <c r="T469" s="72"/>
      <c r="U469" s="72"/>
      <c r="V469" s="72"/>
      <c r="W469" s="72"/>
      <c r="X469" s="72"/>
      <c r="Y469" s="72"/>
      <c r="Z469" s="72"/>
    </row>
    <row r="470" spans="1:26" ht="16.5" customHeight="1">
      <c r="A470" s="72"/>
      <c r="B470" s="72"/>
      <c r="C470" s="73"/>
      <c r="D470" s="73"/>
      <c r="E470" s="105"/>
      <c r="F470" s="105"/>
      <c r="G470" s="72"/>
      <c r="H470" s="72"/>
      <c r="I470" s="72"/>
      <c r="J470" s="72"/>
      <c r="K470" s="72"/>
      <c r="L470" s="72"/>
      <c r="M470" s="72"/>
      <c r="N470" s="72"/>
      <c r="O470" s="72"/>
      <c r="P470" s="72"/>
      <c r="Q470" s="72"/>
      <c r="R470" s="72"/>
      <c r="S470" s="72"/>
      <c r="T470" s="72"/>
      <c r="U470" s="72"/>
      <c r="V470" s="72"/>
      <c r="W470" s="72"/>
      <c r="X470" s="72"/>
      <c r="Y470" s="72"/>
      <c r="Z470" s="72"/>
    </row>
    <row r="471" spans="1:26" ht="16.5" customHeight="1">
      <c r="A471" s="72"/>
      <c r="B471" s="72"/>
      <c r="C471" s="73"/>
      <c r="D471" s="73"/>
      <c r="E471" s="105"/>
      <c r="F471" s="105"/>
      <c r="G471" s="72"/>
      <c r="H471" s="72"/>
      <c r="I471" s="72"/>
      <c r="J471" s="72"/>
      <c r="K471" s="72"/>
      <c r="L471" s="72"/>
      <c r="M471" s="72"/>
      <c r="N471" s="72"/>
      <c r="O471" s="72"/>
      <c r="P471" s="72"/>
      <c r="Q471" s="72"/>
      <c r="R471" s="72"/>
      <c r="S471" s="72"/>
      <c r="T471" s="72"/>
      <c r="U471" s="72"/>
      <c r="V471" s="72"/>
      <c r="W471" s="72"/>
      <c r="X471" s="72"/>
      <c r="Y471" s="72"/>
      <c r="Z471" s="72"/>
    </row>
    <row r="472" spans="1:26" ht="16.5" customHeight="1">
      <c r="A472" s="72"/>
      <c r="B472" s="72"/>
      <c r="C472" s="73"/>
      <c r="D472" s="73"/>
      <c r="E472" s="105"/>
      <c r="F472" s="105"/>
      <c r="G472" s="72"/>
      <c r="H472" s="72"/>
      <c r="I472" s="72"/>
      <c r="J472" s="72"/>
      <c r="K472" s="72"/>
      <c r="L472" s="72"/>
      <c r="M472" s="72"/>
      <c r="N472" s="72"/>
      <c r="O472" s="72"/>
      <c r="P472" s="72"/>
      <c r="Q472" s="72"/>
      <c r="R472" s="72"/>
      <c r="S472" s="72"/>
      <c r="T472" s="72"/>
      <c r="U472" s="72"/>
      <c r="V472" s="72"/>
      <c r="W472" s="72"/>
      <c r="X472" s="72"/>
      <c r="Y472" s="72"/>
      <c r="Z472" s="72"/>
    </row>
    <row r="473" spans="1:26" ht="16.5" customHeight="1">
      <c r="A473" s="72"/>
      <c r="B473" s="72"/>
      <c r="C473" s="73"/>
      <c r="D473" s="73"/>
      <c r="E473" s="105"/>
      <c r="F473" s="105"/>
      <c r="G473" s="72"/>
      <c r="H473" s="72"/>
      <c r="I473" s="72"/>
      <c r="J473" s="72"/>
      <c r="K473" s="72"/>
      <c r="L473" s="72"/>
      <c r="M473" s="72"/>
      <c r="N473" s="72"/>
      <c r="O473" s="72"/>
      <c r="P473" s="72"/>
      <c r="Q473" s="72"/>
      <c r="R473" s="72"/>
      <c r="S473" s="72"/>
      <c r="T473" s="72"/>
      <c r="U473" s="72"/>
      <c r="V473" s="72"/>
      <c r="W473" s="72"/>
      <c r="X473" s="72"/>
      <c r="Y473" s="72"/>
      <c r="Z473" s="72"/>
    </row>
    <row r="474" spans="1:26" ht="16.5" customHeight="1">
      <c r="A474" s="72"/>
      <c r="B474" s="72"/>
      <c r="C474" s="73"/>
      <c r="D474" s="73"/>
      <c r="E474" s="105"/>
      <c r="F474" s="105"/>
      <c r="G474" s="72"/>
      <c r="H474" s="72"/>
      <c r="I474" s="72"/>
      <c r="J474" s="72"/>
      <c r="K474" s="72"/>
      <c r="L474" s="72"/>
      <c r="M474" s="72"/>
      <c r="N474" s="72"/>
      <c r="O474" s="72"/>
      <c r="P474" s="72"/>
      <c r="Q474" s="72"/>
      <c r="R474" s="72"/>
      <c r="S474" s="72"/>
      <c r="T474" s="72"/>
      <c r="U474" s="72"/>
      <c r="V474" s="72"/>
      <c r="W474" s="72"/>
      <c r="X474" s="72"/>
      <c r="Y474" s="72"/>
      <c r="Z474" s="72"/>
    </row>
    <row r="475" spans="1:26" ht="16.5" customHeight="1">
      <c r="A475" s="72"/>
      <c r="B475" s="72"/>
      <c r="C475" s="73"/>
      <c r="D475" s="73"/>
      <c r="E475" s="105"/>
      <c r="F475" s="105"/>
      <c r="G475" s="72"/>
      <c r="H475" s="72"/>
      <c r="I475" s="72"/>
      <c r="J475" s="72"/>
      <c r="K475" s="72"/>
      <c r="L475" s="72"/>
      <c r="M475" s="72"/>
      <c r="N475" s="72"/>
      <c r="O475" s="72"/>
      <c r="P475" s="72"/>
      <c r="Q475" s="72"/>
      <c r="R475" s="72"/>
      <c r="S475" s="72"/>
      <c r="T475" s="72"/>
      <c r="U475" s="72"/>
      <c r="V475" s="72"/>
      <c r="W475" s="72"/>
      <c r="X475" s="72"/>
      <c r="Y475" s="72"/>
      <c r="Z475" s="72"/>
    </row>
    <row r="476" spans="1:26" ht="16.5" customHeight="1">
      <c r="A476" s="72"/>
      <c r="B476" s="72"/>
      <c r="C476" s="73"/>
      <c r="D476" s="73"/>
      <c r="E476" s="105"/>
      <c r="F476" s="105"/>
      <c r="G476" s="72"/>
      <c r="H476" s="72"/>
      <c r="I476" s="72"/>
      <c r="J476" s="72"/>
      <c r="K476" s="72"/>
      <c r="L476" s="72"/>
      <c r="M476" s="72"/>
      <c r="N476" s="72"/>
      <c r="O476" s="72"/>
      <c r="P476" s="72"/>
      <c r="Q476" s="72"/>
      <c r="R476" s="72"/>
      <c r="S476" s="72"/>
      <c r="T476" s="72"/>
      <c r="U476" s="72"/>
      <c r="V476" s="72"/>
      <c r="W476" s="72"/>
      <c r="X476" s="72"/>
      <c r="Y476" s="72"/>
      <c r="Z476" s="72"/>
    </row>
    <row r="477" spans="1:26" ht="16.5" customHeight="1">
      <c r="A477" s="72"/>
      <c r="B477" s="72"/>
      <c r="C477" s="73"/>
      <c r="D477" s="73"/>
      <c r="E477" s="105"/>
      <c r="F477" s="105"/>
      <c r="G477" s="72"/>
      <c r="H477" s="72"/>
      <c r="I477" s="72"/>
      <c r="J477" s="72"/>
      <c r="K477" s="72"/>
      <c r="L477" s="72"/>
      <c r="M477" s="72"/>
      <c r="N477" s="72"/>
      <c r="O477" s="72"/>
      <c r="P477" s="72"/>
      <c r="Q477" s="72"/>
      <c r="R477" s="72"/>
      <c r="S477" s="72"/>
      <c r="T477" s="72"/>
      <c r="U477" s="72"/>
      <c r="V477" s="72"/>
      <c r="W477" s="72"/>
      <c r="X477" s="72"/>
      <c r="Y477" s="72"/>
      <c r="Z477" s="72"/>
    </row>
    <row r="478" spans="1:26" ht="16.5" customHeight="1">
      <c r="A478" s="72"/>
      <c r="B478" s="72"/>
      <c r="C478" s="73"/>
      <c r="D478" s="73"/>
      <c r="E478" s="105"/>
      <c r="F478" s="105"/>
      <c r="G478" s="72"/>
      <c r="H478" s="72"/>
      <c r="I478" s="72"/>
      <c r="J478" s="72"/>
      <c r="K478" s="72"/>
      <c r="L478" s="72"/>
      <c r="M478" s="72"/>
      <c r="N478" s="72"/>
      <c r="O478" s="72"/>
      <c r="P478" s="72"/>
      <c r="Q478" s="72"/>
      <c r="R478" s="72"/>
      <c r="S478" s="72"/>
      <c r="T478" s="72"/>
      <c r="U478" s="72"/>
      <c r="V478" s="72"/>
      <c r="W478" s="72"/>
      <c r="X478" s="72"/>
      <c r="Y478" s="72"/>
      <c r="Z478" s="72"/>
    </row>
    <row r="479" spans="1:26" ht="16.5" customHeight="1">
      <c r="A479" s="72"/>
      <c r="B479" s="72"/>
      <c r="C479" s="73"/>
      <c r="D479" s="73"/>
      <c r="E479" s="105"/>
      <c r="F479" s="105"/>
      <c r="G479" s="72"/>
      <c r="H479" s="72"/>
      <c r="I479" s="72"/>
      <c r="J479" s="72"/>
      <c r="K479" s="72"/>
      <c r="L479" s="72"/>
      <c r="M479" s="72"/>
      <c r="N479" s="72"/>
      <c r="O479" s="72"/>
      <c r="P479" s="72"/>
      <c r="Q479" s="72"/>
      <c r="R479" s="72"/>
      <c r="S479" s="72"/>
      <c r="T479" s="72"/>
      <c r="U479" s="72"/>
      <c r="V479" s="72"/>
      <c r="W479" s="72"/>
      <c r="X479" s="72"/>
      <c r="Y479" s="72"/>
      <c r="Z479" s="72"/>
    </row>
    <row r="480" spans="1:26" ht="16.5" customHeight="1">
      <c r="A480" s="72"/>
      <c r="B480" s="72"/>
      <c r="C480" s="73"/>
      <c r="D480" s="73"/>
      <c r="E480" s="105"/>
      <c r="F480" s="105"/>
      <c r="G480" s="72"/>
      <c r="H480" s="72"/>
      <c r="I480" s="72"/>
      <c r="J480" s="72"/>
      <c r="K480" s="72"/>
      <c r="L480" s="72"/>
      <c r="M480" s="72"/>
      <c r="N480" s="72"/>
      <c r="O480" s="72"/>
      <c r="P480" s="72"/>
      <c r="Q480" s="72"/>
      <c r="R480" s="72"/>
      <c r="S480" s="72"/>
      <c r="T480" s="72"/>
      <c r="U480" s="72"/>
      <c r="V480" s="72"/>
      <c r="W480" s="72"/>
      <c r="X480" s="72"/>
      <c r="Y480" s="72"/>
      <c r="Z480" s="72"/>
    </row>
    <row r="481" spans="1:26" ht="16.5" customHeight="1">
      <c r="A481" s="72"/>
      <c r="B481" s="72"/>
      <c r="C481" s="73"/>
      <c r="D481" s="73"/>
      <c r="E481" s="105"/>
      <c r="F481" s="105"/>
      <c r="G481" s="72"/>
      <c r="H481" s="72"/>
      <c r="I481" s="72"/>
      <c r="J481" s="72"/>
      <c r="K481" s="72"/>
      <c r="L481" s="72"/>
      <c r="M481" s="72"/>
      <c r="N481" s="72"/>
      <c r="O481" s="72"/>
      <c r="P481" s="72"/>
      <c r="Q481" s="72"/>
      <c r="R481" s="72"/>
      <c r="S481" s="72"/>
      <c r="T481" s="72"/>
      <c r="U481" s="72"/>
      <c r="V481" s="72"/>
      <c r="W481" s="72"/>
      <c r="X481" s="72"/>
      <c r="Y481" s="72"/>
      <c r="Z481" s="72"/>
    </row>
    <row r="482" spans="1:26" ht="16.5" customHeight="1">
      <c r="A482" s="72"/>
      <c r="B482" s="72"/>
      <c r="C482" s="73"/>
      <c r="D482" s="73"/>
      <c r="E482" s="105"/>
      <c r="F482" s="105"/>
      <c r="G482" s="72"/>
      <c r="H482" s="72"/>
      <c r="I482" s="72"/>
      <c r="J482" s="72"/>
      <c r="K482" s="72"/>
      <c r="L482" s="72"/>
      <c r="M482" s="72"/>
      <c r="N482" s="72"/>
      <c r="O482" s="72"/>
      <c r="P482" s="72"/>
      <c r="Q482" s="72"/>
      <c r="R482" s="72"/>
      <c r="S482" s="72"/>
      <c r="T482" s="72"/>
      <c r="U482" s="72"/>
      <c r="V482" s="72"/>
      <c r="W482" s="72"/>
      <c r="X482" s="72"/>
      <c r="Y482" s="72"/>
      <c r="Z482" s="72"/>
    </row>
    <row r="483" spans="1:26" ht="16.5" customHeight="1">
      <c r="A483" s="72"/>
      <c r="B483" s="72"/>
      <c r="C483" s="73"/>
      <c r="D483" s="73"/>
      <c r="E483" s="105"/>
      <c r="F483" s="105"/>
      <c r="G483" s="72"/>
      <c r="H483" s="72"/>
      <c r="I483" s="72"/>
      <c r="J483" s="72"/>
      <c r="K483" s="72"/>
      <c r="L483" s="72"/>
      <c r="M483" s="72"/>
      <c r="N483" s="72"/>
      <c r="O483" s="72"/>
      <c r="P483" s="72"/>
      <c r="Q483" s="72"/>
      <c r="R483" s="72"/>
      <c r="S483" s="72"/>
      <c r="T483" s="72"/>
      <c r="U483" s="72"/>
      <c r="V483" s="72"/>
      <c r="W483" s="72"/>
      <c r="X483" s="72"/>
      <c r="Y483" s="72"/>
      <c r="Z483" s="72"/>
    </row>
    <row r="484" spans="1:26" ht="16.5" customHeight="1">
      <c r="A484" s="72"/>
      <c r="B484" s="72"/>
      <c r="C484" s="73"/>
      <c r="D484" s="73"/>
      <c r="E484" s="105"/>
      <c r="F484" s="105"/>
      <c r="G484" s="72"/>
      <c r="H484" s="72"/>
      <c r="I484" s="72"/>
      <c r="J484" s="72"/>
      <c r="K484" s="72"/>
      <c r="L484" s="72"/>
      <c r="M484" s="72"/>
      <c r="N484" s="72"/>
      <c r="O484" s="72"/>
      <c r="P484" s="72"/>
      <c r="Q484" s="72"/>
      <c r="R484" s="72"/>
      <c r="S484" s="72"/>
      <c r="T484" s="72"/>
      <c r="U484" s="72"/>
      <c r="V484" s="72"/>
      <c r="W484" s="72"/>
      <c r="X484" s="72"/>
      <c r="Y484" s="72"/>
      <c r="Z484" s="72"/>
    </row>
    <row r="485" spans="1:26" ht="16.5" customHeight="1">
      <c r="A485" s="72"/>
      <c r="B485" s="72"/>
      <c r="C485" s="73"/>
      <c r="D485" s="73"/>
      <c r="E485" s="105"/>
      <c r="F485" s="105"/>
      <c r="G485" s="72"/>
      <c r="H485" s="72"/>
      <c r="I485" s="72"/>
      <c r="J485" s="72"/>
      <c r="K485" s="72"/>
      <c r="L485" s="72"/>
      <c r="M485" s="72"/>
      <c r="N485" s="72"/>
      <c r="O485" s="72"/>
      <c r="P485" s="72"/>
      <c r="Q485" s="72"/>
      <c r="R485" s="72"/>
      <c r="S485" s="72"/>
      <c r="T485" s="72"/>
      <c r="U485" s="72"/>
      <c r="V485" s="72"/>
      <c r="W485" s="72"/>
      <c r="X485" s="72"/>
      <c r="Y485" s="72"/>
      <c r="Z485" s="72"/>
    </row>
    <row r="486" spans="1:26" ht="16.5" customHeight="1">
      <c r="A486" s="72"/>
      <c r="B486" s="72"/>
      <c r="C486" s="73"/>
      <c r="D486" s="73"/>
      <c r="E486" s="105"/>
      <c r="F486" s="105"/>
      <c r="G486" s="72"/>
      <c r="H486" s="72"/>
      <c r="I486" s="72"/>
      <c r="J486" s="72"/>
      <c r="K486" s="72"/>
      <c r="L486" s="72"/>
      <c r="M486" s="72"/>
      <c r="N486" s="72"/>
      <c r="O486" s="72"/>
      <c r="P486" s="72"/>
      <c r="Q486" s="72"/>
      <c r="R486" s="72"/>
      <c r="S486" s="72"/>
      <c r="T486" s="72"/>
      <c r="U486" s="72"/>
      <c r="V486" s="72"/>
      <c r="W486" s="72"/>
      <c r="X486" s="72"/>
      <c r="Y486" s="72"/>
      <c r="Z486" s="72"/>
    </row>
    <row r="487" spans="1:26" ht="16.5" customHeight="1">
      <c r="A487" s="72"/>
      <c r="B487" s="72"/>
      <c r="C487" s="73"/>
      <c r="D487" s="73"/>
      <c r="E487" s="105"/>
      <c r="F487" s="105"/>
      <c r="G487" s="72"/>
      <c r="H487" s="72"/>
      <c r="I487" s="72"/>
      <c r="J487" s="72"/>
      <c r="K487" s="72"/>
      <c r="L487" s="72"/>
      <c r="M487" s="72"/>
      <c r="N487" s="72"/>
      <c r="O487" s="72"/>
      <c r="P487" s="72"/>
      <c r="Q487" s="72"/>
      <c r="R487" s="72"/>
      <c r="S487" s="72"/>
      <c r="T487" s="72"/>
      <c r="U487" s="72"/>
      <c r="V487" s="72"/>
      <c r="W487" s="72"/>
      <c r="X487" s="72"/>
      <c r="Y487" s="72"/>
      <c r="Z487" s="72"/>
    </row>
    <row r="488" spans="1:26" ht="16.5" customHeight="1">
      <c r="A488" s="72"/>
      <c r="B488" s="72"/>
      <c r="C488" s="73"/>
      <c r="D488" s="73"/>
      <c r="E488" s="105"/>
      <c r="F488" s="105"/>
      <c r="G488" s="72"/>
      <c r="H488" s="72"/>
      <c r="I488" s="72"/>
      <c r="J488" s="72"/>
      <c r="K488" s="72"/>
      <c r="L488" s="72"/>
      <c r="M488" s="72"/>
      <c r="N488" s="72"/>
      <c r="O488" s="72"/>
      <c r="P488" s="72"/>
      <c r="Q488" s="72"/>
      <c r="R488" s="72"/>
      <c r="S488" s="72"/>
      <c r="T488" s="72"/>
      <c r="U488" s="72"/>
      <c r="V488" s="72"/>
      <c r="W488" s="72"/>
      <c r="X488" s="72"/>
      <c r="Y488" s="72"/>
      <c r="Z488" s="72"/>
    </row>
    <row r="489" spans="1:26" ht="16.5" customHeight="1">
      <c r="A489" s="72"/>
      <c r="B489" s="72"/>
      <c r="C489" s="73"/>
      <c r="D489" s="73"/>
      <c r="E489" s="105"/>
      <c r="F489" s="105"/>
      <c r="G489" s="72"/>
      <c r="H489" s="72"/>
      <c r="I489" s="72"/>
      <c r="J489" s="72"/>
      <c r="K489" s="72"/>
      <c r="L489" s="72"/>
      <c r="M489" s="72"/>
      <c r="N489" s="72"/>
      <c r="O489" s="72"/>
      <c r="P489" s="72"/>
      <c r="Q489" s="72"/>
      <c r="R489" s="72"/>
      <c r="S489" s="72"/>
      <c r="T489" s="72"/>
      <c r="U489" s="72"/>
      <c r="V489" s="72"/>
      <c r="W489" s="72"/>
      <c r="X489" s="72"/>
      <c r="Y489" s="72"/>
      <c r="Z489" s="72"/>
    </row>
    <row r="490" spans="1:26" ht="16.5" customHeight="1">
      <c r="A490" s="72"/>
      <c r="B490" s="72"/>
      <c r="C490" s="73"/>
      <c r="D490" s="73"/>
      <c r="E490" s="105"/>
      <c r="F490" s="105"/>
      <c r="G490" s="72"/>
      <c r="H490" s="72"/>
      <c r="I490" s="72"/>
      <c r="J490" s="72"/>
      <c r="K490" s="72"/>
      <c r="L490" s="72"/>
      <c r="M490" s="72"/>
      <c r="N490" s="72"/>
      <c r="O490" s="72"/>
      <c r="P490" s="72"/>
      <c r="Q490" s="72"/>
      <c r="R490" s="72"/>
      <c r="S490" s="72"/>
      <c r="T490" s="72"/>
      <c r="U490" s="72"/>
      <c r="V490" s="72"/>
      <c r="W490" s="72"/>
      <c r="X490" s="72"/>
      <c r="Y490" s="72"/>
      <c r="Z490" s="72"/>
    </row>
    <row r="491" spans="1:26" ht="16.5" customHeight="1">
      <c r="A491" s="72"/>
      <c r="B491" s="72"/>
      <c r="C491" s="73"/>
      <c r="D491" s="73"/>
      <c r="E491" s="105"/>
      <c r="F491" s="105"/>
      <c r="G491" s="72"/>
      <c r="H491" s="72"/>
      <c r="I491" s="72"/>
      <c r="J491" s="72"/>
      <c r="K491" s="72"/>
      <c r="L491" s="72"/>
      <c r="M491" s="72"/>
      <c r="N491" s="72"/>
      <c r="O491" s="72"/>
      <c r="P491" s="72"/>
      <c r="Q491" s="72"/>
      <c r="R491" s="72"/>
      <c r="S491" s="72"/>
      <c r="T491" s="72"/>
      <c r="U491" s="72"/>
      <c r="V491" s="72"/>
      <c r="W491" s="72"/>
      <c r="X491" s="72"/>
      <c r="Y491" s="72"/>
      <c r="Z491" s="72"/>
    </row>
    <row r="492" spans="1:26" ht="16.5" customHeight="1">
      <c r="A492" s="72"/>
      <c r="B492" s="72"/>
      <c r="C492" s="73"/>
      <c r="D492" s="73"/>
      <c r="E492" s="105"/>
      <c r="F492" s="105"/>
      <c r="G492" s="72"/>
      <c r="H492" s="72"/>
      <c r="I492" s="72"/>
      <c r="J492" s="72"/>
      <c r="K492" s="72"/>
      <c r="L492" s="72"/>
      <c r="M492" s="72"/>
      <c r="N492" s="72"/>
      <c r="O492" s="72"/>
      <c r="P492" s="72"/>
      <c r="Q492" s="72"/>
      <c r="R492" s="72"/>
      <c r="S492" s="72"/>
      <c r="T492" s="72"/>
      <c r="U492" s="72"/>
      <c r="V492" s="72"/>
      <c r="W492" s="72"/>
      <c r="X492" s="72"/>
      <c r="Y492" s="72"/>
      <c r="Z492" s="72"/>
    </row>
    <row r="493" spans="1:26" ht="16.5" customHeight="1">
      <c r="A493" s="72"/>
      <c r="B493" s="72"/>
      <c r="C493" s="73"/>
      <c r="D493" s="73"/>
      <c r="E493" s="105"/>
      <c r="F493" s="105"/>
      <c r="G493" s="72"/>
      <c r="H493" s="72"/>
      <c r="I493" s="72"/>
      <c r="J493" s="72"/>
      <c r="K493" s="72"/>
      <c r="L493" s="72"/>
      <c r="M493" s="72"/>
      <c r="N493" s="72"/>
      <c r="O493" s="72"/>
      <c r="P493" s="72"/>
      <c r="Q493" s="72"/>
      <c r="R493" s="72"/>
      <c r="S493" s="72"/>
      <c r="T493" s="72"/>
      <c r="U493" s="72"/>
      <c r="V493" s="72"/>
      <c r="W493" s="72"/>
      <c r="X493" s="72"/>
      <c r="Y493" s="72"/>
      <c r="Z493" s="72"/>
    </row>
    <row r="494" spans="1:26" ht="16.5" customHeight="1">
      <c r="A494" s="72"/>
      <c r="B494" s="72"/>
      <c r="C494" s="73"/>
      <c r="D494" s="73"/>
      <c r="E494" s="105"/>
      <c r="F494" s="105"/>
      <c r="G494" s="72"/>
      <c r="H494" s="72"/>
      <c r="I494" s="72"/>
      <c r="J494" s="72"/>
      <c r="K494" s="72"/>
      <c r="L494" s="72"/>
      <c r="M494" s="72"/>
      <c r="N494" s="72"/>
      <c r="O494" s="72"/>
      <c r="P494" s="72"/>
      <c r="Q494" s="72"/>
      <c r="R494" s="72"/>
      <c r="S494" s="72"/>
      <c r="T494" s="72"/>
      <c r="U494" s="72"/>
      <c r="V494" s="72"/>
      <c r="W494" s="72"/>
      <c r="X494" s="72"/>
      <c r="Y494" s="72"/>
      <c r="Z494" s="72"/>
    </row>
    <row r="495" spans="1:26" ht="16.5" customHeight="1">
      <c r="A495" s="72"/>
      <c r="B495" s="72"/>
      <c r="C495" s="73"/>
      <c r="D495" s="73"/>
      <c r="E495" s="105"/>
      <c r="F495" s="105"/>
      <c r="G495" s="72"/>
      <c r="H495" s="72"/>
      <c r="I495" s="72"/>
      <c r="J495" s="72"/>
      <c r="K495" s="72"/>
      <c r="L495" s="72"/>
      <c r="M495" s="72"/>
      <c r="N495" s="72"/>
      <c r="O495" s="72"/>
      <c r="P495" s="72"/>
      <c r="Q495" s="72"/>
      <c r="R495" s="72"/>
      <c r="S495" s="72"/>
      <c r="T495" s="72"/>
      <c r="U495" s="72"/>
      <c r="V495" s="72"/>
      <c r="W495" s="72"/>
      <c r="X495" s="72"/>
      <c r="Y495" s="72"/>
      <c r="Z495" s="72"/>
    </row>
    <row r="496" spans="1:26" ht="16.5" customHeight="1">
      <c r="A496" s="72"/>
      <c r="B496" s="72"/>
      <c r="C496" s="73"/>
      <c r="D496" s="73"/>
      <c r="E496" s="105"/>
      <c r="F496" s="105"/>
      <c r="G496" s="72"/>
      <c r="H496" s="72"/>
      <c r="I496" s="72"/>
      <c r="J496" s="72"/>
      <c r="K496" s="72"/>
      <c r="L496" s="72"/>
      <c r="M496" s="72"/>
      <c r="N496" s="72"/>
      <c r="O496" s="72"/>
      <c r="P496" s="72"/>
      <c r="Q496" s="72"/>
      <c r="R496" s="72"/>
      <c r="S496" s="72"/>
      <c r="T496" s="72"/>
      <c r="U496" s="72"/>
      <c r="V496" s="72"/>
      <c r="W496" s="72"/>
      <c r="X496" s="72"/>
      <c r="Y496" s="72"/>
      <c r="Z496" s="72"/>
    </row>
    <row r="497" spans="1:26" ht="16.5" customHeight="1">
      <c r="A497" s="72"/>
      <c r="B497" s="72"/>
      <c r="C497" s="73"/>
      <c r="D497" s="73"/>
      <c r="E497" s="105"/>
      <c r="F497" s="105"/>
      <c r="G497" s="72"/>
      <c r="H497" s="72"/>
      <c r="I497" s="72"/>
      <c r="J497" s="72"/>
      <c r="K497" s="72"/>
      <c r="L497" s="72"/>
      <c r="M497" s="72"/>
      <c r="N497" s="72"/>
      <c r="O497" s="72"/>
      <c r="P497" s="72"/>
      <c r="Q497" s="72"/>
      <c r="R497" s="72"/>
      <c r="S497" s="72"/>
      <c r="T497" s="72"/>
      <c r="U497" s="72"/>
      <c r="V497" s="72"/>
      <c r="W497" s="72"/>
      <c r="X497" s="72"/>
      <c r="Y497" s="72"/>
      <c r="Z497" s="72"/>
    </row>
    <row r="498" spans="1:26" ht="16.5" customHeight="1">
      <c r="A498" s="72"/>
      <c r="B498" s="72"/>
      <c r="C498" s="73"/>
      <c r="D498" s="73"/>
      <c r="E498" s="105"/>
      <c r="F498" s="105"/>
      <c r="G498" s="72"/>
      <c r="H498" s="72"/>
      <c r="I498" s="72"/>
      <c r="J498" s="72"/>
      <c r="K498" s="72"/>
      <c r="L498" s="72"/>
      <c r="M498" s="72"/>
      <c r="N498" s="72"/>
      <c r="O498" s="72"/>
      <c r="P498" s="72"/>
      <c r="Q498" s="72"/>
      <c r="R498" s="72"/>
      <c r="S498" s="72"/>
      <c r="T498" s="72"/>
      <c r="U498" s="72"/>
      <c r="V498" s="72"/>
      <c r="W498" s="72"/>
      <c r="X498" s="72"/>
      <c r="Y498" s="72"/>
      <c r="Z498" s="72"/>
    </row>
    <row r="499" spans="1:26" ht="16.5" customHeight="1">
      <c r="A499" s="72"/>
      <c r="B499" s="72"/>
      <c r="C499" s="73"/>
      <c r="D499" s="73"/>
      <c r="E499" s="105"/>
      <c r="F499" s="105"/>
      <c r="G499" s="72"/>
      <c r="H499" s="72"/>
      <c r="I499" s="72"/>
      <c r="J499" s="72"/>
      <c r="K499" s="72"/>
      <c r="L499" s="72"/>
      <c r="M499" s="72"/>
      <c r="N499" s="72"/>
      <c r="O499" s="72"/>
      <c r="P499" s="72"/>
      <c r="Q499" s="72"/>
      <c r="R499" s="72"/>
      <c r="S499" s="72"/>
      <c r="T499" s="72"/>
      <c r="U499" s="72"/>
      <c r="V499" s="72"/>
      <c r="W499" s="72"/>
      <c r="X499" s="72"/>
      <c r="Y499" s="72"/>
      <c r="Z499" s="72"/>
    </row>
    <row r="500" spans="1:26" ht="16.5" customHeight="1">
      <c r="A500" s="72"/>
      <c r="B500" s="72"/>
      <c r="C500" s="73"/>
      <c r="D500" s="73"/>
      <c r="E500" s="105"/>
      <c r="F500" s="105"/>
      <c r="G500" s="72"/>
      <c r="H500" s="72"/>
      <c r="I500" s="72"/>
      <c r="J500" s="72"/>
      <c r="K500" s="72"/>
      <c r="L500" s="72"/>
      <c r="M500" s="72"/>
      <c r="N500" s="72"/>
      <c r="O500" s="72"/>
      <c r="P500" s="72"/>
      <c r="Q500" s="72"/>
      <c r="R500" s="72"/>
      <c r="S500" s="72"/>
      <c r="T500" s="72"/>
      <c r="U500" s="72"/>
      <c r="V500" s="72"/>
      <c r="W500" s="72"/>
      <c r="X500" s="72"/>
      <c r="Y500" s="72"/>
      <c r="Z500" s="72"/>
    </row>
    <row r="501" spans="1:26" ht="16.5" customHeight="1">
      <c r="A501" s="72"/>
      <c r="B501" s="72"/>
      <c r="C501" s="73"/>
      <c r="D501" s="73"/>
      <c r="E501" s="105"/>
      <c r="F501" s="105"/>
      <c r="G501" s="72"/>
      <c r="H501" s="72"/>
      <c r="I501" s="72"/>
      <c r="J501" s="72"/>
      <c r="K501" s="72"/>
      <c r="L501" s="72"/>
      <c r="M501" s="72"/>
      <c r="N501" s="72"/>
      <c r="O501" s="72"/>
      <c r="P501" s="72"/>
      <c r="Q501" s="72"/>
      <c r="R501" s="72"/>
      <c r="S501" s="72"/>
      <c r="T501" s="72"/>
      <c r="U501" s="72"/>
      <c r="V501" s="72"/>
      <c r="W501" s="72"/>
      <c r="X501" s="72"/>
      <c r="Y501" s="72"/>
      <c r="Z501" s="72"/>
    </row>
    <row r="502" spans="1:26" ht="16.5" customHeight="1">
      <c r="A502" s="72"/>
      <c r="B502" s="72"/>
      <c r="C502" s="73"/>
      <c r="D502" s="73"/>
      <c r="E502" s="105"/>
      <c r="F502" s="105"/>
      <c r="G502" s="72"/>
      <c r="H502" s="72"/>
      <c r="I502" s="72"/>
      <c r="J502" s="72"/>
      <c r="K502" s="72"/>
      <c r="L502" s="72"/>
      <c r="M502" s="72"/>
      <c r="N502" s="72"/>
      <c r="O502" s="72"/>
      <c r="P502" s="72"/>
      <c r="Q502" s="72"/>
      <c r="R502" s="72"/>
      <c r="S502" s="72"/>
      <c r="T502" s="72"/>
      <c r="U502" s="72"/>
      <c r="V502" s="72"/>
      <c r="W502" s="72"/>
      <c r="X502" s="72"/>
      <c r="Y502" s="72"/>
      <c r="Z502" s="72"/>
    </row>
    <row r="503" spans="1:26" ht="16.5" customHeight="1">
      <c r="A503" s="72"/>
      <c r="B503" s="72"/>
      <c r="C503" s="73"/>
      <c r="D503" s="73"/>
      <c r="E503" s="105"/>
      <c r="F503" s="105"/>
      <c r="G503" s="72"/>
      <c r="H503" s="72"/>
      <c r="I503" s="72"/>
      <c r="J503" s="72"/>
      <c r="K503" s="72"/>
      <c r="L503" s="72"/>
      <c r="M503" s="72"/>
      <c r="N503" s="72"/>
      <c r="O503" s="72"/>
      <c r="P503" s="72"/>
      <c r="Q503" s="72"/>
      <c r="R503" s="72"/>
      <c r="S503" s="72"/>
      <c r="T503" s="72"/>
      <c r="U503" s="72"/>
      <c r="V503" s="72"/>
      <c r="W503" s="72"/>
      <c r="X503" s="72"/>
      <c r="Y503" s="72"/>
      <c r="Z503" s="72"/>
    </row>
    <row r="504" spans="1:26" ht="16.5" customHeight="1">
      <c r="A504" s="72"/>
      <c r="B504" s="72"/>
      <c r="C504" s="73"/>
      <c r="D504" s="73"/>
      <c r="E504" s="105"/>
      <c r="F504" s="105"/>
      <c r="G504" s="72"/>
      <c r="H504" s="72"/>
      <c r="I504" s="72"/>
      <c r="J504" s="72"/>
      <c r="K504" s="72"/>
      <c r="L504" s="72"/>
      <c r="M504" s="72"/>
      <c r="N504" s="72"/>
      <c r="O504" s="72"/>
      <c r="P504" s="72"/>
      <c r="Q504" s="72"/>
      <c r="R504" s="72"/>
      <c r="S504" s="72"/>
      <c r="T504" s="72"/>
      <c r="U504" s="72"/>
      <c r="V504" s="72"/>
      <c r="W504" s="72"/>
      <c r="X504" s="72"/>
      <c r="Y504" s="72"/>
      <c r="Z504" s="72"/>
    </row>
    <row r="505" spans="1:26" ht="16.5" customHeight="1">
      <c r="A505" s="72"/>
      <c r="B505" s="72"/>
      <c r="C505" s="73"/>
      <c r="D505" s="73"/>
      <c r="E505" s="105"/>
      <c r="F505" s="105"/>
      <c r="G505" s="72"/>
      <c r="H505" s="72"/>
      <c r="I505" s="72"/>
      <c r="J505" s="72"/>
      <c r="K505" s="72"/>
      <c r="L505" s="72"/>
      <c r="M505" s="72"/>
      <c r="N505" s="72"/>
      <c r="O505" s="72"/>
      <c r="P505" s="72"/>
      <c r="Q505" s="72"/>
      <c r="R505" s="72"/>
      <c r="S505" s="72"/>
      <c r="T505" s="72"/>
      <c r="U505" s="72"/>
      <c r="V505" s="72"/>
      <c r="W505" s="72"/>
      <c r="X505" s="72"/>
      <c r="Y505" s="72"/>
      <c r="Z505" s="72"/>
    </row>
    <row r="506" spans="1:26" ht="16.5" customHeight="1">
      <c r="A506" s="72"/>
      <c r="B506" s="72"/>
      <c r="C506" s="73"/>
      <c r="D506" s="73"/>
      <c r="E506" s="105"/>
      <c r="F506" s="105"/>
      <c r="G506" s="72"/>
      <c r="H506" s="72"/>
      <c r="I506" s="72"/>
      <c r="J506" s="72"/>
      <c r="K506" s="72"/>
      <c r="L506" s="72"/>
      <c r="M506" s="72"/>
      <c r="N506" s="72"/>
      <c r="O506" s="72"/>
      <c r="P506" s="72"/>
      <c r="Q506" s="72"/>
      <c r="R506" s="72"/>
      <c r="S506" s="72"/>
      <c r="T506" s="72"/>
      <c r="U506" s="72"/>
      <c r="V506" s="72"/>
      <c r="W506" s="72"/>
      <c r="X506" s="72"/>
      <c r="Y506" s="72"/>
      <c r="Z506" s="72"/>
    </row>
    <row r="507" spans="1:26" ht="16.5" customHeight="1">
      <c r="A507" s="72"/>
      <c r="B507" s="72"/>
      <c r="C507" s="73"/>
      <c r="D507" s="73"/>
      <c r="E507" s="105"/>
      <c r="F507" s="105"/>
      <c r="G507" s="72"/>
      <c r="H507" s="72"/>
      <c r="I507" s="72"/>
      <c r="J507" s="72"/>
      <c r="K507" s="72"/>
      <c r="L507" s="72"/>
      <c r="M507" s="72"/>
      <c r="N507" s="72"/>
      <c r="O507" s="72"/>
      <c r="P507" s="72"/>
      <c r="Q507" s="72"/>
      <c r="R507" s="72"/>
      <c r="S507" s="72"/>
      <c r="T507" s="72"/>
      <c r="U507" s="72"/>
      <c r="V507" s="72"/>
      <c r="W507" s="72"/>
      <c r="X507" s="72"/>
      <c r="Y507" s="72"/>
      <c r="Z507" s="72"/>
    </row>
    <row r="508" spans="1:26" ht="16.5" customHeight="1">
      <c r="A508" s="72"/>
      <c r="B508" s="72"/>
      <c r="C508" s="73"/>
      <c r="D508" s="73"/>
      <c r="E508" s="105"/>
      <c r="F508" s="105"/>
      <c r="G508" s="72"/>
      <c r="H508" s="72"/>
      <c r="I508" s="72"/>
      <c r="J508" s="72"/>
      <c r="K508" s="72"/>
      <c r="L508" s="72"/>
      <c r="M508" s="72"/>
      <c r="N508" s="72"/>
      <c r="O508" s="72"/>
      <c r="P508" s="72"/>
      <c r="Q508" s="72"/>
      <c r="R508" s="72"/>
      <c r="S508" s="72"/>
      <c r="T508" s="72"/>
      <c r="U508" s="72"/>
      <c r="V508" s="72"/>
      <c r="W508" s="72"/>
      <c r="X508" s="72"/>
      <c r="Y508" s="72"/>
      <c r="Z508" s="72"/>
    </row>
    <row r="509" spans="1:26" ht="16.5" customHeight="1">
      <c r="A509" s="72"/>
      <c r="B509" s="72"/>
      <c r="C509" s="73"/>
      <c r="D509" s="73"/>
      <c r="E509" s="105"/>
      <c r="F509" s="105"/>
      <c r="G509" s="72"/>
      <c r="H509" s="72"/>
      <c r="I509" s="72"/>
      <c r="J509" s="72"/>
      <c r="K509" s="72"/>
      <c r="L509" s="72"/>
      <c r="M509" s="72"/>
      <c r="N509" s="72"/>
      <c r="O509" s="72"/>
      <c r="P509" s="72"/>
      <c r="Q509" s="72"/>
      <c r="R509" s="72"/>
      <c r="S509" s="72"/>
      <c r="T509" s="72"/>
      <c r="U509" s="72"/>
      <c r="V509" s="72"/>
      <c r="W509" s="72"/>
      <c r="X509" s="72"/>
      <c r="Y509" s="72"/>
      <c r="Z509" s="72"/>
    </row>
    <row r="510" spans="1:26" ht="16.5" customHeight="1">
      <c r="A510" s="72"/>
      <c r="B510" s="72"/>
      <c r="C510" s="73"/>
      <c r="D510" s="73"/>
      <c r="E510" s="105"/>
      <c r="F510" s="105"/>
      <c r="G510" s="72"/>
      <c r="H510" s="72"/>
      <c r="I510" s="72"/>
      <c r="J510" s="72"/>
      <c r="K510" s="72"/>
      <c r="L510" s="72"/>
      <c r="M510" s="72"/>
      <c r="N510" s="72"/>
      <c r="O510" s="72"/>
      <c r="P510" s="72"/>
      <c r="Q510" s="72"/>
      <c r="R510" s="72"/>
      <c r="S510" s="72"/>
      <c r="T510" s="72"/>
      <c r="U510" s="72"/>
      <c r="V510" s="72"/>
      <c r="W510" s="72"/>
      <c r="X510" s="72"/>
      <c r="Y510" s="72"/>
      <c r="Z510" s="72"/>
    </row>
    <row r="511" spans="1:26" ht="16.5" customHeight="1">
      <c r="A511" s="72"/>
      <c r="B511" s="72"/>
      <c r="C511" s="73"/>
      <c r="D511" s="73"/>
      <c r="E511" s="105"/>
      <c r="F511" s="105"/>
      <c r="G511" s="72"/>
      <c r="H511" s="72"/>
      <c r="I511" s="72"/>
      <c r="J511" s="72"/>
      <c r="K511" s="72"/>
      <c r="L511" s="72"/>
      <c r="M511" s="72"/>
      <c r="N511" s="72"/>
      <c r="O511" s="72"/>
      <c r="P511" s="72"/>
      <c r="Q511" s="72"/>
      <c r="R511" s="72"/>
      <c r="S511" s="72"/>
      <c r="T511" s="72"/>
      <c r="U511" s="72"/>
      <c r="V511" s="72"/>
      <c r="W511" s="72"/>
      <c r="X511" s="72"/>
      <c r="Y511" s="72"/>
      <c r="Z511" s="72"/>
    </row>
    <row r="512" spans="1:26" ht="16.5" customHeight="1">
      <c r="A512" s="72"/>
      <c r="B512" s="72"/>
      <c r="C512" s="73"/>
      <c r="D512" s="73"/>
      <c r="E512" s="105"/>
      <c r="F512" s="105"/>
      <c r="G512" s="72"/>
      <c r="H512" s="72"/>
      <c r="I512" s="72"/>
      <c r="J512" s="72"/>
      <c r="K512" s="72"/>
      <c r="L512" s="72"/>
      <c r="M512" s="72"/>
      <c r="N512" s="72"/>
      <c r="O512" s="72"/>
      <c r="P512" s="72"/>
      <c r="Q512" s="72"/>
      <c r="R512" s="72"/>
      <c r="S512" s="72"/>
      <c r="T512" s="72"/>
      <c r="U512" s="72"/>
      <c r="V512" s="72"/>
      <c r="W512" s="72"/>
      <c r="X512" s="72"/>
      <c r="Y512" s="72"/>
      <c r="Z512" s="72"/>
    </row>
    <row r="513" spans="1:26" ht="16.5" customHeight="1">
      <c r="A513" s="72"/>
      <c r="B513" s="72"/>
      <c r="C513" s="73"/>
      <c r="D513" s="73"/>
      <c r="E513" s="105"/>
      <c r="F513" s="105"/>
      <c r="G513" s="72"/>
      <c r="H513" s="72"/>
      <c r="I513" s="72"/>
      <c r="J513" s="72"/>
      <c r="K513" s="72"/>
      <c r="L513" s="72"/>
      <c r="M513" s="72"/>
      <c r="N513" s="72"/>
      <c r="O513" s="72"/>
      <c r="P513" s="72"/>
      <c r="Q513" s="72"/>
      <c r="R513" s="72"/>
      <c r="S513" s="72"/>
      <c r="T513" s="72"/>
      <c r="U513" s="72"/>
      <c r="V513" s="72"/>
      <c r="W513" s="72"/>
      <c r="X513" s="72"/>
      <c r="Y513" s="72"/>
      <c r="Z513" s="72"/>
    </row>
    <row r="514" spans="1:26" ht="16.5" customHeight="1">
      <c r="A514" s="72"/>
      <c r="B514" s="72"/>
      <c r="C514" s="73"/>
      <c r="D514" s="73"/>
      <c r="E514" s="105"/>
      <c r="F514" s="105"/>
      <c r="G514" s="72"/>
      <c r="H514" s="72"/>
      <c r="I514" s="72"/>
      <c r="J514" s="72"/>
      <c r="K514" s="72"/>
      <c r="L514" s="72"/>
      <c r="M514" s="72"/>
      <c r="N514" s="72"/>
      <c r="O514" s="72"/>
      <c r="P514" s="72"/>
      <c r="Q514" s="72"/>
      <c r="R514" s="72"/>
      <c r="S514" s="72"/>
      <c r="T514" s="72"/>
      <c r="U514" s="72"/>
      <c r="V514" s="72"/>
      <c r="W514" s="72"/>
      <c r="X514" s="72"/>
      <c r="Y514" s="72"/>
      <c r="Z514" s="72"/>
    </row>
    <row r="515" spans="1:26" ht="16.5" customHeight="1">
      <c r="A515" s="72"/>
      <c r="B515" s="72"/>
      <c r="C515" s="73"/>
      <c r="D515" s="73"/>
      <c r="E515" s="105"/>
      <c r="F515" s="105"/>
      <c r="G515" s="72"/>
      <c r="H515" s="72"/>
      <c r="I515" s="72"/>
      <c r="J515" s="72"/>
      <c r="K515" s="72"/>
      <c r="L515" s="72"/>
      <c r="M515" s="72"/>
      <c r="N515" s="72"/>
      <c r="O515" s="72"/>
      <c r="P515" s="72"/>
      <c r="Q515" s="72"/>
      <c r="R515" s="72"/>
      <c r="S515" s="72"/>
      <c r="T515" s="72"/>
      <c r="U515" s="72"/>
      <c r="V515" s="72"/>
      <c r="W515" s="72"/>
      <c r="X515" s="72"/>
      <c r="Y515" s="72"/>
      <c r="Z515" s="72"/>
    </row>
    <row r="516" spans="1:26" ht="16.5" customHeight="1">
      <c r="A516" s="72"/>
      <c r="B516" s="72"/>
      <c r="C516" s="73"/>
      <c r="D516" s="73"/>
      <c r="E516" s="105"/>
      <c r="F516" s="105"/>
      <c r="G516" s="72"/>
      <c r="H516" s="72"/>
      <c r="I516" s="72"/>
      <c r="J516" s="72"/>
      <c r="K516" s="72"/>
      <c r="L516" s="72"/>
      <c r="M516" s="72"/>
      <c r="N516" s="72"/>
      <c r="O516" s="72"/>
      <c r="P516" s="72"/>
      <c r="Q516" s="72"/>
      <c r="R516" s="72"/>
      <c r="S516" s="72"/>
      <c r="T516" s="72"/>
      <c r="U516" s="72"/>
      <c r="V516" s="72"/>
      <c r="W516" s="72"/>
      <c r="X516" s="72"/>
      <c r="Y516" s="72"/>
      <c r="Z516" s="72"/>
    </row>
    <row r="517" spans="1:26" ht="16.5" customHeight="1">
      <c r="A517" s="72"/>
      <c r="B517" s="72"/>
      <c r="C517" s="73"/>
      <c r="D517" s="73"/>
      <c r="E517" s="105"/>
      <c r="F517" s="105"/>
      <c r="G517" s="72"/>
      <c r="H517" s="72"/>
      <c r="I517" s="72"/>
      <c r="J517" s="72"/>
      <c r="K517" s="72"/>
      <c r="L517" s="72"/>
      <c r="M517" s="72"/>
      <c r="N517" s="72"/>
      <c r="O517" s="72"/>
      <c r="P517" s="72"/>
      <c r="Q517" s="72"/>
      <c r="R517" s="72"/>
      <c r="S517" s="72"/>
      <c r="T517" s="72"/>
      <c r="U517" s="72"/>
      <c r="V517" s="72"/>
      <c r="W517" s="72"/>
      <c r="X517" s="72"/>
      <c r="Y517" s="72"/>
      <c r="Z517" s="72"/>
    </row>
    <row r="518" spans="1:26" ht="16.5" customHeight="1">
      <c r="A518" s="72"/>
      <c r="B518" s="72"/>
      <c r="C518" s="73"/>
      <c r="D518" s="73"/>
      <c r="E518" s="105"/>
      <c r="F518" s="105"/>
      <c r="G518" s="72"/>
      <c r="H518" s="72"/>
      <c r="I518" s="72"/>
      <c r="J518" s="72"/>
      <c r="K518" s="72"/>
      <c r="L518" s="72"/>
      <c r="M518" s="72"/>
      <c r="N518" s="72"/>
      <c r="O518" s="72"/>
      <c r="P518" s="72"/>
      <c r="Q518" s="72"/>
      <c r="R518" s="72"/>
      <c r="S518" s="72"/>
      <c r="T518" s="72"/>
      <c r="U518" s="72"/>
      <c r="V518" s="72"/>
      <c r="W518" s="72"/>
      <c r="X518" s="72"/>
      <c r="Y518" s="72"/>
      <c r="Z518" s="72"/>
    </row>
    <row r="519" spans="1:26" ht="16.5" customHeight="1">
      <c r="A519" s="72"/>
      <c r="B519" s="72"/>
      <c r="C519" s="73"/>
      <c r="D519" s="73"/>
      <c r="E519" s="105"/>
      <c r="F519" s="105"/>
      <c r="G519" s="72"/>
      <c r="H519" s="72"/>
      <c r="I519" s="72"/>
      <c r="J519" s="72"/>
      <c r="K519" s="72"/>
      <c r="L519" s="72"/>
      <c r="M519" s="72"/>
      <c r="N519" s="72"/>
      <c r="O519" s="72"/>
      <c r="P519" s="72"/>
      <c r="Q519" s="72"/>
      <c r="R519" s="72"/>
      <c r="S519" s="72"/>
      <c r="T519" s="72"/>
      <c r="U519" s="72"/>
      <c r="V519" s="72"/>
      <c r="W519" s="72"/>
      <c r="X519" s="72"/>
      <c r="Y519" s="72"/>
      <c r="Z519" s="72"/>
    </row>
    <row r="520" spans="1:26" ht="16.5" customHeight="1">
      <c r="A520" s="72"/>
      <c r="B520" s="72"/>
      <c r="C520" s="73"/>
      <c r="D520" s="73"/>
      <c r="E520" s="105"/>
      <c r="F520" s="105"/>
      <c r="G520" s="72"/>
      <c r="H520" s="72"/>
      <c r="I520" s="72"/>
      <c r="J520" s="72"/>
      <c r="K520" s="72"/>
      <c r="L520" s="72"/>
      <c r="M520" s="72"/>
      <c r="N520" s="72"/>
      <c r="O520" s="72"/>
      <c r="P520" s="72"/>
      <c r="Q520" s="72"/>
      <c r="R520" s="72"/>
      <c r="S520" s="72"/>
      <c r="T520" s="72"/>
      <c r="U520" s="72"/>
      <c r="V520" s="72"/>
      <c r="W520" s="72"/>
      <c r="X520" s="72"/>
      <c r="Y520" s="72"/>
      <c r="Z520" s="72"/>
    </row>
    <row r="521" spans="1:26" ht="16.5" customHeight="1">
      <c r="A521" s="72"/>
      <c r="B521" s="72"/>
      <c r="C521" s="73"/>
      <c r="D521" s="73"/>
      <c r="E521" s="105"/>
      <c r="F521" s="105"/>
      <c r="G521" s="72"/>
      <c r="H521" s="72"/>
      <c r="I521" s="72"/>
      <c r="J521" s="72"/>
      <c r="K521" s="72"/>
      <c r="L521" s="72"/>
      <c r="M521" s="72"/>
      <c r="N521" s="72"/>
      <c r="O521" s="72"/>
      <c r="P521" s="72"/>
      <c r="Q521" s="72"/>
      <c r="R521" s="72"/>
      <c r="S521" s="72"/>
      <c r="T521" s="72"/>
      <c r="U521" s="72"/>
      <c r="V521" s="72"/>
      <c r="W521" s="72"/>
      <c r="X521" s="72"/>
      <c r="Y521" s="72"/>
      <c r="Z521" s="72"/>
    </row>
    <row r="522" spans="1:26" ht="16.5" customHeight="1">
      <c r="A522" s="72"/>
      <c r="B522" s="72"/>
      <c r="C522" s="73"/>
      <c r="D522" s="73"/>
      <c r="E522" s="105"/>
      <c r="F522" s="105"/>
      <c r="G522" s="72"/>
      <c r="H522" s="72"/>
      <c r="I522" s="72"/>
      <c r="J522" s="72"/>
      <c r="K522" s="72"/>
      <c r="L522" s="72"/>
      <c r="M522" s="72"/>
      <c r="N522" s="72"/>
      <c r="O522" s="72"/>
      <c r="P522" s="72"/>
      <c r="Q522" s="72"/>
      <c r="R522" s="72"/>
      <c r="S522" s="72"/>
      <c r="T522" s="72"/>
      <c r="U522" s="72"/>
      <c r="V522" s="72"/>
      <c r="W522" s="72"/>
      <c r="X522" s="72"/>
      <c r="Y522" s="72"/>
      <c r="Z522" s="72"/>
    </row>
    <row r="523" spans="1:26" ht="16.5" customHeight="1">
      <c r="A523" s="72"/>
      <c r="B523" s="72"/>
      <c r="C523" s="73"/>
      <c r="D523" s="73"/>
      <c r="E523" s="105"/>
      <c r="F523" s="105"/>
      <c r="G523" s="72"/>
      <c r="H523" s="72"/>
      <c r="I523" s="72"/>
      <c r="J523" s="72"/>
      <c r="K523" s="72"/>
      <c r="L523" s="72"/>
      <c r="M523" s="72"/>
      <c r="N523" s="72"/>
      <c r="O523" s="72"/>
      <c r="P523" s="72"/>
      <c r="Q523" s="72"/>
      <c r="R523" s="72"/>
      <c r="S523" s="72"/>
      <c r="T523" s="72"/>
      <c r="U523" s="72"/>
      <c r="V523" s="72"/>
      <c r="W523" s="72"/>
      <c r="X523" s="72"/>
      <c r="Y523" s="72"/>
      <c r="Z523" s="72"/>
    </row>
    <row r="524" spans="1:26" ht="16.5" customHeight="1">
      <c r="A524" s="72"/>
      <c r="B524" s="72"/>
      <c r="C524" s="73"/>
      <c r="D524" s="73"/>
      <c r="E524" s="105"/>
      <c r="F524" s="105"/>
      <c r="G524" s="72"/>
      <c r="H524" s="72"/>
      <c r="I524" s="72"/>
      <c r="J524" s="72"/>
      <c r="K524" s="72"/>
      <c r="L524" s="72"/>
      <c r="M524" s="72"/>
      <c r="N524" s="72"/>
      <c r="O524" s="72"/>
      <c r="P524" s="72"/>
      <c r="Q524" s="72"/>
      <c r="R524" s="72"/>
      <c r="S524" s="72"/>
      <c r="T524" s="72"/>
      <c r="U524" s="72"/>
      <c r="V524" s="72"/>
      <c r="W524" s="72"/>
      <c r="X524" s="72"/>
      <c r="Y524" s="72"/>
      <c r="Z524" s="72"/>
    </row>
    <row r="525" spans="1:26" ht="16.5" customHeight="1">
      <c r="A525" s="72"/>
      <c r="B525" s="72"/>
      <c r="C525" s="73"/>
      <c r="D525" s="73"/>
      <c r="E525" s="105"/>
      <c r="F525" s="105"/>
      <c r="G525" s="72"/>
      <c r="H525" s="72"/>
      <c r="I525" s="72"/>
      <c r="J525" s="72"/>
      <c r="K525" s="72"/>
      <c r="L525" s="72"/>
      <c r="M525" s="72"/>
      <c r="N525" s="72"/>
      <c r="O525" s="72"/>
      <c r="P525" s="72"/>
      <c r="Q525" s="72"/>
      <c r="R525" s="72"/>
      <c r="S525" s="72"/>
      <c r="T525" s="72"/>
      <c r="U525" s="72"/>
      <c r="V525" s="72"/>
      <c r="W525" s="72"/>
      <c r="X525" s="72"/>
      <c r="Y525" s="72"/>
      <c r="Z525" s="72"/>
    </row>
    <row r="526" spans="1:26" ht="16.5" customHeight="1">
      <c r="A526" s="72"/>
      <c r="B526" s="72"/>
      <c r="C526" s="73"/>
      <c r="D526" s="73"/>
      <c r="E526" s="105"/>
      <c r="F526" s="105"/>
      <c r="G526" s="72"/>
      <c r="H526" s="72"/>
      <c r="I526" s="72"/>
      <c r="J526" s="72"/>
      <c r="K526" s="72"/>
      <c r="L526" s="72"/>
      <c r="M526" s="72"/>
      <c r="N526" s="72"/>
      <c r="O526" s="72"/>
      <c r="P526" s="72"/>
      <c r="Q526" s="72"/>
      <c r="R526" s="72"/>
      <c r="S526" s="72"/>
      <c r="T526" s="72"/>
      <c r="U526" s="72"/>
      <c r="V526" s="72"/>
      <c r="W526" s="72"/>
      <c r="X526" s="72"/>
      <c r="Y526" s="72"/>
      <c r="Z526" s="72"/>
    </row>
    <row r="527" spans="1:26" ht="16.5" customHeight="1">
      <c r="A527" s="72"/>
      <c r="B527" s="72"/>
      <c r="C527" s="73"/>
      <c r="D527" s="73"/>
      <c r="E527" s="105"/>
      <c r="F527" s="105"/>
      <c r="G527" s="72"/>
      <c r="H527" s="72"/>
      <c r="I527" s="72"/>
      <c r="J527" s="72"/>
      <c r="K527" s="72"/>
      <c r="L527" s="72"/>
      <c r="M527" s="72"/>
      <c r="N527" s="72"/>
      <c r="O527" s="72"/>
      <c r="P527" s="72"/>
      <c r="Q527" s="72"/>
      <c r="R527" s="72"/>
      <c r="S527" s="72"/>
      <c r="T527" s="72"/>
      <c r="U527" s="72"/>
      <c r="V527" s="72"/>
      <c r="W527" s="72"/>
      <c r="X527" s="72"/>
      <c r="Y527" s="72"/>
      <c r="Z527" s="72"/>
    </row>
    <row r="528" spans="1:26" ht="16.5" customHeight="1">
      <c r="A528" s="72"/>
      <c r="B528" s="72"/>
      <c r="C528" s="73"/>
      <c r="D528" s="73"/>
      <c r="E528" s="105"/>
      <c r="F528" s="105"/>
      <c r="G528" s="72"/>
      <c r="H528" s="72"/>
      <c r="I528" s="72"/>
      <c r="J528" s="72"/>
      <c r="K528" s="72"/>
      <c r="L528" s="72"/>
      <c r="M528" s="72"/>
      <c r="N528" s="72"/>
      <c r="O528" s="72"/>
      <c r="P528" s="72"/>
      <c r="Q528" s="72"/>
      <c r="R528" s="72"/>
      <c r="S528" s="72"/>
      <c r="T528" s="72"/>
      <c r="U528" s="72"/>
      <c r="V528" s="72"/>
      <c r="W528" s="72"/>
      <c r="X528" s="72"/>
      <c r="Y528" s="72"/>
      <c r="Z528" s="72"/>
    </row>
    <row r="529" spans="1:26" ht="16.5" customHeight="1">
      <c r="A529" s="72"/>
      <c r="B529" s="72"/>
      <c r="C529" s="73"/>
      <c r="D529" s="73"/>
      <c r="E529" s="105"/>
      <c r="F529" s="105"/>
      <c r="G529" s="72"/>
      <c r="H529" s="72"/>
      <c r="I529" s="72"/>
      <c r="J529" s="72"/>
      <c r="K529" s="72"/>
      <c r="L529" s="72"/>
      <c r="M529" s="72"/>
      <c r="N529" s="72"/>
      <c r="O529" s="72"/>
      <c r="P529" s="72"/>
      <c r="Q529" s="72"/>
      <c r="R529" s="72"/>
      <c r="S529" s="72"/>
      <c r="T529" s="72"/>
      <c r="U529" s="72"/>
      <c r="V529" s="72"/>
      <c r="W529" s="72"/>
      <c r="X529" s="72"/>
      <c r="Y529" s="72"/>
      <c r="Z529" s="72"/>
    </row>
    <row r="530" spans="1:26" ht="16.5" customHeight="1">
      <c r="A530" s="72"/>
      <c r="B530" s="72"/>
      <c r="C530" s="73"/>
      <c r="D530" s="73"/>
      <c r="E530" s="105"/>
      <c r="F530" s="105"/>
      <c r="G530" s="72"/>
      <c r="H530" s="72"/>
      <c r="I530" s="72"/>
      <c r="J530" s="72"/>
      <c r="K530" s="72"/>
      <c r="L530" s="72"/>
      <c r="M530" s="72"/>
      <c r="N530" s="72"/>
      <c r="O530" s="72"/>
      <c r="P530" s="72"/>
      <c r="Q530" s="72"/>
      <c r="R530" s="72"/>
      <c r="S530" s="72"/>
      <c r="T530" s="72"/>
      <c r="U530" s="72"/>
      <c r="V530" s="72"/>
      <c r="W530" s="72"/>
      <c r="X530" s="72"/>
      <c r="Y530" s="72"/>
      <c r="Z530" s="72"/>
    </row>
    <row r="531" spans="1:26" ht="16.5" customHeight="1">
      <c r="A531" s="72"/>
      <c r="B531" s="72"/>
      <c r="C531" s="73"/>
      <c r="D531" s="73"/>
      <c r="E531" s="105"/>
      <c r="F531" s="105"/>
      <c r="G531" s="72"/>
      <c r="H531" s="72"/>
      <c r="I531" s="72"/>
      <c r="J531" s="72"/>
      <c r="K531" s="72"/>
      <c r="L531" s="72"/>
      <c r="M531" s="72"/>
      <c r="N531" s="72"/>
      <c r="O531" s="72"/>
      <c r="P531" s="72"/>
      <c r="Q531" s="72"/>
      <c r="R531" s="72"/>
      <c r="S531" s="72"/>
      <c r="T531" s="72"/>
      <c r="U531" s="72"/>
      <c r="V531" s="72"/>
      <c r="W531" s="72"/>
      <c r="X531" s="72"/>
      <c r="Y531" s="72"/>
      <c r="Z531" s="72"/>
    </row>
    <row r="532" spans="1:26" ht="16.5" customHeight="1">
      <c r="A532" s="72"/>
      <c r="B532" s="72"/>
      <c r="C532" s="73"/>
      <c r="D532" s="73"/>
      <c r="E532" s="105"/>
      <c r="F532" s="105"/>
      <c r="G532" s="72"/>
      <c r="H532" s="72"/>
      <c r="I532" s="72"/>
      <c r="J532" s="72"/>
      <c r="K532" s="72"/>
      <c r="L532" s="72"/>
      <c r="M532" s="72"/>
      <c r="N532" s="72"/>
      <c r="O532" s="72"/>
      <c r="P532" s="72"/>
      <c r="Q532" s="72"/>
      <c r="R532" s="72"/>
      <c r="S532" s="72"/>
      <c r="T532" s="72"/>
      <c r="U532" s="72"/>
      <c r="V532" s="72"/>
      <c r="W532" s="72"/>
      <c r="X532" s="72"/>
      <c r="Y532" s="72"/>
      <c r="Z532" s="72"/>
    </row>
    <row r="533" spans="1:26" ht="16.5" customHeight="1">
      <c r="A533" s="72"/>
      <c r="B533" s="72"/>
      <c r="C533" s="73"/>
      <c r="D533" s="73"/>
      <c r="E533" s="105"/>
      <c r="F533" s="105"/>
      <c r="G533" s="72"/>
      <c r="H533" s="72"/>
      <c r="I533" s="72"/>
      <c r="J533" s="72"/>
      <c r="K533" s="72"/>
      <c r="L533" s="72"/>
      <c r="M533" s="72"/>
      <c r="N533" s="72"/>
      <c r="O533" s="72"/>
      <c r="P533" s="72"/>
      <c r="Q533" s="72"/>
      <c r="R533" s="72"/>
      <c r="S533" s="72"/>
      <c r="T533" s="72"/>
      <c r="U533" s="72"/>
      <c r="V533" s="72"/>
      <c r="W533" s="72"/>
      <c r="X533" s="72"/>
      <c r="Y533" s="72"/>
      <c r="Z533" s="72"/>
    </row>
    <row r="534" spans="1:26" ht="16.5" customHeight="1">
      <c r="A534" s="72"/>
      <c r="B534" s="72"/>
      <c r="C534" s="73"/>
      <c r="D534" s="73"/>
      <c r="E534" s="105"/>
      <c r="F534" s="105"/>
      <c r="G534" s="72"/>
      <c r="H534" s="72"/>
      <c r="I534" s="72"/>
      <c r="J534" s="72"/>
      <c r="K534" s="72"/>
      <c r="L534" s="72"/>
      <c r="M534" s="72"/>
      <c r="N534" s="72"/>
      <c r="O534" s="72"/>
      <c r="P534" s="72"/>
      <c r="Q534" s="72"/>
      <c r="R534" s="72"/>
      <c r="S534" s="72"/>
      <c r="T534" s="72"/>
      <c r="U534" s="72"/>
      <c r="V534" s="72"/>
      <c r="W534" s="72"/>
      <c r="X534" s="72"/>
      <c r="Y534" s="72"/>
      <c r="Z534" s="72"/>
    </row>
    <row r="535" spans="1:26" ht="16.5" customHeight="1">
      <c r="A535" s="72"/>
      <c r="B535" s="72"/>
      <c r="C535" s="73"/>
      <c r="D535" s="73"/>
      <c r="E535" s="105"/>
      <c r="F535" s="105"/>
      <c r="G535" s="72"/>
      <c r="H535" s="72"/>
      <c r="I535" s="72"/>
      <c r="J535" s="72"/>
      <c r="K535" s="72"/>
      <c r="L535" s="72"/>
      <c r="M535" s="72"/>
      <c r="N535" s="72"/>
      <c r="O535" s="72"/>
      <c r="P535" s="72"/>
      <c r="Q535" s="72"/>
      <c r="R535" s="72"/>
      <c r="S535" s="72"/>
      <c r="T535" s="72"/>
      <c r="U535" s="72"/>
      <c r="V535" s="72"/>
      <c r="W535" s="72"/>
      <c r="X535" s="72"/>
      <c r="Y535" s="72"/>
      <c r="Z535" s="72"/>
    </row>
    <row r="536" spans="1:26" ht="16.5" customHeight="1">
      <c r="A536" s="72"/>
      <c r="B536" s="72"/>
      <c r="C536" s="73"/>
      <c r="D536" s="73"/>
      <c r="E536" s="105"/>
      <c r="F536" s="105"/>
      <c r="G536" s="72"/>
      <c r="H536" s="72"/>
      <c r="I536" s="72"/>
      <c r="J536" s="72"/>
      <c r="K536" s="72"/>
      <c r="L536" s="72"/>
      <c r="M536" s="72"/>
      <c r="N536" s="72"/>
      <c r="O536" s="72"/>
      <c r="P536" s="72"/>
      <c r="Q536" s="72"/>
      <c r="R536" s="72"/>
      <c r="S536" s="72"/>
      <c r="T536" s="72"/>
      <c r="U536" s="72"/>
      <c r="V536" s="72"/>
      <c r="W536" s="72"/>
      <c r="X536" s="72"/>
      <c r="Y536" s="72"/>
      <c r="Z536" s="72"/>
    </row>
    <row r="537" spans="1:26" ht="16.5" customHeight="1">
      <c r="A537" s="72"/>
      <c r="B537" s="72"/>
      <c r="C537" s="73"/>
      <c r="D537" s="73"/>
      <c r="E537" s="105"/>
      <c r="F537" s="105"/>
      <c r="G537" s="72"/>
      <c r="H537" s="72"/>
      <c r="I537" s="72"/>
      <c r="J537" s="72"/>
      <c r="K537" s="72"/>
      <c r="L537" s="72"/>
      <c r="M537" s="72"/>
      <c r="N537" s="72"/>
      <c r="O537" s="72"/>
      <c r="P537" s="72"/>
      <c r="Q537" s="72"/>
      <c r="R537" s="72"/>
      <c r="S537" s="72"/>
      <c r="T537" s="72"/>
      <c r="U537" s="72"/>
      <c r="V537" s="72"/>
      <c r="W537" s="72"/>
      <c r="X537" s="72"/>
      <c r="Y537" s="72"/>
      <c r="Z537" s="72"/>
    </row>
    <row r="538" spans="1:26" ht="16.5" customHeight="1">
      <c r="A538" s="72"/>
      <c r="B538" s="72"/>
      <c r="C538" s="73"/>
      <c r="D538" s="73"/>
      <c r="E538" s="105"/>
      <c r="F538" s="105"/>
      <c r="G538" s="72"/>
      <c r="H538" s="72"/>
      <c r="I538" s="72"/>
      <c r="J538" s="72"/>
      <c r="K538" s="72"/>
      <c r="L538" s="72"/>
      <c r="M538" s="72"/>
      <c r="N538" s="72"/>
      <c r="O538" s="72"/>
      <c r="P538" s="72"/>
      <c r="Q538" s="72"/>
      <c r="R538" s="72"/>
      <c r="S538" s="72"/>
      <c r="T538" s="72"/>
      <c r="U538" s="72"/>
      <c r="V538" s="72"/>
      <c r="W538" s="72"/>
      <c r="X538" s="72"/>
      <c r="Y538" s="72"/>
      <c r="Z538" s="72"/>
    </row>
    <row r="539" spans="1:26" ht="16.5" customHeight="1">
      <c r="A539" s="72"/>
      <c r="B539" s="72"/>
      <c r="C539" s="73"/>
      <c r="D539" s="73"/>
      <c r="E539" s="105"/>
      <c r="F539" s="105"/>
      <c r="G539" s="72"/>
      <c r="H539" s="72"/>
      <c r="I539" s="72"/>
      <c r="J539" s="72"/>
      <c r="K539" s="72"/>
      <c r="L539" s="72"/>
      <c r="M539" s="72"/>
      <c r="N539" s="72"/>
      <c r="O539" s="72"/>
      <c r="P539" s="72"/>
      <c r="Q539" s="72"/>
      <c r="R539" s="72"/>
      <c r="S539" s="72"/>
      <c r="T539" s="72"/>
      <c r="U539" s="72"/>
      <c r="V539" s="72"/>
      <c r="W539" s="72"/>
      <c r="X539" s="72"/>
      <c r="Y539" s="72"/>
      <c r="Z539" s="72"/>
    </row>
    <row r="540" spans="1:26" ht="16.5" customHeight="1">
      <c r="A540" s="72"/>
      <c r="B540" s="72"/>
      <c r="C540" s="73"/>
      <c r="D540" s="73"/>
      <c r="E540" s="105"/>
      <c r="F540" s="105"/>
      <c r="G540" s="72"/>
      <c r="H540" s="72"/>
      <c r="I540" s="72"/>
      <c r="J540" s="72"/>
      <c r="K540" s="72"/>
      <c r="L540" s="72"/>
      <c r="M540" s="72"/>
      <c r="N540" s="72"/>
      <c r="O540" s="72"/>
      <c r="P540" s="72"/>
      <c r="Q540" s="72"/>
      <c r="R540" s="72"/>
      <c r="S540" s="72"/>
      <c r="T540" s="72"/>
      <c r="U540" s="72"/>
      <c r="V540" s="72"/>
      <c r="W540" s="72"/>
      <c r="X540" s="72"/>
      <c r="Y540" s="72"/>
      <c r="Z540" s="72"/>
    </row>
    <row r="541" spans="1:26" ht="16.5" customHeight="1">
      <c r="A541" s="72"/>
      <c r="B541" s="72"/>
      <c r="C541" s="73"/>
      <c r="D541" s="73"/>
      <c r="E541" s="105"/>
      <c r="F541" s="105"/>
      <c r="G541" s="72"/>
      <c r="H541" s="72"/>
      <c r="I541" s="72"/>
      <c r="J541" s="72"/>
      <c r="K541" s="72"/>
      <c r="L541" s="72"/>
      <c r="M541" s="72"/>
      <c r="N541" s="72"/>
      <c r="O541" s="72"/>
      <c r="P541" s="72"/>
      <c r="Q541" s="72"/>
      <c r="R541" s="72"/>
      <c r="S541" s="72"/>
      <c r="T541" s="72"/>
      <c r="U541" s="72"/>
      <c r="V541" s="72"/>
      <c r="W541" s="72"/>
      <c r="X541" s="72"/>
      <c r="Y541" s="72"/>
      <c r="Z541" s="72"/>
    </row>
    <row r="542" spans="1:26" ht="16.5" customHeight="1">
      <c r="A542" s="72"/>
      <c r="B542" s="72"/>
      <c r="C542" s="73"/>
      <c r="D542" s="73"/>
      <c r="E542" s="105"/>
      <c r="F542" s="105"/>
      <c r="G542" s="72"/>
      <c r="H542" s="72"/>
      <c r="I542" s="72"/>
      <c r="J542" s="72"/>
      <c r="K542" s="72"/>
      <c r="L542" s="72"/>
      <c r="M542" s="72"/>
      <c r="N542" s="72"/>
      <c r="O542" s="72"/>
      <c r="P542" s="72"/>
      <c r="Q542" s="72"/>
      <c r="R542" s="72"/>
      <c r="S542" s="72"/>
      <c r="T542" s="72"/>
      <c r="U542" s="72"/>
      <c r="V542" s="72"/>
      <c r="W542" s="72"/>
      <c r="X542" s="72"/>
      <c r="Y542" s="72"/>
      <c r="Z542" s="72"/>
    </row>
    <row r="543" spans="1:26" ht="16.5" customHeight="1">
      <c r="A543" s="72"/>
      <c r="B543" s="72"/>
      <c r="C543" s="73"/>
      <c r="D543" s="73"/>
      <c r="E543" s="105"/>
      <c r="F543" s="105"/>
      <c r="G543" s="72"/>
      <c r="H543" s="72"/>
      <c r="I543" s="72"/>
      <c r="J543" s="72"/>
      <c r="K543" s="72"/>
      <c r="L543" s="72"/>
      <c r="M543" s="72"/>
      <c r="N543" s="72"/>
      <c r="O543" s="72"/>
      <c r="P543" s="72"/>
      <c r="Q543" s="72"/>
      <c r="R543" s="72"/>
      <c r="S543" s="72"/>
      <c r="T543" s="72"/>
      <c r="U543" s="72"/>
      <c r="V543" s="72"/>
      <c r="W543" s="72"/>
      <c r="X543" s="72"/>
      <c r="Y543" s="72"/>
      <c r="Z543" s="72"/>
    </row>
    <row r="544" spans="1:26" ht="16.5" customHeight="1">
      <c r="A544" s="72"/>
      <c r="B544" s="72"/>
      <c r="C544" s="73"/>
      <c r="D544" s="73"/>
      <c r="E544" s="105"/>
      <c r="F544" s="105"/>
      <c r="G544" s="72"/>
      <c r="H544" s="72"/>
      <c r="I544" s="72"/>
      <c r="J544" s="72"/>
      <c r="K544" s="72"/>
      <c r="L544" s="72"/>
      <c r="M544" s="72"/>
      <c r="N544" s="72"/>
      <c r="O544" s="72"/>
      <c r="P544" s="72"/>
      <c r="Q544" s="72"/>
      <c r="R544" s="72"/>
      <c r="S544" s="72"/>
      <c r="T544" s="72"/>
      <c r="U544" s="72"/>
      <c r="V544" s="72"/>
      <c r="W544" s="72"/>
      <c r="X544" s="72"/>
      <c r="Y544" s="72"/>
      <c r="Z544" s="72"/>
    </row>
    <row r="545" spans="1:26" ht="16.5" customHeight="1">
      <c r="A545" s="72"/>
      <c r="B545" s="72"/>
      <c r="C545" s="73"/>
      <c r="D545" s="73"/>
      <c r="E545" s="105"/>
      <c r="F545" s="105"/>
      <c r="G545" s="72"/>
      <c r="H545" s="72"/>
      <c r="I545" s="72"/>
      <c r="J545" s="72"/>
      <c r="K545" s="72"/>
      <c r="L545" s="72"/>
      <c r="M545" s="72"/>
      <c r="N545" s="72"/>
      <c r="O545" s="72"/>
      <c r="P545" s="72"/>
      <c r="Q545" s="72"/>
      <c r="R545" s="72"/>
      <c r="S545" s="72"/>
      <c r="T545" s="72"/>
      <c r="U545" s="72"/>
      <c r="V545" s="72"/>
      <c r="W545" s="72"/>
      <c r="X545" s="72"/>
      <c r="Y545" s="72"/>
      <c r="Z545" s="72"/>
    </row>
    <row r="546" spans="1:26" ht="16.5" customHeight="1">
      <c r="A546" s="72"/>
      <c r="B546" s="72"/>
      <c r="C546" s="73"/>
      <c r="D546" s="73"/>
      <c r="E546" s="105"/>
      <c r="F546" s="105"/>
      <c r="G546" s="72"/>
      <c r="H546" s="72"/>
      <c r="I546" s="72"/>
      <c r="J546" s="72"/>
      <c r="K546" s="72"/>
      <c r="L546" s="72"/>
      <c r="M546" s="72"/>
      <c r="N546" s="72"/>
      <c r="O546" s="72"/>
      <c r="P546" s="72"/>
      <c r="Q546" s="72"/>
      <c r="R546" s="72"/>
      <c r="S546" s="72"/>
      <c r="T546" s="72"/>
      <c r="U546" s="72"/>
      <c r="V546" s="72"/>
      <c r="W546" s="72"/>
      <c r="X546" s="72"/>
      <c r="Y546" s="72"/>
      <c r="Z546" s="72"/>
    </row>
    <row r="547" spans="1:26" ht="16.5" customHeight="1">
      <c r="A547" s="72"/>
      <c r="B547" s="72"/>
      <c r="C547" s="73"/>
      <c r="D547" s="73"/>
      <c r="E547" s="105"/>
      <c r="F547" s="105"/>
      <c r="G547" s="72"/>
      <c r="H547" s="72"/>
      <c r="I547" s="72"/>
      <c r="J547" s="72"/>
      <c r="K547" s="72"/>
      <c r="L547" s="72"/>
      <c r="M547" s="72"/>
      <c r="N547" s="72"/>
      <c r="O547" s="72"/>
      <c r="P547" s="72"/>
      <c r="Q547" s="72"/>
      <c r="R547" s="72"/>
      <c r="S547" s="72"/>
      <c r="T547" s="72"/>
      <c r="U547" s="72"/>
      <c r="V547" s="72"/>
      <c r="W547" s="72"/>
      <c r="X547" s="72"/>
      <c r="Y547" s="72"/>
      <c r="Z547" s="72"/>
    </row>
    <row r="548" spans="1:26" ht="16.5" customHeight="1">
      <c r="A548" s="72"/>
      <c r="B548" s="72"/>
      <c r="C548" s="73"/>
      <c r="D548" s="73"/>
      <c r="E548" s="105"/>
      <c r="F548" s="105"/>
      <c r="G548" s="72"/>
      <c r="H548" s="72"/>
      <c r="I548" s="72"/>
      <c r="J548" s="72"/>
      <c r="K548" s="72"/>
      <c r="L548" s="72"/>
      <c r="M548" s="72"/>
      <c r="N548" s="72"/>
      <c r="O548" s="72"/>
      <c r="P548" s="72"/>
      <c r="Q548" s="72"/>
      <c r="R548" s="72"/>
      <c r="S548" s="72"/>
      <c r="T548" s="72"/>
      <c r="U548" s="72"/>
      <c r="V548" s="72"/>
      <c r="W548" s="72"/>
      <c r="X548" s="72"/>
      <c r="Y548" s="72"/>
      <c r="Z548" s="72"/>
    </row>
    <row r="549" spans="1:26" ht="16.5" customHeight="1">
      <c r="A549" s="72"/>
      <c r="B549" s="72"/>
      <c r="C549" s="73"/>
      <c r="D549" s="73"/>
      <c r="E549" s="105"/>
      <c r="F549" s="105"/>
      <c r="G549" s="72"/>
      <c r="H549" s="72"/>
      <c r="I549" s="72"/>
      <c r="J549" s="72"/>
      <c r="K549" s="72"/>
      <c r="L549" s="72"/>
      <c r="M549" s="72"/>
      <c r="N549" s="72"/>
      <c r="O549" s="72"/>
      <c r="P549" s="72"/>
      <c r="Q549" s="72"/>
      <c r="R549" s="72"/>
      <c r="S549" s="72"/>
      <c r="T549" s="72"/>
      <c r="U549" s="72"/>
      <c r="V549" s="72"/>
      <c r="W549" s="72"/>
      <c r="X549" s="72"/>
      <c r="Y549" s="72"/>
      <c r="Z549" s="72"/>
    </row>
    <row r="550" spans="1:26" ht="16.5" customHeight="1">
      <c r="A550" s="72"/>
      <c r="B550" s="72"/>
      <c r="C550" s="73"/>
      <c r="D550" s="73"/>
      <c r="E550" s="105"/>
      <c r="F550" s="105"/>
      <c r="G550" s="72"/>
      <c r="H550" s="72"/>
      <c r="I550" s="72"/>
      <c r="J550" s="72"/>
      <c r="K550" s="72"/>
      <c r="L550" s="72"/>
      <c r="M550" s="72"/>
      <c r="N550" s="72"/>
      <c r="O550" s="72"/>
      <c r="P550" s="72"/>
      <c r="Q550" s="72"/>
      <c r="R550" s="72"/>
      <c r="S550" s="72"/>
      <c r="T550" s="72"/>
      <c r="U550" s="72"/>
      <c r="V550" s="72"/>
      <c r="W550" s="72"/>
      <c r="X550" s="72"/>
      <c r="Y550" s="72"/>
      <c r="Z550" s="72"/>
    </row>
    <row r="551" spans="1:26" ht="16.5" customHeight="1">
      <c r="A551" s="72"/>
      <c r="B551" s="72"/>
      <c r="C551" s="73"/>
      <c r="D551" s="73"/>
      <c r="E551" s="105"/>
      <c r="F551" s="105"/>
      <c r="G551" s="72"/>
      <c r="H551" s="72"/>
      <c r="I551" s="72"/>
      <c r="J551" s="72"/>
      <c r="K551" s="72"/>
      <c r="L551" s="72"/>
      <c r="M551" s="72"/>
      <c r="N551" s="72"/>
      <c r="O551" s="72"/>
      <c r="P551" s="72"/>
      <c r="Q551" s="72"/>
      <c r="R551" s="72"/>
      <c r="S551" s="72"/>
      <c r="T551" s="72"/>
      <c r="U551" s="72"/>
      <c r="V551" s="72"/>
      <c r="W551" s="72"/>
      <c r="X551" s="72"/>
      <c r="Y551" s="72"/>
      <c r="Z551" s="72"/>
    </row>
    <row r="552" spans="1:26" ht="16.5" customHeight="1">
      <c r="A552" s="72"/>
      <c r="B552" s="72"/>
      <c r="C552" s="73"/>
      <c r="D552" s="73"/>
      <c r="E552" s="105"/>
      <c r="F552" s="105"/>
      <c r="G552" s="72"/>
      <c r="H552" s="72"/>
      <c r="I552" s="72"/>
      <c r="J552" s="72"/>
      <c r="K552" s="72"/>
      <c r="L552" s="72"/>
      <c r="M552" s="72"/>
      <c r="N552" s="72"/>
      <c r="O552" s="72"/>
      <c r="P552" s="72"/>
      <c r="Q552" s="72"/>
      <c r="R552" s="72"/>
      <c r="S552" s="72"/>
      <c r="T552" s="72"/>
      <c r="U552" s="72"/>
      <c r="V552" s="72"/>
      <c r="W552" s="72"/>
      <c r="X552" s="72"/>
      <c r="Y552" s="72"/>
      <c r="Z552" s="72"/>
    </row>
    <row r="553" spans="1:26" ht="16.5" customHeight="1">
      <c r="A553" s="72"/>
      <c r="B553" s="72"/>
      <c r="C553" s="73"/>
      <c r="D553" s="73"/>
      <c r="E553" s="105"/>
      <c r="F553" s="105"/>
      <c r="G553" s="72"/>
      <c r="H553" s="72"/>
      <c r="I553" s="72"/>
      <c r="J553" s="72"/>
      <c r="K553" s="72"/>
      <c r="L553" s="72"/>
      <c r="M553" s="72"/>
      <c r="N553" s="72"/>
      <c r="O553" s="72"/>
      <c r="P553" s="72"/>
      <c r="Q553" s="72"/>
      <c r="R553" s="72"/>
      <c r="S553" s="72"/>
      <c r="T553" s="72"/>
      <c r="U553" s="72"/>
      <c r="V553" s="72"/>
      <c r="W553" s="72"/>
      <c r="X553" s="72"/>
      <c r="Y553" s="72"/>
      <c r="Z553" s="72"/>
    </row>
    <row r="554" spans="1:26" ht="16.5" customHeight="1">
      <c r="A554" s="72"/>
      <c r="B554" s="72"/>
      <c r="C554" s="73"/>
      <c r="D554" s="73"/>
      <c r="E554" s="105"/>
      <c r="F554" s="105"/>
      <c r="G554" s="72"/>
      <c r="H554" s="72"/>
      <c r="I554" s="72"/>
      <c r="J554" s="72"/>
      <c r="K554" s="72"/>
      <c r="L554" s="72"/>
      <c r="M554" s="72"/>
      <c r="N554" s="72"/>
      <c r="O554" s="72"/>
      <c r="P554" s="72"/>
      <c r="Q554" s="72"/>
      <c r="R554" s="72"/>
      <c r="S554" s="72"/>
      <c r="T554" s="72"/>
      <c r="U554" s="72"/>
      <c r="V554" s="72"/>
      <c r="W554" s="72"/>
      <c r="X554" s="72"/>
      <c r="Y554" s="72"/>
      <c r="Z554" s="72"/>
    </row>
    <row r="555" spans="1:26" ht="16.5" customHeight="1">
      <c r="A555" s="72"/>
      <c r="B555" s="72"/>
      <c r="C555" s="73"/>
      <c r="D555" s="73"/>
      <c r="E555" s="105"/>
      <c r="F555" s="105"/>
      <c r="G555" s="72"/>
      <c r="H555" s="72"/>
      <c r="I555" s="72"/>
      <c r="J555" s="72"/>
      <c r="K555" s="72"/>
      <c r="L555" s="72"/>
      <c r="M555" s="72"/>
      <c r="N555" s="72"/>
      <c r="O555" s="72"/>
      <c r="P555" s="72"/>
      <c r="Q555" s="72"/>
      <c r="R555" s="72"/>
      <c r="S555" s="72"/>
      <c r="T555" s="72"/>
      <c r="U555" s="72"/>
      <c r="V555" s="72"/>
      <c r="W555" s="72"/>
      <c r="X555" s="72"/>
      <c r="Y555" s="72"/>
      <c r="Z555" s="72"/>
    </row>
    <row r="556" spans="1:26" ht="16.5" customHeight="1">
      <c r="A556" s="72"/>
      <c r="B556" s="72"/>
      <c r="C556" s="73"/>
      <c r="D556" s="73"/>
      <c r="E556" s="105"/>
      <c r="F556" s="105"/>
      <c r="G556" s="72"/>
      <c r="H556" s="72"/>
      <c r="I556" s="72"/>
      <c r="J556" s="72"/>
      <c r="K556" s="72"/>
      <c r="L556" s="72"/>
      <c r="M556" s="72"/>
      <c r="N556" s="72"/>
      <c r="O556" s="72"/>
      <c r="P556" s="72"/>
      <c r="Q556" s="72"/>
      <c r="R556" s="72"/>
      <c r="S556" s="72"/>
      <c r="T556" s="72"/>
      <c r="U556" s="72"/>
      <c r="V556" s="72"/>
      <c r="W556" s="72"/>
      <c r="X556" s="72"/>
      <c r="Y556" s="72"/>
      <c r="Z556" s="72"/>
    </row>
    <row r="557" spans="1:26" ht="16.5" customHeight="1">
      <c r="A557" s="72"/>
      <c r="B557" s="72"/>
      <c r="C557" s="73"/>
      <c r="D557" s="73"/>
      <c r="E557" s="105"/>
      <c r="F557" s="105"/>
      <c r="G557" s="72"/>
      <c r="H557" s="72"/>
      <c r="I557" s="72"/>
      <c r="J557" s="72"/>
      <c r="K557" s="72"/>
      <c r="L557" s="72"/>
      <c r="M557" s="72"/>
      <c r="N557" s="72"/>
      <c r="O557" s="72"/>
      <c r="P557" s="72"/>
      <c r="Q557" s="72"/>
      <c r="R557" s="72"/>
      <c r="S557" s="72"/>
      <c r="T557" s="72"/>
      <c r="U557" s="72"/>
      <c r="V557" s="72"/>
      <c r="W557" s="72"/>
      <c r="X557" s="72"/>
      <c r="Y557" s="72"/>
      <c r="Z557" s="72"/>
    </row>
    <row r="558" spans="1:26" ht="16.5" customHeight="1">
      <c r="A558" s="72"/>
      <c r="B558" s="72"/>
      <c r="C558" s="73"/>
      <c r="D558" s="73"/>
      <c r="E558" s="105"/>
      <c r="F558" s="105"/>
      <c r="G558" s="72"/>
      <c r="H558" s="72"/>
      <c r="I558" s="72"/>
      <c r="J558" s="72"/>
      <c r="K558" s="72"/>
      <c r="L558" s="72"/>
      <c r="M558" s="72"/>
      <c r="N558" s="72"/>
      <c r="O558" s="72"/>
      <c r="P558" s="72"/>
      <c r="Q558" s="72"/>
      <c r="R558" s="72"/>
      <c r="S558" s="72"/>
      <c r="T558" s="72"/>
      <c r="U558" s="72"/>
      <c r="V558" s="72"/>
      <c r="W558" s="72"/>
      <c r="X558" s="72"/>
      <c r="Y558" s="72"/>
      <c r="Z558" s="72"/>
    </row>
    <row r="559" spans="1:26" ht="16.5" customHeight="1">
      <c r="A559" s="72"/>
      <c r="B559" s="72"/>
      <c r="C559" s="73"/>
      <c r="D559" s="73"/>
      <c r="E559" s="105"/>
      <c r="F559" s="105"/>
      <c r="G559" s="72"/>
      <c r="H559" s="72"/>
      <c r="I559" s="72"/>
      <c r="J559" s="72"/>
      <c r="K559" s="72"/>
      <c r="L559" s="72"/>
      <c r="M559" s="72"/>
      <c r="N559" s="72"/>
      <c r="O559" s="72"/>
      <c r="P559" s="72"/>
      <c r="Q559" s="72"/>
      <c r="R559" s="72"/>
      <c r="S559" s="72"/>
      <c r="T559" s="72"/>
      <c r="U559" s="72"/>
      <c r="V559" s="72"/>
      <c r="W559" s="72"/>
      <c r="X559" s="72"/>
      <c r="Y559" s="72"/>
      <c r="Z559" s="72"/>
    </row>
    <row r="560" spans="1:26" ht="16.5" customHeight="1">
      <c r="A560" s="72"/>
      <c r="B560" s="72"/>
      <c r="C560" s="73"/>
      <c r="D560" s="73"/>
      <c r="E560" s="105"/>
      <c r="F560" s="105"/>
      <c r="G560" s="72"/>
      <c r="H560" s="72"/>
      <c r="I560" s="72"/>
      <c r="J560" s="72"/>
      <c r="K560" s="72"/>
      <c r="L560" s="72"/>
      <c r="M560" s="72"/>
      <c r="N560" s="72"/>
      <c r="O560" s="72"/>
      <c r="P560" s="72"/>
      <c r="Q560" s="72"/>
      <c r="R560" s="72"/>
      <c r="S560" s="72"/>
      <c r="T560" s="72"/>
      <c r="U560" s="72"/>
      <c r="V560" s="72"/>
      <c r="W560" s="72"/>
      <c r="X560" s="72"/>
      <c r="Y560" s="72"/>
      <c r="Z560" s="72"/>
    </row>
    <row r="561" spans="1:26" ht="16.5" customHeight="1">
      <c r="A561" s="72"/>
      <c r="B561" s="72"/>
      <c r="C561" s="73"/>
      <c r="D561" s="73"/>
      <c r="E561" s="105"/>
      <c r="F561" s="105"/>
      <c r="G561" s="72"/>
      <c r="H561" s="72"/>
      <c r="I561" s="72"/>
      <c r="J561" s="72"/>
      <c r="K561" s="72"/>
      <c r="L561" s="72"/>
      <c r="M561" s="72"/>
      <c r="N561" s="72"/>
      <c r="O561" s="72"/>
      <c r="P561" s="72"/>
      <c r="Q561" s="72"/>
      <c r="R561" s="72"/>
      <c r="S561" s="72"/>
      <c r="T561" s="72"/>
      <c r="U561" s="72"/>
      <c r="V561" s="72"/>
      <c r="W561" s="72"/>
      <c r="X561" s="72"/>
      <c r="Y561" s="72"/>
      <c r="Z561" s="72"/>
    </row>
    <row r="562" spans="1:26" ht="16.5" customHeight="1">
      <c r="A562" s="72"/>
      <c r="B562" s="72"/>
      <c r="C562" s="73"/>
      <c r="D562" s="73"/>
      <c r="E562" s="105"/>
      <c r="F562" s="105"/>
      <c r="G562" s="72"/>
      <c r="H562" s="72"/>
      <c r="I562" s="72"/>
      <c r="J562" s="72"/>
      <c r="K562" s="72"/>
      <c r="L562" s="72"/>
      <c r="M562" s="72"/>
      <c r="N562" s="72"/>
      <c r="O562" s="72"/>
      <c r="P562" s="72"/>
      <c r="Q562" s="72"/>
      <c r="R562" s="72"/>
      <c r="S562" s="72"/>
      <c r="T562" s="72"/>
      <c r="U562" s="72"/>
      <c r="V562" s="72"/>
      <c r="W562" s="72"/>
      <c r="X562" s="72"/>
      <c r="Y562" s="72"/>
      <c r="Z562" s="72"/>
    </row>
    <row r="563" spans="1:26" ht="16.5" customHeight="1">
      <c r="A563" s="72"/>
      <c r="B563" s="72"/>
      <c r="C563" s="73"/>
      <c r="D563" s="73"/>
      <c r="E563" s="105"/>
      <c r="F563" s="105"/>
      <c r="G563" s="72"/>
      <c r="H563" s="72"/>
      <c r="I563" s="72"/>
      <c r="J563" s="72"/>
      <c r="K563" s="72"/>
      <c r="L563" s="72"/>
      <c r="M563" s="72"/>
      <c r="N563" s="72"/>
      <c r="O563" s="72"/>
      <c r="P563" s="72"/>
      <c r="Q563" s="72"/>
      <c r="R563" s="72"/>
      <c r="S563" s="72"/>
      <c r="T563" s="72"/>
      <c r="U563" s="72"/>
      <c r="V563" s="72"/>
      <c r="W563" s="72"/>
      <c r="X563" s="72"/>
      <c r="Y563" s="72"/>
      <c r="Z563" s="72"/>
    </row>
    <row r="564" spans="1:26" ht="16.5" customHeight="1">
      <c r="A564" s="72"/>
      <c r="B564" s="72"/>
      <c r="C564" s="73"/>
      <c r="D564" s="73"/>
      <c r="E564" s="105"/>
      <c r="F564" s="105"/>
      <c r="G564" s="72"/>
      <c r="H564" s="72"/>
      <c r="I564" s="72"/>
      <c r="J564" s="72"/>
      <c r="K564" s="72"/>
      <c r="L564" s="72"/>
      <c r="M564" s="72"/>
      <c r="N564" s="72"/>
      <c r="O564" s="72"/>
      <c r="P564" s="72"/>
      <c r="Q564" s="72"/>
      <c r="R564" s="72"/>
      <c r="S564" s="72"/>
      <c r="T564" s="72"/>
      <c r="U564" s="72"/>
      <c r="V564" s="72"/>
      <c r="W564" s="72"/>
      <c r="X564" s="72"/>
      <c r="Y564" s="72"/>
      <c r="Z564" s="72"/>
    </row>
    <row r="565" spans="1:26" ht="16.5" customHeight="1">
      <c r="A565" s="72"/>
      <c r="B565" s="72"/>
      <c r="C565" s="73"/>
      <c r="D565" s="73"/>
      <c r="E565" s="105"/>
      <c r="F565" s="105"/>
      <c r="G565" s="72"/>
      <c r="H565" s="72"/>
      <c r="I565" s="72"/>
      <c r="J565" s="72"/>
      <c r="K565" s="72"/>
      <c r="L565" s="72"/>
      <c r="M565" s="72"/>
      <c r="N565" s="72"/>
      <c r="O565" s="72"/>
      <c r="P565" s="72"/>
      <c r="Q565" s="72"/>
      <c r="R565" s="72"/>
      <c r="S565" s="72"/>
      <c r="T565" s="72"/>
      <c r="U565" s="72"/>
      <c r="V565" s="72"/>
      <c r="W565" s="72"/>
      <c r="X565" s="72"/>
      <c r="Y565" s="72"/>
      <c r="Z565" s="72"/>
    </row>
    <row r="566" spans="1:26" ht="16.5" customHeight="1">
      <c r="A566" s="72"/>
      <c r="B566" s="72"/>
      <c r="C566" s="73"/>
      <c r="D566" s="73"/>
      <c r="E566" s="105"/>
      <c r="F566" s="105"/>
      <c r="G566" s="72"/>
      <c r="H566" s="72"/>
      <c r="I566" s="72"/>
      <c r="J566" s="72"/>
      <c r="K566" s="72"/>
      <c r="L566" s="72"/>
      <c r="M566" s="72"/>
      <c r="N566" s="72"/>
      <c r="O566" s="72"/>
      <c r="P566" s="72"/>
      <c r="Q566" s="72"/>
      <c r="R566" s="72"/>
      <c r="S566" s="72"/>
      <c r="T566" s="72"/>
      <c r="U566" s="72"/>
      <c r="V566" s="72"/>
      <c r="W566" s="72"/>
      <c r="X566" s="72"/>
      <c r="Y566" s="72"/>
      <c r="Z566" s="72"/>
    </row>
    <row r="567" spans="1:26" ht="16.5" customHeight="1">
      <c r="A567" s="72"/>
      <c r="B567" s="72"/>
      <c r="C567" s="73"/>
      <c r="D567" s="73"/>
      <c r="E567" s="105"/>
      <c r="F567" s="105"/>
      <c r="G567" s="72"/>
      <c r="H567" s="72"/>
      <c r="I567" s="72"/>
      <c r="J567" s="72"/>
      <c r="K567" s="72"/>
      <c r="L567" s="72"/>
      <c r="M567" s="72"/>
      <c r="N567" s="72"/>
      <c r="O567" s="72"/>
      <c r="P567" s="72"/>
      <c r="Q567" s="72"/>
      <c r="R567" s="72"/>
      <c r="S567" s="72"/>
      <c r="T567" s="72"/>
      <c r="U567" s="72"/>
      <c r="V567" s="72"/>
      <c r="W567" s="72"/>
      <c r="X567" s="72"/>
      <c r="Y567" s="72"/>
      <c r="Z567" s="72"/>
    </row>
    <row r="568" spans="1:26" ht="16.5" customHeight="1">
      <c r="A568" s="72"/>
      <c r="B568" s="72"/>
      <c r="C568" s="73"/>
      <c r="D568" s="73"/>
      <c r="E568" s="105"/>
      <c r="F568" s="105"/>
      <c r="G568" s="72"/>
      <c r="H568" s="72"/>
      <c r="I568" s="72"/>
      <c r="J568" s="72"/>
      <c r="K568" s="72"/>
      <c r="L568" s="72"/>
      <c r="M568" s="72"/>
      <c r="N568" s="72"/>
      <c r="O568" s="72"/>
      <c r="P568" s="72"/>
      <c r="Q568" s="72"/>
      <c r="R568" s="72"/>
      <c r="S568" s="72"/>
      <c r="T568" s="72"/>
      <c r="U568" s="72"/>
      <c r="V568" s="72"/>
      <c r="W568" s="72"/>
      <c r="X568" s="72"/>
      <c r="Y568" s="72"/>
      <c r="Z568" s="72"/>
    </row>
    <row r="569" spans="1:26" ht="16.5" customHeight="1">
      <c r="A569" s="72"/>
      <c r="B569" s="72"/>
      <c r="C569" s="73"/>
      <c r="D569" s="73"/>
      <c r="E569" s="105"/>
      <c r="F569" s="105"/>
      <c r="G569" s="72"/>
      <c r="H569" s="72"/>
      <c r="I569" s="72"/>
      <c r="J569" s="72"/>
      <c r="K569" s="72"/>
      <c r="L569" s="72"/>
      <c r="M569" s="72"/>
      <c r="N569" s="72"/>
      <c r="O569" s="72"/>
      <c r="P569" s="72"/>
      <c r="Q569" s="72"/>
      <c r="R569" s="72"/>
      <c r="S569" s="72"/>
      <c r="T569" s="72"/>
      <c r="U569" s="72"/>
      <c r="V569" s="72"/>
      <c r="W569" s="72"/>
      <c r="X569" s="72"/>
      <c r="Y569" s="72"/>
      <c r="Z569" s="72"/>
    </row>
    <row r="570" spans="1:26" ht="16.5" customHeight="1">
      <c r="A570" s="72"/>
      <c r="B570" s="72"/>
      <c r="C570" s="73"/>
      <c r="D570" s="73"/>
      <c r="E570" s="105"/>
      <c r="F570" s="105"/>
      <c r="G570" s="72"/>
      <c r="H570" s="72"/>
      <c r="I570" s="72"/>
      <c r="J570" s="72"/>
      <c r="K570" s="72"/>
      <c r="L570" s="72"/>
      <c r="M570" s="72"/>
      <c r="N570" s="72"/>
      <c r="O570" s="72"/>
      <c r="P570" s="72"/>
      <c r="Q570" s="72"/>
      <c r="R570" s="72"/>
      <c r="S570" s="72"/>
      <c r="T570" s="72"/>
      <c r="U570" s="72"/>
      <c r="V570" s="72"/>
      <c r="W570" s="72"/>
      <c r="X570" s="72"/>
      <c r="Y570" s="72"/>
      <c r="Z570" s="72"/>
    </row>
    <row r="571" spans="1:26" ht="16.5" customHeight="1">
      <c r="A571" s="72"/>
      <c r="B571" s="72"/>
      <c r="C571" s="73"/>
      <c r="D571" s="73"/>
      <c r="E571" s="105"/>
      <c r="F571" s="105"/>
      <c r="G571" s="72"/>
      <c r="H571" s="72"/>
      <c r="I571" s="72"/>
      <c r="J571" s="72"/>
      <c r="K571" s="72"/>
      <c r="L571" s="72"/>
      <c r="M571" s="72"/>
      <c r="N571" s="72"/>
      <c r="O571" s="72"/>
      <c r="P571" s="72"/>
      <c r="Q571" s="72"/>
      <c r="R571" s="72"/>
      <c r="S571" s="72"/>
      <c r="T571" s="72"/>
      <c r="U571" s="72"/>
      <c r="V571" s="72"/>
      <c r="W571" s="72"/>
      <c r="X571" s="72"/>
      <c r="Y571" s="72"/>
      <c r="Z571" s="72"/>
    </row>
    <row r="572" spans="1:26" ht="16.5" customHeight="1">
      <c r="A572" s="72"/>
      <c r="B572" s="72"/>
      <c r="C572" s="73"/>
      <c r="D572" s="73"/>
      <c r="E572" s="105"/>
      <c r="F572" s="105"/>
      <c r="G572" s="72"/>
      <c r="H572" s="72"/>
      <c r="I572" s="72"/>
      <c r="J572" s="72"/>
      <c r="K572" s="72"/>
      <c r="L572" s="72"/>
      <c r="M572" s="72"/>
      <c r="N572" s="72"/>
      <c r="O572" s="72"/>
      <c r="P572" s="72"/>
      <c r="Q572" s="72"/>
      <c r="R572" s="72"/>
      <c r="S572" s="72"/>
      <c r="T572" s="72"/>
      <c r="U572" s="72"/>
      <c r="V572" s="72"/>
      <c r="W572" s="72"/>
      <c r="X572" s="72"/>
      <c r="Y572" s="72"/>
      <c r="Z572" s="72"/>
    </row>
    <row r="573" spans="1:26" ht="16.5" customHeight="1">
      <c r="A573" s="72"/>
      <c r="B573" s="72"/>
      <c r="C573" s="73"/>
      <c r="D573" s="73"/>
      <c r="E573" s="105"/>
      <c r="F573" s="105"/>
      <c r="G573" s="72"/>
      <c r="H573" s="72"/>
      <c r="I573" s="72"/>
      <c r="J573" s="72"/>
      <c r="K573" s="72"/>
      <c r="L573" s="72"/>
      <c r="M573" s="72"/>
      <c r="N573" s="72"/>
      <c r="O573" s="72"/>
      <c r="P573" s="72"/>
      <c r="Q573" s="72"/>
      <c r="R573" s="72"/>
      <c r="S573" s="72"/>
      <c r="T573" s="72"/>
      <c r="U573" s="72"/>
      <c r="V573" s="72"/>
      <c r="W573" s="72"/>
      <c r="X573" s="72"/>
      <c r="Y573" s="72"/>
      <c r="Z573" s="72"/>
    </row>
    <row r="574" spans="1:26" ht="16.5" customHeight="1">
      <c r="A574" s="72"/>
      <c r="B574" s="72"/>
      <c r="C574" s="73"/>
      <c r="D574" s="73"/>
      <c r="E574" s="105"/>
      <c r="F574" s="105"/>
      <c r="G574" s="72"/>
      <c r="H574" s="72"/>
      <c r="I574" s="72"/>
      <c r="J574" s="72"/>
      <c r="K574" s="72"/>
      <c r="L574" s="72"/>
      <c r="M574" s="72"/>
      <c r="N574" s="72"/>
      <c r="O574" s="72"/>
      <c r="P574" s="72"/>
      <c r="Q574" s="72"/>
      <c r="R574" s="72"/>
      <c r="S574" s="72"/>
      <c r="T574" s="72"/>
      <c r="U574" s="72"/>
      <c r="V574" s="72"/>
      <c r="W574" s="72"/>
      <c r="X574" s="72"/>
      <c r="Y574" s="72"/>
      <c r="Z574" s="72"/>
    </row>
    <row r="575" spans="1:26" ht="16.5" customHeight="1">
      <c r="A575" s="72"/>
      <c r="B575" s="72"/>
      <c r="C575" s="73"/>
      <c r="D575" s="73"/>
      <c r="E575" s="105"/>
      <c r="F575" s="105"/>
      <c r="G575" s="72"/>
      <c r="H575" s="72"/>
      <c r="I575" s="72"/>
      <c r="J575" s="72"/>
      <c r="K575" s="72"/>
      <c r="L575" s="72"/>
      <c r="M575" s="72"/>
      <c r="N575" s="72"/>
      <c r="O575" s="72"/>
      <c r="P575" s="72"/>
      <c r="Q575" s="72"/>
      <c r="R575" s="72"/>
      <c r="S575" s="72"/>
      <c r="T575" s="72"/>
      <c r="U575" s="72"/>
      <c r="V575" s="72"/>
      <c r="W575" s="72"/>
      <c r="X575" s="72"/>
      <c r="Y575" s="72"/>
      <c r="Z575" s="72"/>
    </row>
    <row r="576" spans="1:26" ht="16.5" customHeight="1">
      <c r="A576" s="72"/>
      <c r="B576" s="72"/>
      <c r="C576" s="73"/>
      <c r="D576" s="73"/>
      <c r="E576" s="105"/>
      <c r="F576" s="105"/>
      <c r="G576" s="72"/>
      <c r="H576" s="72"/>
      <c r="I576" s="72"/>
      <c r="J576" s="72"/>
      <c r="K576" s="72"/>
      <c r="L576" s="72"/>
      <c r="M576" s="72"/>
      <c r="N576" s="72"/>
      <c r="O576" s="72"/>
      <c r="P576" s="72"/>
      <c r="Q576" s="72"/>
      <c r="R576" s="72"/>
      <c r="S576" s="72"/>
      <c r="T576" s="72"/>
      <c r="U576" s="72"/>
      <c r="V576" s="72"/>
      <c r="W576" s="72"/>
      <c r="X576" s="72"/>
      <c r="Y576" s="72"/>
      <c r="Z576" s="72"/>
    </row>
    <row r="577" spans="1:26" ht="16.5" customHeight="1">
      <c r="A577" s="72"/>
      <c r="B577" s="72"/>
      <c r="C577" s="73"/>
      <c r="D577" s="73"/>
      <c r="E577" s="105"/>
      <c r="F577" s="105"/>
      <c r="G577" s="72"/>
      <c r="H577" s="72"/>
      <c r="I577" s="72"/>
      <c r="J577" s="72"/>
      <c r="K577" s="72"/>
      <c r="L577" s="72"/>
      <c r="M577" s="72"/>
      <c r="N577" s="72"/>
      <c r="O577" s="72"/>
      <c r="P577" s="72"/>
      <c r="Q577" s="72"/>
      <c r="R577" s="72"/>
      <c r="S577" s="72"/>
      <c r="T577" s="72"/>
      <c r="U577" s="72"/>
      <c r="V577" s="72"/>
      <c r="W577" s="72"/>
      <c r="X577" s="72"/>
      <c r="Y577" s="72"/>
      <c r="Z577" s="72"/>
    </row>
    <row r="578" spans="1:26" ht="16.5" customHeight="1">
      <c r="A578" s="72"/>
      <c r="B578" s="72"/>
      <c r="C578" s="73"/>
      <c r="D578" s="73"/>
      <c r="E578" s="105"/>
      <c r="F578" s="105"/>
      <c r="G578" s="72"/>
      <c r="H578" s="72"/>
      <c r="I578" s="72"/>
      <c r="J578" s="72"/>
      <c r="K578" s="72"/>
      <c r="L578" s="72"/>
      <c r="M578" s="72"/>
      <c r="N578" s="72"/>
      <c r="O578" s="72"/>
      <c r="P578" s="72"/>
      <c r="Q578" s="72"/>
      <c r="R578" s="72"/>
      <c r="S578" s="72"/>
      <c r="T578" s="72"/>
      <c r="U578" s="72"/>
      <c r="V578" s="72"/>
      <c r="W578" s="72"/>
      <c r="X578" s="72"/>
      <c r="Y578" s="72"/>
      <c r="Z578" s="72"/>
    </row>
    <row r="579" spans="1:26" ht="16.5" customHeight="1">
      <c r="A579" s="72"/>
      <c r="B579" s="72"/>
      <c r="C579" s="73"/>
      <c r="D579" s="73"/>
      <c r="E579" s="105"/>
      <c r="F579" s="105"/>
      <c r="G579" s="72"/>
      <c r="H579" s="72"/>
      <c r="I579" s="72"/>
      <c r="J579" s="72"/>
      <c r="K579" s="72"/>
      <c r="L579" s="72"/>
      <c r="M579" s="72"/>
      <c r="N579" s="72"/>
      <c r="O579" s="72"/>
      <c r="P579" s="72"/>
      <c r="Q579" s="72"/>
      <c r="R579" s="72"/>
      <c r="S579" s="72"/>
      <c r="T579" s="72"/>
      <c r="U579" s="72"/>
      <c r="V579" s="72"/>
      <c r="W579" s="72"/>
      <c r="X579" s="72"/>
      <c r="Y579" s="72"/>
      <c r="Z579" s="72"/>
    </row>
    <row r="580" spans="1:26" ht="16.5" customHeight="1">
      <c r="A580" s="72"/>
      <c r="B580" s="72"/>
      <c r="C580" s="73"/>
      <c r="D580" s="73"/>
      <c r="E580" s="105"/>
      <c r="F580" s="105"/>
      <c r="G580" s="72"/>
      <c r="H580" s="72"/>
      <c r="I580" s="72"/>
      <c r="J580" s="72"/>
      <c r="K580" s="72"/>
      <c r="L580" s="72"/>
      <c r="M580" s="72"/>
      <c r="N580" s="72"/>
      <c r="O580" s="72"/>
      <c r="P580" s="72"/>
      <c r="Q580" s="72"/>
      <c r="R580" s="72"/>
      <c r="S580" s="72"/>
      <c r="T580" s="72"/>
      <c r="U580" s="72"/>
      <c r="V580" s="72"/>
      <c r="W580" s="72"/>
      <c r="X580" s="72"/>
      <c r="Y580" s="72"/>
      <c r="Z580" s="72"/>
    </row>
    <row r="581" spans="1:26" ht="16.5" customHeight="1">
      <c r="A581" s="72"/>
      <c r="B581" s="72"/>
      <c r="C581" s="73"/>
      <c r="D581" s="73"/>
      <c r="E581" s="105"/>
      <c r="F581" s="105"/>
      <c r="G581" s="72"/>
      <c r="H581" s="72"/>
      <c r="I581" s="72"/>
      <c r="J581" s="72"/>
      <c r="K581" s="72"/>
      <c r="L581" s="72"/>
      <c r="M581" s="72"/>
      <c r="N581" s="72"/>
      <c r="O581" s="72"/>
      <c r="P581" s="72"/>
      <c r="Q581" s="72"/>
      <c r="R581" s="72"/>
      <c r="S581" s="72"/>
      <c r="T581" s="72"/>
      <c r="U581" s="72"/>
      <c r="V581" s="72"/>
      <c r="W581" s="72"/>
      <c r="X581" s="72"/>
      <c r="Y581" s="72"/>
      <c r="Z581" s="72"/>
    </row>
    <row r="582" spans="1:26" ht="16.5" customHeight="1">
      <c r="A582" s="72"/>
      <c r="B582" s="72"/>
      <c r="C582" s="73"/>
      <c r="D582" s="73"/>
      <c r="E582" s="105"/>
      <c r="F582" s="105"/>
      <c r="G582" s="72"/>
      <c r="H582" s="72"/>
      <c r="I582" s="72"/>
      <c r="J582" s="72"/>
      <c r="K582" s="72"/>
      <c r="L582" s="72"/>
      <c r="M582" s="72"/>
      <c r="N582" s="72"/>
      <c r="O582" s="72"/>
      <c r="P582" s="72"/>
      <c r="Q582" s="72"/>
      <c r="R582" s="72"/>
      <c r="S582" s="72"/>
      <c r="T582" s="72"/>
      <c r="U582" s="72"/>
      <c r="V582" s="72"/>
      <c r="W582" s="72"/>
      <c r="X582" s="72"/>
      <c r="Y582" s="72"/>
      <c r="Z582" s="72"/>
    </row>
    <row r="583" spans="1:26" ht="16.5" customHeight="1">
      <c r="A583" s="72"/>
      <c r="B583" s="72"/>
      <c r="C583" s="73"/>
      <c r="D583" s="73"/>
      <c r="E583" s="105"/>
      <c r="F583" s="105"/>
      <c r="G583" s="72"/>
      <c r="H583" s="72"/>
      <c r="I583" s="72"/>
      <c r="J583" s="72"/>
      <c r="K583" s="72"/>
      <c r="L583" s="72"/>
      <c r="M583" s="72"/>
      <c r="N583" s="72"/>
      <c r="O583" s="72"/>
      <c r="P583" s="72"/>
      <c r="Q583" s="72"/>
      <c r="R583" s="72"/>
      <c r="S583" s="72"/>
      <c r="T583" s="72"/>
      <c r="U583" s="72"/>
      <c r="V583" s="72"/>
      <c r="W583" s="72"/>
      <c r="X583" s="72"/>
      <c r="Y583" s="72"/>
      <c r="Z583" s="72"/>
    </row>
    <row r="584" spans="1:26" ht="16.5" customHeight="1">
      <c r="A584" s="72"/>
      <c r="B584" s="72"/>
      <c r="C584" s="73"/>
      <c r="D584" s="73"/>
      <c r="E584" s="105"/>
      <c r="F584" s="105"/>
      <c r="G584" s="72"/>
      <c r="H584" s="72"/>
      <c r="I584" s="72"/>
      <c r="J584" s="72"/>
      <c r="K584" s="72"/>
      <c r="L584" s="72"/>
      <c r="M584" s="72"/>
      <c r="N584" s="72"/>
      <c r="O584" s="72"/>
      <c r="P584" s="72"/>
      <c r="Q584" s="72"/>
      <c r="R584" s="72"/>
      <c r="S584" s="72"/>
      <c r="T584" s="72"/>
      <c r="U584" s="72"/>
      <c r="V584" s="72"/>
      <c r="W584" s="72"/>
      <c r="X584" s="72"/>
      <c r="Y584" s="72"/>
      <c r="Z584" s="72"/>
    </row>
    <row r="585" spans="1:26" ht="16.5" customHeight="1">
      <c r="A585" s="72"/>
      <c r="B585" s="72"/>
      <c r="C585" s="73"/>
      <c r="D585" s="73"/>
      <c r="E585" s="105"/>
      <c r="F585" s="105"/>
      <c r="G585" s="72"/>
      <c r="H585" s="72"/>
      <c r="I585" s="72"/>
      <c r="J585" s="72"/>
      <c r="K585" s="72"/>
      <c r="L585" s="72"/>
      <c r="M585" s="72"/>
      <c r="N585" s="72"/>
      <c r="O585" s="72"/>
      <c r="P585" s="72"/>
      <c r="Q585" s="72"/>
      <c r="R585" s="72"/>
      <c r="S585" s="72"/>
      <c r="T585" s="72"/>
      <c r="U585" s="72"/>
      <c r="V585" s="72"/>
      <c r="W585" s="72"/>
      <c r="X585" s="72"/>
      <c r="Y585" s="72"/>
      <c r="Z585" s="72"/>
    </row>
    <row r="586" spans="1:26" ht="16.5" customHeight="1">
      <c r="A586" s="72"/>
      <c r="B586" s="72"/>
      <c r="C586" s="73"/>
      <c r="D586" s="73"/>
      <c r="E586" s="105"/>
      <c r="F586" s="105"/>
      <c r="G586" s="72"/>
      <c r="H586" s="72"/>
      <c r="I586" s="72"/>
      <c r="J586" s="72"/>
      <c r="K586" s="72"/>
      <c r="L586" s="72"/>
      <c r="M586" s="72"/>
      <c r="N586" s="72"/>
      <c r="O586" s="72"/>
      <c r="P586" s="72"/>
      <c r="Q586" s="72"/>
      <c r="R586" s="72"/>
      <c r="S586" s="72"/>
      <c r="T586" s="72"/>
      <c r="U586" s="72"/>
      <c r="V586" s="72"/>
      <c r="W586" s="72"/>
      <c r="X586" s="72"/>
      <c r="Y586" s="72"/>
      <c r="Z586" s="72"/>
    </row>
    <row r="587" spans="1:26" ht="16.5" customHeight="1">
      <c r="A587" s="72"/>
      <c r="B587" s="72"/>
      <c r="C587" s="73"/>
      <c r="D587" s="73"/>
      <c r="E587" s="105"/>
      <c r="F587" s="105"/>
      <c r="G587" s="72"/>
      <c r="H587" s="72"/>
      <c r="I587" s="72"/>
      <c r="J587" s="72"/>
      <c r="K587" s="72"/>
      <c r="L587" s="72"/>
      <c r="M587" s="72"/>
      <c r="N587" s="72"/>
      <c r="O587" s="72"/>
      <c r="P587" s="72"/>
      <c r="Q587" s="72"/>
      <c r="R587" s="72"/>
      <c r="S587" s="72"/>
      <c r="T587" s="72"/>
      <c r="U587" s="72"/>
      <c r="V587" s="72"/>
      <c r="W587" s="72"/>
      <c r="X587" s="72"/>
      <c r="Y587" s="72"/>
      <c r="Z587" s="72"/>
    </row>
    <row r="588" spans="1:26" ht="16.5" customHeight="1">
      <c r="A588" s="72"/>
      <c r="B588" s="72"/>
      <c r="C588" s="73"/>
      <c r="D588" s="73"/>
      <c r="E588" s="105"/>
      <c r="F588" s="105"/>
      <c r="G588" s="72"/>
      <c r="H588" s="72"/>
      <c r="I588" s="72"/>
      <c r="J588" s="72"/>
      <c r="K588" s="72"/>
      <c r="L588" s="72"/>
      <c r="M588" s="72"/>
      <c r="N588" s="72"/>
      <c r="O588" s="72"/>
      <c r="P588" s="72"/>
      <c r="Q588" s="72"/>
      <c r="R588" s="72"/>
      <c r="S588" s="72"/>
      <c r="T588" s="72"/>
      <c r="U588" s="72"/>
      <c r="V588" s="72"/>
      <c r="W588" s="72"/>
      <c r="X588" s="72"/>
      <c r="Y588" s="72"/>
      <c r="Z588" s="72"/>
    </row>
    <row r="589" spans="1:26" ht="16.5" customHeight="1">
      <c r="A589" s="72"/>
      <c r="B589" s="72"/>
      <c r="C589" s="73"/>
      <c r="D589" s="73"/>
      <c r="E589" s="105"/>
      <c r="F589" s="105"/>
      <c r="G589" s="72"/>
      <c r="H589" s="72"/>
      <c r="I589" s="72"/>
      <c r="J589" s="72"/>
      <c r="K589" s="72"/>
      <c r="L589" s="72"/>
      <c r="M589" s="72"/>
      <c r="N589" s="72"/>
      <c r="O589" s="72"/>
      <c r="P589" s="72"/>
      <c r="Q589" s="72"/>
      <c r="R589" s="72"/>
      <c r="S589" s="72"/>
      <c r="T589" s="72"/>
      <c r="U589" s="72"/>
      <c r="V589" s="72"/>
      <c r="W589" s="72"/>
      <c r="X589" s="72"/>
      <c r="Y589" s="72"/>
      <c r="Z589" s="72"/>
    </row>
    <row r="590" spans="1:26" ht="16.5" customHeight="1">
      <c r="A590" s="72"/>
      <c r="B590" s="72"/>
      <c r="C590" s="73"/>
      <c r="D590" s="73"/>
      <c r="E590" s="105"/>
      <c r="F590" s="105"/>
      <c r="G590" s="72"/>
      <c r="H590" s="72"/>
      <c r="I590" s="72"/>
      <c r="J590" s="72"/>
      <c r="K590" s="72"/>
      <c r="L590" s="72"/>
      <c r="M590" s="72"/>
      <c r="N590" s="72"/>
      <c r="O590" s="72"/>
      <c r="P590" s="72"/>
      <c r="Q590" s="72"/>
      <c r="R590" s="72"/>
      <c r="S590" s="72"/>
      <c r="T590" s="72"/>
      <c r="U590" s="72"/>
      <c r="V590" s="72"/>
      <c r="W590" s="72"/>
      <c r="X590" s="72"/>
      <c r="Y590" s="72"/>
      <c r="Z590" s="72"/>
    </row>
    <row r="591" spans="1:26" ht="16.5" customHeight="1">
      <c r="A591" s="72"/>
      <c r="B591" s="72"/>
      <c r="C591" s="73"/>
      <c r="D591" s="73"/>
      <c r="E591" s="105"/>
      <c r="F591" s="105"/>
      <c r="G591" s="72"/>
      <c r="H591" s="72"/>
      <c r="I591" s="72"/>
      <c r="J591" s="72"/>
      <c r="K591" s="72"/>
      <c r="L591" s="72"/>
      <c r="M591" s="72"/>
      <c r="N591" s="72"/>
      <c r="O591" s="72"/>
      <c r="P591" s="72"/>
      <c r="Q591" s="72"/>
      <c r="R591" s="72"/>
      <c r="S591" s="72"/>
      <c r="T591" s="72"/>
      <c r="U591" s="72"/>
      <c r="V591" s="72"/>
      <c r="W591" s="72"/>
      <c r="X591" s="72"/>
      <c r="Y591" s="72"/>
      <c r="Z591" s="72"/>
    </row>
    <row r="592" spans="1:26" ht="16.5" customHeight="1">
      <c r="A592" s="72"/>
      <c r="B592" s="72"/>
      <c r="C592" s="73"/>
      <c r="D592" s="73"/>
      <c r="E592" s="105"/>
      <c r="F592" s="105"/>
      <c r="G592" s="72"/>
      <c r="H592" s="72"/>
      <c r="I592" s="72"/>
      <c r="J592" s="72"/>
      <c r="K592" s="72"/>
      <c r="L592" s="72"/>
      <c r="M592" s="72"/>
      <c r="N592" s="72"/>
      <c r="O592" s="72"/>
      <c r="P592" s="72"/>
      <c r="Q592" s="72"/>
      <c r="R592" s="72"/>
      <c r="S592" s="72"/>
      <c r="T592" s="72"/>
      <c r="U592" s="72"/>
      <c r="V592" s="72"/>
      <c r="W592" s="72"/>
      <c r="X592" s="72"/>
      <c r="Y592" s="72"/>
      <c r="Z592" s="72"/>
    </row>
    <row r="593" spans="1:26" ht="16.5" customHeight="1">
      <c r="A593" s="72"/>
      <c r="B593" s="72"/>
      <c r="C593" s="73"/>
      <c r="D593" s="73"/>
      <c r="E593" s="105"/>
      <c r="F593" s="105"/>
      <c r="G593" s="72"/>
      <c r="H593" s="72"/>
      <c r="I593" s="72"/>
      <c r="J593" s="72"/>
      <c r="K593" s="72"/>
      <c r="L593" s="72"/>
      <c r="M593" s="72"/>
      <c r="N593" s="72"/>
      <c r="O593" s="72"/>
      <c r="P593" s="72"/>
      <c r="Q593" s="72"/>
      <c r="R593" s="72"/>
      <c r="S593" s="72"/>
      <c r="T593" s="72"/>
      <c r="U593" s="72"/>
      <c r="V593" s="72"/>
      <c r="W593" s="72"/>
      <c r="X593" s="72"/>
      <c r="Y593" s="72"/>
      <c r="Z593" s="72"/>
    </row>
    <row r="594" spans="1:26" ht="16.5" customHeight="1">
      <c r="A594" s="72"/>
      <c r="B594" s="72"/>
      <c r="C594" s="73"/>
      <c r="D594" s="73"/>
      <c r="E594" s="105"/>
      <c r="F594" s="105"/>
      <c r="G594" s="72"/>
      <c r="H594" s="72"/>
      <c r="I594" s="72"/>
      <c r="J594" s="72"/>
      <c r="K594" s="72"/>
      <c r="L594" s="72"/>
      <c r="M594" s="72"/>
      <c r="N594" s="72"/>
      <c r="O594" s="72"/>
      <c r="P594" s="72"/>
      <c r="Q594" s="72"/>
      <c r="R594" s="72"/>
      <c r="S594" s="72"/>
      <c r="T594" s="72"/>
      <c r="U594" s="72"/>
      <c r="V594" s="72"/>
      <c r="W594" s="72"/>
      <c r="X594" s="72"/>
      <c r="Y594" s="72"/>
      <c r="Z594" s="72"/>
    </row>
    <row r="595" spans="1:26" ht="16.5" customHeight="1">
      <c r="A595" s="72"/>
      <c r="B595" s="72"/>
      <c r="C595" s="73"/>
      <c r="D595" s="73"/>
      <c r="E595" s="105"/>
      <c r="F595" s="105"/>
      <c r="G595" s="72"/>
      <c r="H595" s="72"/>
      <c r="I595" s="72"/>
      <c r="J595" s="72"/>
      <c r="K595" s="72"/>
      <c r="L595" s="72"/>
      <c r="M595" s="72"/>
      <c r="N595" s="72"/>
      <c r="O595" s="72"/>
      <c r="P595" s="72"/>
      <c r="Q595" s="72"/>
      <c r="R595" s="72"/>
      <c r="S595" s="72"/>
      <c r="T595" s="72"/>
      <c r="U595" s="72"/>
      <c r="V595" s="72"/>
      <c r="W595" s="72"/>
      <c r="X595" s="72"/>
      <c r="Y595" s="72"/>
      <c r="Z595" s="72"/>
    </row>
    <row r="596" spans="1:26" ht="16.5" customHeight="1">
      <c r="A596" s="72"/>
      <c r="B596" s="72"/>
      <c r="C596" s="73"/>
      <c r="D596" s="73"/>
      <c r="E596" s="105"/>
      <c r="F596" s="105"/>
      <c r="G596" s="72"/>
      <c r="H596" s="72"/>
      <c r="I596" s="72"/>
      <c r="J596" s="72"/>
      <c r="K596" s="72"/>
      <c r="L596" s="72"/>
      <c r="M596" s="72"/>
      <c r="N596" s="72"/>
      <c r="O596" s="72"/>
      <c r="P596" s="72"/>
      <c r="Q596" s="72"/>
      <c r="R596" s="72"/>
      <c r="S596" s="72"/>
      <c r="T596" s="72"/>
      <c r="U596" s="72"/>
      <c r="V596" s="72"/>
      <c r="W596" s="72"/>
      <c r="X596" s="72"/>
      <c r="Y596" s="72"/>
      <c r="Z596" s="72"/>
    </row>
    <row r="597" spans="1:26" ht="16.5" customHeight="1">
      <c r="A597" s="72"/>
      <c r="B597" s="72"/>
      <c r="C597" s="73"/>
      <c r="D597" s="73"/>
      <c r="E597" s="105"/>
      <c r="F597" s="105"/>
      <c r="G597" s="72"/>
      <c r="H597" s="72"/>
      <c r="I597" s="72"/>
      <c r="J597" s="72"/>
      <c r="K597" s="72"/>
      <c r="L597" s="72"/>
      <c r="M597" s="72"/>
      <c r="N597" s="72"/>
      <c r="O597" s="72"/>
      <c r="P597" s="72"/>
      <c r="Q597" s="72"/>
      <c r="R597" s="72"/>
      <c r="S597" s="72"/>
      <c r="T597" s="72"/>
      <c r="U597" s="72"/>
      <c r="V597" s="72"/>
      <c r="W597" s="72"/>
      <c r="X597" s="72"/>
      <c r="Y597" s="72"/>
      <c r="Z597" s="72"/>
    </row>
    <row r="598" spans="1:26" ht="16.5" customHeight="1">
      <c r="A598" s="72"/>
      <c r="B598" s="72"/>
      <c r="C598" s="73"/>
      <c r="D598" s="73"/>
      <c r="E598" s="105"/>
      <c r="F598" s="105"/>
      <c r="G598" s="72"/>
      <c r="H598" s="72"/>
      <c r="I598" s="72"/>
      <c r="J598" s="72"/>
      <c r="K598" s="72"/>
      <c r="L598" s="72"/>
      <c r="M598" s="72"/>
      <c r="N598" s="72"/>
      <c r="O598" s="72"/>
      <c r="P598" s="72"/>
      <c r="Q598" s="72"/>
      <c r="R598" s="72"/>
      <c r="S598" s="72"/>
      <c r="T598" s="72"/>
      <c r="U598" s="72"/>
      <c r="V598" s="72"/>
      <c r="W598" s="72"/>
      <c r="X598" s="72"/>
      <c r="Y598" s="72"/>
      <c r="Z598" s="72"/>
    </row>
    <row r="599" spans="1:26" ht="16.5" customHeight="1">
      <c r="A599" s="72"/>
      <c r="B599" s="72"/>
      <c r="C599" s="73"/>
      <c r="D599" s="73"/>
      <c r="E599" s="105"/>
      <c r="F599" s="105"/>
      <c r="G599" s="72"/>
      <c r="H599" s="72"/>
      <c r="I599" s="72"/>
      <c r="J599" s="72"/>
      <c r="K599" s="72"/>
      <c r="L599" s="72"/>
      <c r="M599" s="72"/>
      <c r="N599" s="72"/>
      <c r="O599" s="72"/>
      <c r="P599" s="72"/>
      <c r="Q599" s="72"/>
      <c r="R599" s="72"/>
      <c r="S599" s="72"/>
      <c r="T599" s="72"/>
      <c r="U599" s="72"/>
      <c r="V599" s="72"/>
      <c r="W599" s="72"/>
      <c r="X599" s="72"/>
      <c r="Y599" s="72"/>
      <c r="Z599" s="72"/>
    </row>
    <row r="600" spans="1:26" ht="16.5" customHeight="1">
      <c r="A600" s="72"/>
      <c r="B600" s="72"/>
      <c r="C600" s="73"/>
      <c r="D600" s="73"/>
      <c r="E600" s="105"/>
      <c r="F600" s="105"/>
      <c r="G600" s="72"/>
      <c r="H600" s="72"/>
      <c r="I600" s="72"/>
      <c r="J600" s="72"/>
      <c r="K600" s="72"/>
      <c r="L600" s="72"/>
      <c r="M600" s="72"/>
      <c r="N600" s="72"/>
      <c r="O600" s="72"/>
      <c r="P600" s="72"/>
      <c r="Q600" s="72"/>
      <c r="R600" s="72"/>
      <c r="S600" s="72"/>
      <c r="T600" s="72"/>
      <c r="U600" s="72"/>
      <c r="V600" s="72"/>
      <c r="W600" s="72"/>
      <c r="X600" s="72"/>
      <c r="Y600" s="72"/>
      <c r="Z600" s="72"/>
    </row>
    <row r="601" spans="1:26" ht="16.5" customHeight="1">
      <c r="A601" s="72"/>
      <c r="B601" s="72"/>
      <c r="C601" s="73"/>
      <c r="D601" s="73"/>
      <c r="E601" s="105"/>
      <c r="F601" s="105"/>
      <c r="G601" s="72"/>
      <c r="H601" s="72"/>
      <c r="I601" s="72"/>
      <c r="J601" s="72"/>
      <c r="K601" s="72"/>
      <c r="L601" s="72"/>
      <c r="M601" s="72"/>
      <c r="N601" s="72"/>
      <c r="O601" s="72"/>
      <c r="P601" s="72"/>
      <c r="Q601" s="72"/>
      <c r="R601" s="72"/>
      <c r="S601" s="72"/>
      <c r="T601" s="72"/>
      <c r="U601" s="72"/>
      <c r="V601" s="72"/>
      <c r="W601" s="72"/>
      <c r="X601" s="72"/>
      <c r="Y601" s="72"/>
      <c r="Z601" s="72"/>
    </row>
    <row r="602" spans="1:26" ht="16.5" customHeight="1">
      <c r="A602" s="72"/>
      <c r="B602" s="72"/>
      <c r="C602" s="73"/>
      <c r="D602" s="73"/>
      <c r="E602" s="105"/>
      <c r="F602" s="105"/>
      <c r="G602" s="72"/>
      <c r="H602" s="72"/>
      <c r="I602" s="72"/>
      <c r="J602" s="72"/>
      <c r="K602" s="72"/>
      <c r="L602" s="72"/>
      <c r="M602" s="72"/>
      <c r="N602" s="72"/>
      <c r="O602" s="72"/>
      <c r="P602" s="72"/>
      <c r="Q602" s="72"/>
      <c r="R602" s="72"/>
      <c r="S602" s="72"/>
      <c r="T602" s="72"/>
      <c r="U602" s="72"/>
      <c r="V602" s="72"/>
      <c r="W602" s="72"/>
      <c r="X602" s="72"/>
      <c r="Y602" s="72"/>
      <c r="Z602" s="72"/>
    </row>
    <row r="603" spans="1:26" ht="16.5" customHeight="1">
      <c r="A603" s="72"/>
      <c r="B603" s="72"/>
      <c r="C603" s="73"/>
      <c r="D603" s="73"/>
      <c r="E603" s="105"/>
      <c r="F603" s="105"/>
      <c r="G603" s="72"/>
      <c r="H603" s="72"/>
      <c r="I603" s="72"/>
      <c r="J603" s="72"/>
      <c r="K603" s="72"/>
      <c r="L603" s="72"/>
      <c r="M603" s="72"/>
      <c r="N603" s="72"/>
      <c r="O603" s="72"/>
      <c r="P603" s="72"/>
      <c r="Q603" s="72"/>
      <c r="R603" s="72"/>
      <c r="S603" s="72"/>
      <c r="T603" s="72"/>
      <c r="U603" s="72"/>
      <c r="V603" s="72"/>
      <c r="W603" s="72"/>
      <c r="X603" s="72"/>
      <c r="Y603" s="72"/>
      <c r="Z603" s="72"/>
    </row>
    <row r="604" spans="1:26" ht="16.5" customHeight="1">
      <c r="A604" s="72"/>
      <c r="B604" s="72"/>
      <c r="C604" s="73"/>
      <c r="D604" s="73"/>
      <c r="E604" s="105"/>
      <c r="F604" s="105"/>
      <c r="G604" s="72"/>
      <c r="H604" s="72"/>
      <c r="I604" s="72"/>
      <c r="J604" s="72"/>
      <c r="K604" s="72"/>
      <c r="L604" s="72"/>
      <c r="M604" s="72"/>
      <c r="N604" s="72"/>
      <c r="O604" s="72"/>
      <c r="P604" s="72"/>
      <c r="Q604" s="72"/>
      <c r="R604" s="72"/>
      <c r="S604" s="72"/>
      <c r="T604" s="72"/>
      <c r="U604" s="72"/>
      <c r="V604" s="72"/>
      <c r="W604" s="72"/>
      <c r="X604" s="72"/>
      <c r="Y604" s="72"/>
      <c r="Z604" s="72"/>
    </row>
    <row r="605" spans="1:26" ht="16.5" customHeight="1">
      <c r="A605" s="72"/>
      <c r="B605" s="72"/>
      <c r="C605" s="73"/>
      <c r="D605" s="73"/>
      <c r="E605" s="105"/>
      <c r="F605" s="105"/>
      <c r="G605" s="72"/>
      <c r="H605" s="72"/>
      <c r="I605" s="72"/>
      <c r="J605" s="72"/>
      <c r="K605" s="72"/>
      <c r="L605" s="72"/>
      <c r="M605" s="72"/>
      <c r="N605" s="72"/>
      <c r="O605" s="72"/>
      <c r="P605" s="72"/>
      <c r="Q605" s="72"/>
      <c r="R605" s="72"/>
      <c r="S605" s="72"/>
      <c r="T605" s="72"/>
      <c r="U605" s="72"/>
      <c r="V605" s="72"/>
      <c r="W605" s="72"/>
      <c r="X605" s="72"/>
      <c r="Y605" s="72"/>
      <c r="Z605" s="72"/>
    </row>
    <row r="606" spans="1:26" ht="16.5" customHeight="1">
      <c r="A606" s="72"/>
      <c r="B606" s="72"/>
      <c r="C606" s="73"/>
      <c r="D606" s="73"/>
      <c r="E606" s="105"/>
      <c r="F606" s="105"/>
      <c r="G606" s="72"/>
      <c r="H606" s="72"/>
      <c r="I606" s="72"/>
      <c r="J606" s="72"/>
      <c r="K606" s="72"/>
      <c r="L606" s="72"/>
      <c r="M606" s="72"/>
      <c r="N606" s="72"/>
      <c r="O606" s="72"/>
      <c r="P606" s="72"/>
      <c r="Q606" s="72"/>
      <c r="R606" s="72"/>
      <c r="S606" s="72"/>
      <c r="T606" s="72"/>
      <c r="U606" s="72"/>
      <c r="V606" s="72"/>
      <c r="W606" s="72"/>
      <c r="X606" s="72"/>
      <c r="Y606" s="72"/>
      <c r="Z606" s="72"/>
    </row>
    <row r="607" spans="1:26" ht="16.5" customHeight="1">
      <c r="A607" s="72"/>
      <c r="B607" s="72"/>
      <c r="C607" s="73"/>
      <c r="D607" s="73"/>
      <c r="E607" s="105"/>
      <c r="F607" s="105"/>
      <c r="G607" s="72"/>
      <c r="H607" s="72"/>
      <c r="I607" s="72"/>
      <c r="J607" s="72"/>
      <c r="K607" s="72"/>
      <c r="L607" s="72"/>
      <c r="M607" s="72"/>
      <c r="N607" s="72"/>
      <c r="O607" s="72"/>
      <c r="P607" s="72"/>
      <c r="Q607" s="72"/>
      <c r="R607" s="72"/>
      <c r="S607" s="72"/>
      <c r="T607" s="72"/>
      <c r="U607" s="72"/>
      <c r="V607" s="72"/>
      <c r="W607" s="72"/>
      <c r="X607" s="72"/>
      <c r="Y607" s="72"/>
      <c r="Z607" s="72"/>
    </row>
    <row r="608" spans="1:26" ht="16.5" customHeight="1">
      <c r="A608" s="72"/>
      <c r="B608" s="72"/>
      <c r="C608" s="73"/>
      <c r="D608" s="73"/>
      <c r="E608" s="105"/>
      <c r="F608" s="105"/>
      <c r="G608" s="72"/>
      <c r="H608" s="72"/>
      <c r="I608" s="72"/>
      <c r="J608" s="72"/>
      <c r="K608" s="72"/>
      <c r="L608" s="72"/>
      <c r="M608" s="72"/>
      <c r="N608" s="72"/>
      <c r="O608" s="72"/>
      <c r="P608" s="72"/>
      <c r="Q608" s="72"/>
      <c r="R608" s="72"/>
      <c r="S608" s="72"/>
      <c r="T608" s="72"/>
      <c r="U608" s="72"/>
      <c r="V608" s="72"/>
      <c r="W608" s="72"/>
      <c r="X608" s="72"/>
      <c r="Y608" s="72"/>
      <c r="Z608" s="72"/>
    </row>
    <row r="609" spans="1:26" ht="16.5" customHeight="1">
      <c r="A609" s="72"/>
      <c r="B609" s="72"/>
      <c r="C609" s="73"/>
      <c r="D609" s="73"/>
      <c r="E609" s="105"/>
      <c r="F609" s="105"/>
      <c r="G609" s="72"/>
      <c r="H609" s="72"/>
      <c r="I609" s="72"/>
      <c r="J609" s="72"/>
      <c r="K609" s="72"/>
      <c r="L609" s="72"/>
      <c r="M609" s="72"/>
      <c r="N609" s="72"/>
      <c r="O609" s="72"/>
      <c r="P609" s="72"/>
      <c r="Q609" s="72"/>
      <c r="R609" s="72"/>
      <c r="S609" s="72"/>
      <c r="T609" s="72"/>
      <c r="U609" s="72"/>
      <c r="V609" s="72"/>
      <c r="W609" s="72"/>
      <c r="X609" s="72"/>
      <c r="Y609" s="72"/>
      <c r="Z609" s="72"/>
    </row>
    <row r="610" spans="1:26" ht="16.5" customHeight="1">
      <c r="A610" s="72"/>
      <c r="B610" s="72"/>
      <c r="C610" s="73"/>
      <c r="D610" s="73"/>
      <c r="E610" s="105"/>
      <c r="F610" s="105"/>
      <c r="G610" s="72"/>
      <c r="H610" s="72"/>
      <c r="I610" s="72"/>
      <c r="J610" s="72"/>
      <c r="K610" s="72"/>
      <c r="L610" s="72"/>
      <c r="M610" s="72"/>
      <c r="N610" s="72"/>
      <c r="O610" s="72"/>
      <c r="P610" s="72"/>
      <c r="Q610" s="72"/>
      <c r="R610" s="72"/>
      <c r="S610" s="72"/>
      <c r="T610" s="72"/>
      <c r="U610" s="72"/>
      <c r="V610" s="72"/>
      <c r="W610" s="72"/>
      <c r="X610" s="72"/>
      <c r="Y610" s="72"/>
      <c r="Z610" s="72"/>
    </row>
    <row r="611" spans="1:26" ht="16.5" customHeight="1">
      <c r="A611" s="72"/>
      <c r="B611" s="72"/>
      <c r="C611" s="73"/>
      <c r="D611" s="73"/>
      <c r="E611" s="105"/>
      <c r="F611" s="105"/>
      <c r="G611" s="72"/>
      <c r="H611" s="72"/>
      <c r="I611" s="72"/>
      <c r="J611" s="72"/>
      <c r="K611" s="72"/>
      <c r="L611" s="72"/>
      <c r="M611" s="72"/>
      <c r="N611" s="72"/>
      <c r="O611" s="72"/>
      <c r="P611" s="72"/>
      <c r="Q611" s="72"/>
      <c r="R611" s="72"/>
      <c r="S611" s="72"/>
      <c r="T611" s="72"/>
      <c r="U611" s="72"/>
      <c r="V611" s="72"/>
      <c r="W611" s="72"/>
      <c r="X611" s="72"/>
      <c r="Y611" s="72"/>
      <c r="Z611" s="72"/>
    </row>
    <row r="612" spans="1:26" ht="16.5" customHeight="1">
      <c r="A612" s="72"/>
      <c r="B612" s="72"/>
      <c r="C612" s="73"/>
      <c r="D612" s="73"/>
      <c r="E612" s="105"/>
      <c r="F612" s="105"/>
      <c r="G612" s="72"/>
      <c r="H612" s="72"/>
      <c r="I612" s="72"/>
      <c r="J612" s="72"/>
      <c r="K612" s="72"/>
      <c r="L612" s="72"/>
      <c r="M612" s="72"/>
      <c r="N612" s="72"/>
      <c r="O612" s="72"/>
      <c r="P612" s="72"/>
      <c r="Q612" s="72"/>
      <c r="R612" s="72"/>
      <c r="S612" s="72"/>
      <c r="T612" s="72"/>
      <c r="U612" s="72"/>
      <c r="V612" s="72"/>
      <c r="W612" s="72"/>
      <c r="X612" s="72"/>
      <c r="Y612" s="72"/>
      <c r="Z612" s="72"/>
    </row>
    <row r="613" spans="1:26" ht="16.5" customHeight="1">
      <c r="A613" s="72"/>
      <c r="B613" s="72"/>
      <c r="C613" s="73"/>
      <c r="D613" s="73"/>
      <c r="E613" s="105"/>
      <c r="F613" s="105"/>
      <c r="G613" s="72"/>
      <c r="H613" s="72"/>
      <c r="I613" s="72"/>
      <c r="J613" s="72"/>
      <c r="K613" s="72"/>
      <c r="L613" s="72"/>
      <c r="M613" s="72"/>
      <c r="N613" s="72"/>
      <c r="O613" s="72"/>
      <c r="P613" s="72"/>
      <c r="Q613" s="72"/>
      <c r="R613" s="72"/>
      <c r="S613" s="72"/>
      <c r="T613" s="72"/>
      <c r="U613" s="72"/>
      <c r="V613" s="72"/>
      <c r="W613" s="72"/>
      <c r="X613" s="72"/>
      <c r="Y613" s="72"/>
      <c r="Z613" s="72"/>
    </row>
    <row r="614" spans="1:26" ht="16.5" customHeight="1">
      <c r="A614" s="72"/>
      <c r="B614" s="72"/>
      <c r="C614" s="73"/>
      <c r="D614" s="73"/>
      <c r="E614" s="105"/>
      <c r="F614" s="105"/>
      <c r="G614" s="72"/>
      <c r="H614" s="72"/>
      <c r="I614" s="72"/>
      <c r="J614" s="72"/>
      <c r="K614" s="72"/>
      <c r="L614" s="72"/>
      <c r="M614" s="72"/>
      <c r="N614" s="72"/>
      <c r="O614" s="72"/>
      <c r="P614" s="72"/>
      <c r="Q614" s="72"/>
      <c r="R614" s="72"/>
      <c r="S614" s="72"/>
      <c r="T614" s="72"/>
      <c r="U614" s="72"/>
      <c r="V614" s="72"/>
      <c r="W614" s="72"/>
      <c r="X614" s="72"/>
      <c r="Y614" s="72"/>
      <c r="Z614" s="72"/>
    </row>
    <row r="615" spans="1:26" ht="16.5" customHeight="1">
      <c r="A615" s="72"/>
      <c r="B615" s="72"/>
      <c r="C615" s="73"/>
      <c r="D615" s="73"/>
      <c r="E615" s="105"/>
      <c r="F615" s="105"/>
      <c r="G615" s="72"/>
      <c r="H615" s="72"/>
      <c r="I615" s="72"/>
      <c r="J615" s="72"/>
      <c r="K615" s="72"/>
      <c r="L615" s="72"/>
      <c r="M615" s="72"/>
      <c r="N615" s="72"/>
      <c r="O615" s="72"/>
      <c r="P615" s="72"/>
      <c r="Q615" s="72"/>
      <c r="R615" s="72"/>
      <c r="S615" s="72"/>
      <c r="T615" s="72"/>
      <c r="U615" s="72"/>
      <c r="V615" s="72"/>
      <c r="W615" s="72"/>
      <c r="X615" s="72"/>
      <c r="Y615" s="72"/>
      <c r="Z615" s="72"/>
    </row>
    <row r="616" spans="1:26" ht="16.5" customHeight="1">
      <c r="A616" s="72"/>
      <c r="B616" s="72"/>
      <c r="C616" s="73"/>
      <c r="D616" s="73"/>
      <c r="E616" s="105"/>
      <c r="F616" s="105"/>
      <c r="G616" s="72"/>
      <c r="H616" s="72"/>
      <c r="I616" s="72"/>
      <c r="J616" s="72"/>
      <c r="K616" s="72"/>
      <c r="L616" s="72"/>
      <c r="M616" s="72"/>
      <c r="N616" s="72"/>
      <c r="O616" s="72"/>
      <c r="P616" s="72"/>
      <c r="Q616" s="72"/>
      <c r="R616" s="72"/>
      <c r="S616" s="72"/>
      <c r="T616" s="72"/>
      <c r="U616" s="72"/>
      <c r="V616" s="72"/>
      <c r="W616" s="72"/>
      <c r="X616" s="72"/>
      <c r="Y616" s="72"/>
      <c r="Z616" s="72"/>
    </row>
    <row r="617" spans="1:26" ht="16.5" customHeight="1">
      <c r="A617" s="72"/>
      <c r="B617" s="72"/>
      <c r="C617" s="73"/>
      <c r="D617" s="73"/>
      <c r="E617" s="105"/>
      <c r="F617" s="105"/>
      <c r="G617" s="72"/>
      <c r="H617" s="72"/>
      <c r="I617" s="72"/>
      <c r="J617" s="72"/>
      <c r="K617" s="72"/>
      <c r="L617" s="72"/>
      <c r="M617" s="72"/>
      <c r="N617" s="72"/>
      <c r="O617" s="72"/>
      <c r="P617" s="72"/>
      <c r="Q617" s="72"/>
      <c r="R617" s="72"/>
      <c r="S617" s="72"/>
      <c r="T617" s="72"/>
      <c r="U617" s="72"/>
      <c r="V617" s="72"/>
      <c r="W617" s="72"/>
      <c r="X617" s="72"/>
      <c r="Y617" s="72"/>
      <c r="Z617" s="72"/>
    </row>
    <row r="618" spans="1:26" ht="16.5" customHeight="1">
      <c r="A618" s="72"/>
      <c r="B618" s="72"/>
      <c r="C618" s="73"/>
      <c r="D618" s="73"/>
      <c r="E618" s="105"/>
      <c r="F618" s="105"/>
      <c r="G618" s="72"/>
      <c r="H618" s="72"/>
      <c r="I618" s="72"/>
      <c r="J618" s="72"/>
      <c r="K618" s="72"/>
      <c r="L618" s="72"/>
      <c r="M618" s="72"/>
      <c r="N618" s="72"/>
      <c r="O618" s="72"/>
      <c r="P618" s="72"/>
      <c r="Q618" s="72"/>
      <c r="R618" s="72"/>
      <c r="S618" s="72"/>
      <c r="T618" s="72"/>
      <c r="U618" s="72"/>
      <c r="V618" s="72"/>
      <c r="W618" s="72"/>
      <c r="X618" s="72"/>
      <c r="Y618" s="72"/>
      <c r="Z618" s="72"/>
    </row>
    <row r="619" spans="1:26" ht="16.5" customHeight="1">
      <c r="A619" s="72"/>
      <c r="B619" s="72"/>
      <c r="C619" s="73"/>
      <c r="D619" s="73"/>
      <c r="E619" s="105"/>
      <c r="F619" s="105"/>
      <c r="G619" s="72"/>
      <c r="H619" s="72"/>
      <c r="I619" s="72"/>
      <c r="J619" s="72"/>
      <c r="K619" s="72"/>
      <c r="L619" s="72"/>
      <c r="M619" s="72"/>
      <c r="N619" s="72"/>
      <c r="O619" s="72"/>
      <c r="P619" s="72"/>
      <c r="Q619" s="72"/>
      <c r="R619" s="72"/>
      <c r="S619" s="72"/>
      <c r="T619" s="72"/>
      <c r="U619" s="72"/>
      <c r="V619" s="72"/>
      <c r="W619" s="72"/>
      <c r="X619" s="72"/>
      <c r="Y619" s="72"/>
      <c r="Z619" s="72"/>
    </row>
    <row r="620" spans="1:26" ht="16.5" customHeight="1">
      <c r="A620" s="72"/>
      <c r="B620" s="72"/>
      <c r="C620" s="73"/>
      <c r="D620" s="73"/>
      <c r="E620" s="105"/>
      <c r="F620" s="105"/>
      <c r="G620" s="72"/>
      <c r="H620" s="72"/>
      <c r="I620" s="72"/>
      <c r="J620" s="72"/>
      <c r="K620" s="72"/>
      <c r="L620" s="72"/>
      <c r="M620" s="72"/>
      <c r="N620" s="72"/>
      <c r="O620" s="72"/>
      <c r="P620" s="72"/>
      <c r="Q620" s="72"/>
      <c r="R620" s="72"/>
      <c r="S620" s="72"/>
      <c r="T620" s="72"/>
      <c r="U620" s="72"/>
      <c r="V620" s="72"/>
      <c r="W620" s="72"/>
      <c r="X620" s="72"/>
      <c r="Y620" s="72"/>
      <c r="Z620" s="72"/>
    </row>
    <row r="621" spans="1:26" ht="16.5" customHeight="1">
      <c r="A621" s="72"/>
      <c r="B621" s="72"/>
      <c r="C621" s="73"/>
      <c r="D621" s="73"/>
      <c r="E621" s="105"/>
      <c r="F621" s="105"/>
      <c r="G621" s="72"/>
      <c r="H621" s="72"/>
      <c r="I621" s="72"/>
      <c r="J621" s="72"/>
      <c r="K621" s="72"/>
      <c r="L621" s="72"/>
      <c r="M621" s="72"/>
      <c r="N621" s="72"/>
      <c r="O621" s="72"/>
      <c r="P621" s="72"/>
      <c r="Q621" s="72"/>
      <c r="R621" s="72"/>
      <c r="S621" s="72"/>
      <c r="T621" s="72"/>
      <c r="U621" s="72"/>
      <c r="V621" s="72"/>
      <c r="W621" s="72"/>
      <c r="X621" s="72"/>
      <c r="Y621" s="72"/>
      <c r="Z621" s="72"/>
    </row>
    <row r="622" spans="1:26" ht="16.5" customHeight="1">
      <c r="A622" s="72"/>
      <c r="B622" s="72"/>
      <c r="C622" s="73"/>
      <c r="D622" s="73"/>
      <c r="E622" s="105"/>
      <c r="F622" s="105"/>
      <c r="G622" s="72"/>
      <c r="H622" s="72"/>
      <c r="I622" s="72"/>
      <c r="J622" s="72"/>
      <c r="K622" s="72"/>
      <c r="L622" s="72"/>
      <c r="M622" s="72"/>
      <c r="N622" s="72"/>
      <c r="O622" s="72"/>
      <c r="P622" s="72"/>
      <c r="Q622" s="72"/>
      <c r="R622" s="72"/>
      <c r="S622" s="72"/>
      <c r="T622" s="72"/>
      <c r="U622" s="72"/>
      <c r="V622" s="72"/>
      <c r="W622" s="72"/>
      <c r="X622" s="72"/>
      <c r="Y622" s="72"/>
      <c r="Z622" s="72"/>
    </row>
    <row r="623" spans="1:26" ht="16.5" customHeight="1">
      <c r="A623" s="72"/>
      <c r="B623" s="72"/>
      <c r="C623" s="73"/>
      <c r="D623" s="73"/>
      <c r="E623" s="105"/>
      <c r="F623" s="105"/>
      <c r="G623" s="72"/>
      <c r="H623" s="72"/>
      <c r="I623" s="72"/>
      <c r="J623" s="72"/>
      <c r="K623" s="72"/>
      <c r="L623" s="72"/>
      <c r="M623" s="72"/>
      <c r="N623" s="72"/>
      <c r="O623" s="72"/>
      <c r="P623" s="72"/>
      <c r="Q623" s="72"/>
      <c r="R623" s="72"/>
      <c r="S623" s="72"/>
      <c r="T623" s="72"/>
      <c r="U623" s="72"/>
      <c r="V623" s="72"/>
      <c r="W623" s="72"/>
      <c r="X623" s="72"/>
      <c r="Y623" s="72"/>
      <c r="Z623" s="72"/>
    </row>
    <row r="624" spans="1:26" ht="16.5" customHeight="1">
      <c r="A624" s="72"/>
      <c r="B624" s="72"/>
      <c r="C624" s="73"/>
      <c r="D624" s="73"/>
      <c r="E624" s="105"/>
      <c r="F624" s="105"/>
      <c r="G624" s="72"/>
      <c r="H624" s="72"/>
      <c r="I624" s="72"/>
      <c r="J624" s="72"/>
      <c r="K624" s="72"/>
      <c r="L624" s="72"/>
      <c r="M624" s="72"/>
      <c r="N624" s="72"/>
      <c r="O624" s="72"/>
      <c r="P624" s="72"/>
      <c r="Q624" s="72"/>
      <c r="R624" s="72"/>
      <c r="S624" s="72"/>
      <c r="T624" s="72"/>
      <c r="U624" s="72"/>
      <c r="V624" s="72"/>
      <c r="W624" s="72"/>
      <c r="X624" s="72"/>
      <c r="Y624" s="72"/>
      <c r="Z624" s="72"/>
    </row>
    <row r="625" spans="1:26" ht="16.5" customHeight="1">
      <c r="A625" s="72"/>
      <c r="B625" s="72"/>
      <c r="C625" s="73"/>
      <c r="D625" s="73"/>
      <c r="E625" s="105"/>
      <c r="F625" s="105"/>
      <c r="G625" s="72"/>
      <c r="H625" s="72"/>
      <c r="I625" s="72"/>
      <c r="J625" s="72"/>
      <c r="K625" s="72"/>
      <c r="L625" s="72"/>
      <c r="M625" s="72"/>
      <c r="N625" s="72"/>
      <c r="O625" s="72"/>
      <c r="P625" s="72"/>
      <c r="Q625" s="72"/>
      <c r="R625" s="72"/>
      <c r="S625" s="72"/>
      <c r="T625" s="72"/>
      <c r="U625" s="72"/>
      <c r="V625" s="72"/>
      <c r="W625" s="72"/>
      <c r="X625" s="72"/>
      <c r="Y625" s="72"/>
      <c r="Z625" s="72"/>
    </row>
    <row r="626" spans="1:26" ht="16.5" customHeight="1">
      <c r="A626" s="72"/>
      <c r="B626" s="72"/>
      <c r="C626" s="73"/>
      <c r="D626" s="73"/>
      <c r="E626" s="105"/>
      <c r="F626" s="105"/>
      <c r="G626" s="72"/>
      <c r="H626" s="72"/>
      <c r="I626" s="72"/>
      <c r="J626" s="72"/>
      <c r="K626" s="72"/>
      <c r="L626" s="72"/>
      <c r="M626" s="72"/>
      <c r="N626" s="72"/>
      <c r="O626" s="72"/>
      <c r="P626" s="72"/>
      <c r="Q626" s="72"/>
      <c r="R626" s="72"/>
      <c r="S626" s="72"/>
      <c r="T626" s="72"/>
      <c r="U626" s="72"/>
      <c r="V626" s="72"/>
      <c r="W626" s="72"/>
      <c r="X626" s="72"/>
      <c r="Y626" s="72"/>
      <c r="Z626" s="72"/>
    </row>
    <row r="627" spans="1:26" ht="16.5" customHeight="1">
      <c r="A627" s="72"/>
      <c r="B627" s="72"/>
      <c r="C627" s="73"/>
      <c r="D627" s="73"/>
      <c r="E627" s="105"/>
      <c r="F627" s="105"/>
      <c r="G627" s="72"/>
      <c r="H627" s="72"/>
      <c r="I627" s="72"/>
      <c r="J627" s="72"/>
      <c r="K627" s="72"/>
      <c r="L627" s="72"/>
      <c r="M627" s="72"/>
      <c r="N627" s="72"/>
      <c r="O627" s="72"/>
      <c r="P627" s="72"/>
      <c r="Q627" s="72"/>
      <c r="R627" s="72"/>
      <c r="S627" s="72"/>
      <c r="T627" s="72"/>
      <c r="U627" s="72"/>
      <c r="V627" s="72"/>
      <c r="W627" s="72"/>
      <c r="X627" s="72"/>
      <c r="Y627" s="72"/>
      <c r="Z627" s="72"/>
    </row>
    <row r="628" spans="1:26" ht="16.5" customHeight="1">
      <c r="A628" s="72"/>
      <c r="B628" s="72"/>
      <c r="C628" s="73"/>
      <c r="D628" s="73"/>
      <c r="E628" s="105"/>
      <c r="F628" s="105"/>
      <c r="G628" s="72"/>
      <c r="H628" s="72"/>
      <c r="I628" s="72"/>
      <c r="J628" s="72"/>
      <c r="K628" s="72"/>
      <c r="L628" s="72"/>
      <c r="M628" s="72"/>
      <c r="N628" s="72"/>
      <c r="O628" s="72"/>
      <c r="P628" s="72"/>
      <c r="Q628" s="72"/>
      <c r="R628" s="72"/>
      <c r="S628" s="72"/>
      <c r="T628" s="72"/>
      <c r="U628" s="72"/>
      <c r="V628" s="72"/>
      <c r="W628" s="72"/>
      <c r="X628" s="72"/>
      <c r="Y628" s="72"/>
      <c r="Z628" s="72"/>
    </row>
    <row r="629" spans="1:26" ht="16.5" customHeight="1">
      <c r="A629" s="72"/>
      <c r="B629" s="72"/>
      <c r="C629" s="73"/>
      <c r="D629" s="73"/>
      <c r="E629" s="105"/>
      <c r="F629" s="105"/>
      <c r="G629" s="72"/>
      <c r="H629" s="72"/>
      <c r="I629" s="72"/>
      <c r="J629" s="72"/>
      <c r="K629" s="72"/>
      <c r="L629" s="72"/>
      <c r="M629" s="72"/>
      <c r="N629" s="72"/>
      <c r="O629" s="72"/>
      <c r="P629" s="72"/>
      <c r="Q629" s="72"/>
      <c r="R629" s="72"/>
      <c r="S629" s="72"/>
      <c r="T629" s="72"/>
      <c r="U629" s="72"/>
      <c r="V629" s="72"/>
      <c r="W629" s="72"/>
      <c r="X629" s="72"/>
      <c r="Y629" s="72"/>
      <c r="Z629" s="72"/>
    </row>
    <row r="630" spans="1:26" ht="16.5" customHeight="1">
      <c r="A630" s="72"/>
      <c r="B630" s="72"/>
      <c r="C630" s="73"/>
      <c r="D630" s="73"/>
      <c r="E630" s="105"/>
      <c r="F630" s="105"/>
      <c r="G630" s="72"/>
      <c r="H630" s="72"/>
      <c r="I630" s="72"/>
      <c r="J630" s="72"/>
      <c r="K630" s="72"/>
      <c r="L630" s="72"/>
      <c r="M630" s="72"/>
      <c r="N630" s="72"/>
      <c r="O630" s="72"/>
      <c r="P630" s="72"/>
      <c r="Q630" s="72"/>
      <c r="R630" s="72"/>
      <c r="S630" s="72"/>
      <c r="T630" s="72"/>
      <c r="U630" s="72"/>
      <c r="V630" s="72"/>
      <c r="W630" s="72"/>
      <c r="X630" s="72"/>
      <c r="Y630" s="72"/>
      <c r="Z630" s="72"/>
    </row>
    <row r="631" spans="1:26" ht="16.5" customHeight="1">
      <c r="A631" s="72"/>
      <c r="B631" s="72"/>
      <c r="C631" s="73"/>
      <c r="D631" s="73"/>
      <c r="E631" s="105"/>
      <c r="F631" s="105"/>
      <c r="G631" s="72"/>
      <c r="H631" s="72"/>
      <c r="I631" s="72"/>
      <c r="J631" s="72"/>
      <c r="K631" s="72"/>
      <c r="L631" s="72"/>
      <c r="M631" s="72"/>
      <c r="N631" s="72"/>
      <c r="O631" s="72"/>
      <c r="P631" s="72"/>
      <c r="Q631" s="72"/>
      <c r="R631" s="72"/>
      <c r="S631" s="72"/>
      <c r="T631" s="72"/>
      <c r="U631" s="72"/>
      <c r="V631" s="72"/>
      <c r="W631" s="72"/>
      <c r="X631" s="72"/>
      <c r="Y631" s="72"/>
      <c r="Z631" s="72"/>
    </row>
    <row r="632" spans="1:26" ht="16.5" customHeight="1">
      <c r="A632" s="72"/>
      <c r="B632" s="72"/>
      <c r="C632" s="73"/>
      <c r="D632" s="73"/>
      <c r="E632" s="105"/>
      <c r="F632" s="105"/>
      <c r="G632" s="72"/>
      <c r="H632" s="72"/>
      <c r="I632" s="72"/>
      <c r="J632" s="72"/>
      <c r="K632" s="72"/>
      <c r="L632" s="72"/>
      <c r="M632" s="72"/>
      <c r="N632" s="72"/>
      <c r="O632" s="72"/>
      <c r="P632" s="72"/>
      <c r="Q632" s="72"/>
      <c r="R632" s="72"/>
      <c r="S632" s="72"/>
      <c r="T632" s="72"/>
      <c r="U632" s="72"/>
      <c r="V632" s="72"/>
      <c r="W632" s="72"/>
      <c r="X632" s="72"/>
      <c r="Y632" s="72"/>
      <c r="Z632" s="72"/>
    </row>
    <row r="633" spans="1:26" ht="16.5" customHeight="1">
      <c r="A633" s="72"/>
      <c r="B633" s="72"/>
      <c r="C633" s="73"/>
      <c r="D633" s="73"/>
      <c r="E633" s="105"/>
      <c r="F633" s="105"/>
      <c r="G633" s="72"/>
      <c r="H633" s="72"/>
      <c r="I633" s="72"/>
      <c r="J633" s="72"/>
      <c r="K633" s="72"/>
      <c r="L633" s="72"/>
      <c r="M633" s="72"/>
      <c r="N633" s="72"/>
      <c r="O633" s="72"/>
      <c r="P633" s="72"/>
      <c r="Q633" s="72"/>
      <c r="R633" s="72"/>
      <c r="S633" s="72"/>
      <c r="T633" s="72"/>
      <c r="U633" s="72"/>
      <c r="V633" s="72"/>
      <c r="W633" s="72"/>
      <c r="X633" s="72"/>
      <c r="Y633" s="72"/>
      <c r="Z633" s="72"/>
    </row>
    <row r="634" spans="1:26" ht="16.5" customHeight="1">
      <c r="A634" s="72"/>
      <c r="B634" s="72"/>
      <c r="C634" s="73"/>
      <c r="D634" s="73"/>
      <c r="E634" s="105"/>
      <c r="F634" s="105"/>
      <c r="G634" s="72"/>
      <c r="H634" s="72"/>
      <c r="I634" s="72"/>
      <c r="J634" s="72"/>
      <c r="K634" s="72"/>
      <c r="L634" s="72"/>
      <c r="M634" s="72"/>
      <c r="N634" s="72"/>
      <c r="O634" s="72"/>
      <c r="P634" s="72"/>
      <c r="Q634" s="72"/>
      <c r="R634" s="72"/>
      <c r="S634" s="72"/>
      <c r="T634" s="72"/>
      <c r="U634" s="72"/>
      <c r="V634" s="72"/>
      <c r="W634" s="72"/>
      <c r="X634" s="72"/>
      <c r="Y634" s="72"/>
      <c r="Z634" s="72"/>
    </row>
    <row r="635" spans="1:26" ht="16.5" customHeight="1">
      <c r="A635" s="72"/>
      <c r="B635" s="72"/>
      <c r="C635" s="73"/>
      <c r="D635" s="73"/>
      <c r="E635" s="105"/>
      <c r="F635" s="105"/>
      <c r="G635" s="72"/>
      <c r="H635" s="72"/>
      <c r="I635" s="72"/>
      <c r="J635" s="72"/>
      <c r="K635" s="72"/>
      <c r="L635" s="72"/>
      <c r="M635" s="72"/>
      <c r="N635" s="72"/>
      <c r="O635" s="72"/>
      <c r="P635" s="72"/>
      <c r="Q635" s="72"/>
      <c r="R635" s="72"/>
      <c r="S635" s="72"/>
      <c r="T635" s="72"/>
      <c r="U635" s="72"/>
      <c r="V635" s="72"/>
      <c r="W635" s="72"/>
      <c r="X635" s="72"/>
      <c r="Y635" s="72"/>
      <c r="Z635" s="72"/>
    </row>
    <row r="636" spans="1:26" ht="16.5" customHeight="1">
      <c r="A636" s="72"/>
      <c r="B636" s="72"/>
      <c r="C636" s="73"/>
      <c r="D636" s="73"/>
      <c r="E636" s="105"/>
      <c r="F636" s="105"/>
      <c r="G636" s="72"/>
      <c r="H636" s="72"/>
      <c r="I636" s="72"/>
      <c r="J636" s="72"/>
      <c r="K636" s="72"/>
      <c r="L636" s="72"/>
      <c r="M636" s="72"/>
      <c r="N636" s="72"/>
      <c r="O636" s="72"/>
      <c r="P636" s="72"/>
      <c r="Q636" s="72"/>
      <c r="R636" s="72"/>
      <c r="S636" s="72"/>
      <c r="T636" s="72"/>
      <c r="U636" s="72"/>
      <c r="V636" s="72"/>
      <c r="W636" s="72"/>
      <c r="X636" s="72"/>
      <c r="Y636" s="72"/>
      <c r="Z636" s="72"/>
    </row>
    <row r="637" spans="1:26" ht="16.5" customHeight="1">
      <c r="A637" s="72"/>
      <c r="B637" s="72"/>
      <c r="C637" s="73"/>
      <c r="D637" s="73"/>
      <c r="E637" s="105"/>
      <c r="F637" s="105"/>
      <c r="G637" s="72"/>
      <c r="H637" s="72"/>
      <c r="I637" s="72"/>
      <c r="J637" s="72"/>
      <c r="K637" s="72"/>
      <c r="L637" s="72"/>
      <c r="M637" s="72"/>
      <c r="N637" s="72"/>
      <c r="O637" s="72"/>
      <c r="P637" s="72"/>
      <c r="Q637" s="72"/>
      <c r="R637" s="72"/>
      <c r="S637" s="72"/>
      <c r="T637" s="72"/>
      <c r="U637" s="72"/>
      <c r="V637" s="72"/>
      <c r="W637" s="72"/>
      <c r="X637" s="72"/>
      <c r="Y637" s="72"/>
      <c r="Z637" s="72"/>
    </row>
    <row r="638" spans="1:26" ht="16.5" customHeight="1">
      <c r="A638" s="72"/>
      <c r="B638" s="72"/>
      <c r="C638" s="73"/>
      <c r="D638" s="73"/>
      <c r="E638" s="105"/>
      <c r="F638" s="105"/>
      <c r="G638" s="72"/>
      <c r="H638" s="72"/>
      <c r="I638" s="72"/>
      <c r="J638" s="72"/>
      <c r="K638" s="72"/>
      <c r="L638" s="72"/>
      <c r="M638" s="72"/>
      <c r="N638" s="72"/>
      <c r="O638" s="72"/>
      <c r="P638" s="72"/>
      <c r="Q638" s="72"/>
      <c r="R638" s="72"/>
      <c r="S638" s="72"/>
      <c r="T638" s="72"/>
      <c r="U638" s="72"/>
      <c r="V638" s="72"/>
      <c r="W638" s="72"/>
      <c r="X638" s="72"/>
      <c r="Y638" s="72"/>
      <c r="Z638" s="72"/>
    </row>
    <row r="639" spans="1:26" ht="16.5" customHeight="1">
      <c r="A639" s="72"/>
      <c r="B639" s="72"/>
      <c r="C639" s="73"/>
      <c r="D639" s="73"/>
      <c r="E639" s="105"/>
      <c r="F639" s="105"/>
      <c r="G639" s="72"/>
      <c r="H639" s="72"/>
      <c r="I639" s="72"/>
      <c r="J639" s="72"/>
      <c r="K639" s="72"/>
      <c r="L639" s="72"/>
      <c r="M639" s="72"/>
      <c r="N639" s="72"/>
      <c r="O639" s="72"/>
      <c r="P639" s="72"/>
      <c r="Q639" s="72"/>
      <c r="R639" s="72"/>
      <c r="S639" s="72"/>
      <c r="T639" s="72"/>
      <c r="U639" s="72"/>
      <c r="V639" s="72"/>
      <c r="W639" s="72"/>
      <c r="X639" s="72"/>
      <c r="Y639" s="72"/>
      <c r="Z639" s="72"/>
    </row>
    <row r="640" spans="1:26" ht="16.5" customHeight="1">
      <c r="A640" s="72"/>
      <c r="B640" s="72"/>
      <c r="C640" s="73"/>
      <c r="D640" s="73"/>
      <c r="E640" s="105"/>
      <c r="F640" s="105"/>
      <c r="G640" s="72"/>
      <c r="H640" s="72"/>
      <c r="I640" s="72"/>
      <c r="J640" s="72"/>
      <c r="K640" s="72"/>
      <c r="L640" s="72"/>
      <c r="M640" s="72"/>
      <c r="N640" s="72"/>
      <c r="O640" s="72"/>
      <c r="P640" s="72"/>
      <c r="Q640" s="72"/>
      <c r="R640" s="72"/>
      <c r="S640" s="72"/>
      <c r="T640" s="72"/>
      <c r="U640" s="72"/>
      <c r="V640" s="72"/>
      <c r="W640" s="72"/>
      <c r="X640" s="72"/>
      <c r="Y640" s="72"/>
      <c r="Z640" s="72"/>
    </row>
    <row r="641" spans="1:26" ht="16.5" customHeight="1">
      <c r="A641" s="72"/>
      <c r="B641" s="72"/>
      <c r="C641" s="73"/>
      <c r="D641" s="73"/>
      <c r="E641" s="105"/>
      <c r="F641" s="105"/>
      <c r="G641" s="72"/>
      <c r="H641" s="72"/>
      <c r="I641" s="72"/>
      <c r="J641" s="72"/>
      <c r="K641" s="72"/>
      <c r="L641" s="72"/>
      <c r="M641" s="72"/>
      <c r="N641" s="72"/>
      <c r="O641" s="72"/>
      <c r="P641" s="72"/>
      <c r="Q641" s="72"/>
      <c r="R641" s="72"/>
      <c r="S641" s="72"/>
      <c r="T641" s="72"/>
      <c r="U641" s="72"/>
      <c r="V641" s="72"/>
      <c r="W641" s="72"/>
      <c r="X641" s="72"/>
      <c r="Y641" s="72"/>
      <c r="Z641" s="72"/>
    </row>
    <row r="642" spans="1:26" ht="16.5" customHeight="1">
      <c r="A642" s="72"/>
      <c r="B642" s="72"/>
      <c r="C642" s="73"/>
      <c r="D642" s="73"/>
      <c r="E642" s="105"/>
      <c r="F642" s="105"/>
      <c r="G642" s="72"/>
      <c r="H642" s="72"/>
      <c r="I642" s="72"/>
      <c r="J642" s="72"/>
      <c r="K642" s="72"/>
      <c r="L642" s="72"/>
      <c r="M642" s="72"/>
      <c r="N642" s="72"/>
      <c r="O642" s="72"/>
      <c r="P642" s="72"/>
      <c r="Q642" s="72"/>
      <c r="R642" s="72"/>
      <c r="S642" s="72"/>
      <c r="T642" s="72"/>
      <c r="U642" s="72"/>
      <c r="V642" s="72"/>
      <c r="W642" s="72"/>
      <c r="X642" s="72"/>
      <c r="Y642" s="72"/>
      <c r="Z642" s="72"/>
    </row>
    <row r="643" spans="1:26" ht="16.5" customHeight="1">
      <c r="A643" s="72"/>
      <c r="B643" s="72"/>
      <c r="C643" s="73"/>
      <c r="D643" s="73"/>
      <c r="E643" s="105"/>
      <c r="F643" s="105"/>
      <c r="G643" s="72"/>
      <c r="H643" s="72"/>
      <c r="I643" s="72"/>
      <c r="J643" s="72"/>
      <c r="K643" s="72"/>
      <c r="L643" s="72"/>
      <c r="M643" s="72"/>
      <c r="N643" s="72"/>
      <c r="O643" s="72"/>
      <c r="P643" s="72"/>
      <c r="Q643" s="72"/>
      <c r="R643" s="72"/>
      <c r="S643" s="72"/>
      <c r="T643" s="72"/>
      <c r="U643" s="72"/>
      <c r="V643" s="72"/>
      <c r="W643" s="72"/>
      <c r="X643" s="72"/>
      <c r="Y643" s="72"/>
      <c r="Z643" s="72"/>
    </row>
    <row r="644" spans="1:26" ht="16.5" customHeight="1">
      <c r="A644" s="72"/>
      <c r="B644" s="72"/>
      <c r="C644" s="73"/>
      <c r="D644" s="73"/>
      <c r="E644" s="105"/>
      <c r="F644" s="105"/>
      <c r="G644" s="72"/>
      <c r="H644" s="72"/>
      <c r="I644" s="72"/>
      <c r="J644" s="72"/>
      <c r="K644" s="72"/>
      <c r="L644" s="72"/>
      <c r="M644" s="72"/>
      <c r="N644" s="72"/>
      <c r="O644" s="72"/>
      <c r="P644" s="72"/>
      <c r="Q644" s="72"/>
      <c r="R644" s="72"/>
      <c r="S644" s="72"/>
      <c r="T644" s="72"/>
      <c r="U644" s="72"/>
      <c r="V644" s="72"/>
      <c r="W644" s="72"/>
      <c r="X644" s="72"/>
      <c r="Y644" s="72"/>
      <c r="Z644" s="72"/>
    </row>
    <row r="645" spans="1:26" ht="16.5" customHeight="1">
      <c r="A645" s="72"/>
      <c r="B645" s="72"/>
      <c r="C645" s="73"/>
      <c r="D645" s="73"/>
      <c r="E645" s="105"/>
      <c r="F645" s="105"/>
      <c r="G645" s="72"/>
      <c r="H645" s="72"/>
      <c r="I645" s="72"/>
      <c r="J645" s="72"/>
      <c r="K645" s="72"/>
      <c r="L645" s="72"/>
      <c r="M645" s="72"/>
      <c r="N645" s="72"/>
      <c r="O645" s="72"/>
      <c r="P645" s="72"/>
      <c r="Q645" s="72"/>
      <c r="R645" s="72"/>
      <c r="S645" s="72"/>
      <c r="T645" s="72"/>
      <c r="U645" s="72"/>
      <c r="V645" s="72"/>
      <c r="W645" s="72"/>
      <c r="X645" s="72"/>
      <c r="Y645" s="72"/>
      <c r="Z645" s="72"/>
    </row>
    <row r="646" spans="1:26" ht="16.5" customHeight="1">
      <c r="A646" s="72"/>
      <c r="B646" s="72"/>
      <c r="C646" s="73"/>
      <c r="D646" s="73"/>
      <c r="E646" s="105"/>
      <c r="F646" s="105"/>
      <c r="G646" s="72"/>
      <c r="H646" s="72"/>
      <c r="I646" s="72"/>
      <c r="J646" s="72"/>
      <c r="K646" s="72"/>
      <c r="L646" s="72"/>
      <c r="M646" s="72"/>
      <c r="N646" s="72"/>
      <c r="O646" s="72"/>
      <c r="P646" s="72"/>
      <c r="Q646" s="72"/>
      <c r="R646" s="72"/>
      <c r="S646" s="72"/>
      <c r="T646" s="72"/>
      <c r="U646" s="72"/>
      <c r="V646" s="72"/>
      <c r="W646" s="72"/>
      <c r="X646" s="72"/>
      <c r="Y646" s="72"/>
      <c r="Z646" s="72"/>
    </row>
    <row r="647" spans="1:26" ht="16.5" customHeight="1">
      <c r="A647" s="72"/>
      <c r="B647" s="72"/>
      <c r="C647" s="73"/>
      <c r="D647" s="73"/>
      <c r="E647" s="105"/>
      <c r="F647" s="105"/>
      <c r="G647" s="72"/>
      <c r="H647" s="72"/>
      <c r="I647" s="72"/>
      <c r="J647" s="72"/>
      <c r="K647" s="72"/>
      <c r="L647" s="72"/>
      <c r="M647" s="72"/>
      <c r="N647" s="72"/>
      <c r="O647" s="72"/>
      <c r="P647" s="72"/>
      <c r="Q647" s="72"/>
      <c r="R647" s="72"/>
      <c r="S647" s="72"/>
      <c r="T647" s="72"/>
      <c r="U647" s="72"/>
      <c r="V647" s="72"/>
      <c r="W647" s="72"/>
      <c r="X647" s="72"/>
      <c r="Y647" s="72"/>
      <c r="Z647" s="72"/>
    </row>
    <row r="648" spans="1:26" ht="16.5" customHeight="1">
      <c r="A648" s="72"/>
      <c r="B648" s="72"/>
      <c r="C648" s="73"/>
      <c r="D648" s="73"/>
      <c r="E648" s="105"/>
      <c r="F648" s="105"/>
      <c r="G648" s="72"/>
      <c r="H648" s="72"/>
      <c r="I648" s="72"/>
      <c r="J648" s="72"/>
      <c r="K648" s="72"/>
      <c r="L648" s="72"/>
      <c r="M648" s="72"/>
      <c r="N648" s="72"/>
      <c r="O648" s="72"/>
      <c r="P648" s="72"/>
      <c r="Q648" s="72"/>
      <c r="R648" s="72"/>
      <c r="S648" s="72"/>
      <c r="T648" s="72"/>
      <c r="U648" s="72"/>
      <c r="V648" s="72"/>
      <c r="W648" s="72"/>
      <c r="X648" s="72"/>
      <c r="Y648" s="72"/>
      <c r="Z648" s="72"/>
    </row>
    <row r="649" spans="1:26" ht="16.5" customHeight="1">
      <c r="A649" s="72"/>
      <c r="B649" s="72"/>
      <c r="C649" s="73"/>
      <c r="D649" s="73"/>
      <c r="E649" s="105"/>
      <c r="F649" s="105"/>
      <c r="G649" s="72"/>
      <c r="H649" s="72"/>
      <c r="I649" s="72"/>
      <c r="J649" s="72"/>
      <c r="K649" s="72"/>
      <c r="L649" s="72"/>
      <c r="M649" s="72"/>
      <c r="N649" s="72"/>
      <c r="O649" s="72"/>
      <c r="P649" s="72"/>
      <c r="Q649" s="72"/>
      <c r="R649" s="72"/>
      <c r="S649" s="72"/>
      <c r="T649" s="72"/>
      <c r="U649" s="72"/>
      <c r="V649" s="72"/>
      <c r="W649" s="72"/>
      <c r="X649" s="72"/>
      <c r="Y649" s="72"/>
      <c r="Z649" s="72"/>
    </row>
    <row r="650" spans="1:26" ht="16.5" customHeight="1">
      <c r="A650" s="72"/>
      <c r="B650" s="72"/>
      <c r="C650" s="73"/>
      <c r="D650" s="73"/>
      <c r="E650" s="105"/>
      <c r="F650" s="105"/>
      <c r="G650" s="72"/>
      <c r="H650" s="72"/>
      <c r="I650" s="72"/>
      <c r="J650" s="72"/>
      <c r="K650" s="72"/>
      <c r="L650" s="72"/>
      <c r="M650" s="72"/>
      <c r="N650" s="72"/>
      <c r="O650" s="72"/>
      <c r="P650" s="72"/>
      <c r="Q650" s="72"/>
      <c r="R650" s="72"/>
      <c r="S650" s="72"/>
      <c r="T650" s="72"/>
      <c r="U650" s="72"/>
      <c r="V650" s="72"/>
      <c r="W650" s="72"/>
      <c r="X650" s="72"/>
      <c r="Y650" s="72"/>
      <c r="Z650" s="72"/>
    </row>
    <row r="651" spans="1:26" ht="16.5" customHeight="1">
      <c r="A651" s="72"/>
      <c r="B651" s="72"/>
      <c r="C651" s="73"/>
      <c r="D651" s="73"/>
      <c r="E651" s="105"/>
      <c r="F651" s="105"/>
      <c r="G651" s="72"/>
      <c r="H651" s="72"/>
      <c r="I651" s="72"/>
      <c r="J651" s="72"/>
      <c r="K651" s="72"/>
      <c r="L651" s="72"/>
      <c r="M651" s="72"/>
      <c r="N651" s="72"/>
      <c r="O651" s="72"/>
      <c r="P651" s="72"/>
      <c r="Q651" s="72"/>
      <c r="R651" s="72"/>
      <c r="S651" s="72"/>
      <c r="T651" s="72"/>
      <c r="U651" s="72"/>
      <c r="V651" s="72"/>
      <c r="W651" s="72"/>
      <c r="X651" s="72"/>
      <c r="Y651" s="72"/>
      <c r="Z651" s="72"/>
    </row>
    <row r="652" spans="1:26" ht="16.5" customHeight="1">
      <c r="A652" s="72"/>
      <c r="B652" s="72"/>
      <c r="C652" s="73"/>
      <c r="D652" s="73"/>
      <c r="E652" s="105"/>
      <c r="F652" s="105"/>
      <c r="G652" s="72"/>
      <c r="H652" s="72"/>
      <c r="I652" s="72"/>
      <c r="J652" s="72"/>
      <c r="K652" s="72"/>
      <c r="L652" s="72"/>
      <c r="M652" s="72"/>
      <c r="N652" s="72"/>
      <c r="O652" s="72"/>
      <c r="P652" s="72"/>
      <c r="Q652" s="72"/>
      <c r="R652" s="72"/>
      <c r="S652" s="72"/>
      <c r="T652" s="72"/>
      <c r="U652" s="72"/>
      <c r="V652" s="72"/>
      <c r="W652" s="72"/>
      <c r="X652" s="72"/>
      <c r="Y652" s="72"/>
      <c r="Z652" s="72"/>
    </row>
    <row r="653" spans="1:26" ht="16.5" customHeight="1">
      <c r="A653" s="72"/>
      <c r="B653" s="72"/>
      <c r="C653" s="73"/>
      <c r="D653" s="73"/>
      <c r="E653" s="105"/>
      <c r="F653" s="105"/>
      <c r="G653" s="72"/>
      <c r="H653" s="72"/>
      <c r="I653" s="72"/>
      <c r="J653" s="72"/>
      <c r="K653" s="72"/>
      <c r="L653" s="72"/>
      <c r="M653" s="72"/>
      <c r="N653" s="72"/>
      <c r="O653" s="72"/>
      <c r="P653" s="72"/>
      <c r="Q653" s="72"/>
      <c r="R653" s="72"/>
      <c r="S653" s="72"/>
      <c r="T653" s="72"/>
      <c r="U653" s="72"/>
      <c r="V653" s="72"/>
      <c r="W653" s="72"/>
      <c r="X653" s="72"/>
      <c r="Y653" s="72"/>
      <c r="Z653" s="72"/>
    </row>
    <row r="654" spans="1:26" ht="16.5" customHeight="1">
      <c r="A654" s="72"/>
      <c r="B654" s="72"/>
      <c r="C654" s="73"/>
      <c r="D654" s="73"/>
      <c r="E654" s="105"/>
      <c r="F654" s="105"/>
      <c r="G654" s="72"/>
      <c r="H654" s="72"/>
      <c r="I654" s="72"/>
      <c r="J654" s="72"/>
      <c r="K654" s="72"/>
      <c r="L654" s="72"/>
      <c r="M654" s="72"/>
      <c r="N654" s="72"/>
      <c r="O654" s="72"/>
      <c r="P654" s="72"/>
      <c r="Q654" s="72"/>
      <c r="R654" s="72"/>
      <c r="S654" s="72"/>
      <c r="T654" s="72"/>
      <c r="U654" s="72"/>
      <c r="V654" s="72"/>
      <c r="W654" s="72"/>
      <c r="X654" s="72"/>
      <c r="Y654" s="72"/>
      <c r="Z654" s="72"/>
    </row>
    <row r="655" spans="1:26" ht="16.5" customHeight="1">
      <c r="A655" s="72"/>
      <c r="B655" s="72"/>
      <c r="C655" s="73"/>
      <c r="D655" s="73"/>
      <c r="E655" s="105"/>
      <c r="F655" s="105"/>
      <c r="G655" s="72"/>
      <c r="H655" s="72"/>
      <c r="I655" s="72"/>
      <c r="J655" s="72"/>
      <c r="K655" s="72"/>
      <c r="L655" s="72"/>
      <c r="M655" s="72"/>
      <c r="N655" s="72"/>
      <c r="O655" s="72"/>
      <c r="P655" s="72"/>
      <c r="Q655" s="72"/>
      <c r="R655" s="72"/>
      <c r="S655" s="72"/>
      <c r="T655" s="72"/>
      <c r="U655" s="72"/>
      <c r="V655" s="72"/>
      <c r="W655" s="72"/>
      <c r="X655" s="72"/>
      <c r="Y655" s="72"/>
      <c r="Z655" s="72"/>
    </row>
    <row r="656" spans="1:26" ht="16.5" customHeight="1">
      <c r="A656" s="72"/>
      <c r="B656" s="72"/>
      <c r="C656" s="73"/>
      <c r="D656" s="73"/>
      <c r="E656" s="105"/>
      <c r="F656" s="105"/>
      <c r="G656" s="72"/>
      <c r="H656" s="72"/>
      <c r="I656" s="72"/>
      <c r="J656" s="72"/>
      <c r="K656" s="72"/>
      <c r="L656" s="72"/>
      <c r="M656" s="72"/>
      <c r="N656" s="72"/>
      <c r="O656" s="72"/>
      <c r="P656" s="72"/>
      <c r="Q656" s="72"/>
      <c r="R656" s="72"/>
      <c r="S656" s="72"/>
      <c r="T656" s="72"/>
      <c r="U656" s="72"/>
      <c r="V656" s="72"/>
      <c r="W656" s="72"/>
      <c r="X656" s="72"/>
      <c r="Y656" s="72"/>
      <c r="Z656" s="72"/>
    </row>
    <row r="657" spans="1:26" ht="16.5" customHeight="1">
      <c r="A657" s="72"/>
      <c r="B657" s="72"/>
      <c r="C657" s="73"/>
      <c r="D657" s="73"/>
      <c r="E657" s="105"/>
      <c r="F657" s="105"/>
      <c r="G657" s="72"/>
      <c r="H657" s="72"/>
      <c r="I657" s="72"/>
      <c r="J657" s="72"/>
      <c r="K657" s="72"/>
      <c r="L657" s="72"/>
      <c r="M657" s="72"/>
      <c r="N657" s="72"/>
      <c r="O657" s="72"/>
      <c r="P657" s="72"/>
      <c r="Q657" s="72"/>
      <c r="R657" s="72"/>
      <c r="S657" s="72"/>
      <c r="T657" s="72"/>
      <c r="U657" s="72"/>
      <c r="V657" s="72"/>
      <c r="W657" s="72"/>
      <c r="X657" s="72"/>
      <c r="Y657" s="72"/>
      <c r="Z657" s="72"/>
    </row>
    <row r="658" spans="1:26" ht="16.5" customHeight="1">
      <c r="A658" s="72"/>
      <c r="B658" s="72"/>
      <c r="C658" s="73"/>
      <c r="D658" s="73"/>
      <c r="E658" s="105"/>
      <c r="F658" s="105"/>
      <c r="G658" s="72"/>
      <c r="H658" s="72"/>
      <c r="I658" s="72"/>
      <c r="J658" s="72"/>
      <c r="K658" s="72"/>
      <c r="L658" s="72"/>
      <c r="M658" s="72"/>
      <c r="N658" s="72"/>
      <c r="O658" s="72"/>
      <c r="P658" s="72"/>
      <c r="Q658" s="72"/>
      <c r="R658" s="72"/>
      <c r="S658" s="72"/>
      <c r="T658" s="72"/>
      <c r="U658" s="72"/>
      <c r="V658" s="72"/>
      <c r="W658" s="72"/>
      <c r="X658" s="72"/>
      <c r="Y658" s="72"/>
      <c r="Z658" s="72"/>
    </row>
    <row r="659" spans="1:26" ht="16.5" customHeight="1">
      <c r="A659" s="72"/>
      <c r="B659" s="72"/>
      <c r="C659" s="73"/>
      <c r="D659" s="73"/>
      <c r="E659" s="105"/>
      <c r="F659" s="105"/>
      <c r="G659" s="72"/>
      <c r="H659" s="72"/>
      <c r="I659" s="72"/>
      <c r="J659" s="72"/>
      <c r="K659" s="72"/>
      <c r="L659" s="72"/>
      <c r="M659" s="72"/>
      <c r="N659" s="72"/>
      <c r="O659" s="72"/>
      <c r="P659" s="72"/>
      <c r="Q659" s="72"/>
      <c r="R659" s="72"/>
      <c r="S659" s="72"/>
      <c r="T659" s="72"/>
      <c r="U659" s="72"/>
      <c r="V659" s="72"/>
      <c r="W659" s="72"/>
      <c r="X659" s="72"/>
      <c r="Y659" s="72"/>
      <c r="Z659" s="72"/>
    </row>
    <row r="660" spans="1:26" ht="16.5" customHeight="1">
      <c r="A660" s="72"/>
      <c r="B660" s="72"/>
      <c r="C660" s="73"/>
      <c r="D660" s="73"/>
      <c r="E660" s="105"/>
      <c r="F660" s="105"/>
      <c r="G660" s="72"/>
      <c r="H660" s="72"/>
      <c r="I660" s="72"/>
      <c r="J660" s="72"/>
      <c r="K660" s="72"/>
      <c r="L660" s="72"/>
      <c r="M660" s="72"/>
      <c r="N660" s="72"/>
      <c r="O660" s="72"/>
      <c r="P660" s="72"/>
      <c r="Q660" s="72"/>
      <c r="R660" s="72"/>
      <c r="S660" s="72"/>
      <c r="T660" s="72"/>
      <c r="U660" s="72"/>
      <c r="V660" s="72"/>
      <c r="W660" s="72"/>
      <c r="X660" s="72"/>
      <c r="Y660" s="72"/>
      <c r="Z660" s="72"/>
    </row>
    <row r="661" spans="1:26" ht="16.5" customHeight="1">
      <c r="A661" s="72"/>
      <c r="B661" s="72"/>
      <c r="C661" s="73"/>
      <c r="D661" s="73"/>
      <c r="E661" s="105"/>
      <c r="F661" s="105"/>
      <c r="G661" s="72"/>
      <c r="H661" s="72"/>
      <c r="I661" s="72"/>
      <c r="J661" s="72"/>
      <c r="K661" s="72"/>
      <c r="L661" s="72"/>
      <c r="M661" s="72"/>
      <c r="N661" s="72"/>
      <c r="O661" s="72"/>
      <c r="P661" s="72"/>
      <c r="Q661" s="72"/>
      <c r="R661" s="72"/>
      <c r="S661" s="72"/>
      <c r="T661" s="72"/>
      <c r="U661" s="72"/>
      <c r="V661" s="72"/>
      <c r="W661" s="72"/>
      <c r="X661" s="72"/>
      <c r="Y661" s="72"/>
      <c r="Z661" s="72"/>
    </row>
    <row r="662" spans="1:26" ht="16.5" customHeight="1">
      <c r="A662" s="72"/>
      <c r="B662" s="72"/>
      <c r="C662" s="73"/>
      <c r="D662" s="73"/>
      <c r="E662" s="105"/>
      <c r="F662" s="105"/>
      <c r="G662" s="72"/>
      <c r="H662" s="72"/>
      <c r="I662" s="72"/>
      <c r="J662" s="72"/>
      <c r="K662" s="72"/>
      <c r="L662" s="72"/>
      <c r="M662" s="72"/>
      <c r="N662" s="72"/>
      <c r="O662" s="72"/>
      <c r="P662" s="72"/>
      <c r="Q662" s="72"/>
      <c r="R662" s="72"/>
      <c r="S662" s="72"/>
      <c r="T662" s="72"/>
      <c r="U662" s="72"/>
      <c r="V662" s="72"/>
      <c r="W662" s="72"/>
      <c r="X662" s="72"/>
      <c r="Y662" s="72"/>
      <c r="Z662" s="72"/>
    </row>
    <row r="663" spans="1:26" ht="16.5" customHeight="1">
      <c r="A663" s="72"/>
      <c r="B663" s="72"/>
      <c r="C663" s="73"/>
      <c r="D663" s="73"/>
      <c r="E663" s="105"/>
      <c r="F663" s="105"/>
      <c r="G663" s="72"/>
      <c r="H663" s="72"/>
      <c r="I663" s="72"/>
      <c r="J663" s="72"/>
      <c r="K663" s="72"/>
      <c r="L663" s="72"/>
      <c r="M663" s="72"/>
      <c r="N663" s="72"/>
      <c r="O663" s="72"/>
      <c r="P663" s="72"/>
      <c r="Q663" s="72"/>
      <c r="R663" s="72"/>
      <c r="S663" s="72"/>
      <c r="T663" s="72"/>
      <c r="U663" s="72"/>
      <c r="V663" s="72"/>
      <c r="W663" s="72"/>
      <c r="X663" s="72"/>
      <c r="Y663" s="72"/>
      <c r="Z663" s="72"/>
    </row>
    <row r="664" spans="1:26" ht="16.5" customHeight="1">
      <c r="A664" s="72"/>
      <c r="B664" s="72"/>
      <c r="C664" s="73"/>
      <c r="D664" s="73"/>
      <c r="E664" s="105"/>
      <c r="F664" s="105"/>
      <c r="G664" s="72"/>
      <c r="H664" s="72"/>
      <c r="I664" s="72"/>
      <c r="J664" s="72"/>
      <c r="K664" s="72"/>
      <c r="L664" s="72"/>
      <c r="M664" s="72"/>
      <c r="N664" s="72"/>
      <c r="O664" s="72"/>
      <c r="P664" s="72"/>
      <c r="Q664" s="72"/>
      <c r="R664" s="72"/>
      <c r="S664" s="72"/>
      <c r="T664" s="72"/>
      <c r="U664" s="72"/>
      <c r="V664" s="72"/>
      <c r="W664" s="72"/>
      <c r="X664" s="72"/>
      <c r="Y664" s="72"/>
      <c r="Z664" s="72"/>
    </row>
    <row r="665" spans="1:26" ht="16.5" customHeight="1">
      <c r="A665" s="72"/>
      <c r="B665" s="72"/>
      <c r="C665" s="73"/>
      <c r="D665" s="73"/>
      <c r="E665" s="105"/>
      <c r="F665" s="105"/>
      <c r="G665" s="72"/>
      <c r="H665" s="72"/>
      <c r="I665" s="72"/>
      <c r="J665" s="72"/>
      <c r="K665" s="72"/>
      <c r="L665" s="72"/>
      <c r="M665" s="72"/>
      <c r="N665" s="72"/>
      <c r="O665" s="72"/>
      <c r="P665" s="72"/>
      <c r="Q665" s="72"/>
      <c r="R665" s="72"/>
      <c r="S665" s="72"/>
      <c r="T665" s="72"/>
      <c r="U665" s="72"/>
      <c r="V665" s="72"/>
      <c r="W665" s="72"/>
      <c r="X665" s="72"/>
      <c r="Y665" s="72"/>
      <c r="Z665" s="72"/>
    </row>
    <row r="666" spans="1:26" ht="16.5" customHeight="1">
      <c r="A666" s="72"/>
      <c r="B666" s="72"/>
      <c r="C666" s="73"/>
      <c r="D666" s="73"/>
      <c r="E666" s="105"/>
      <c r="F666" s="105"/>
      <c r="G666" s="72"/>
      <c r="H666" s="72"/>
      <c r="I666" s="72"/>
      <c r="J666" s="72"/>
      <c r="K666" s="72"/>
      <c r="L666" s="72"/>
      <c r="M666" s="72"/>
      <c r="N666" s="72"/>
      <c r="O666" s="72"/>
      <c r="P666" s="72"/>
      <c r="Q666" s="72"/>
      <c r="R666" s="72"/>
      <c r="S666" s="72"/>
      <c r="T666" s="72"/>
      <c r="U666" s="72"/>
      <c r="V666" s="72"/>
      <c r="W666" s="72"/>
      <c r="X666" s="72"/>
      <c r="Y666" s="72"/>
      <c r="Z666" s="72"/>
    </row>
    <row r="667" spans="1:26" ht="16.5" customHeight="1">
      <c r="A667" s="72"/>
      <c r="B667" s="72"/>
      <c r="C667" s="73"/>
      <c r="D667" s="73"/>
      <c r="E667" s="105"/>
      <c r="F667" s="105"/>
      <c r="G667" s="72"/>
      <c r="H667" s="72"/>
      <c r="I667" s="72"/>
      <c r="J667" s="72"/>
      <c r="K667" s="72"/>
      <c r="L667" s="72"/>
      <c r="M667" s="72"/>
      <c r="N667" s="72"/>
      <c r="O667" s="72"/>
      <c r="P667" s="72"/>
      <c r="Q667" s="72"/>
      <c r="R667" s="72"/>
      <c r="S667" s="72"/>
      <c r="T667" s="72"/>
      <c r="U667" s="72"/>
      <c r="V667" s="72"/>
      <c r="W667" s="72"/>
      <c r="X667" s="72"/>
      <c r="Y667" s="72"/>
      <c r="Z667" s="72"/>
    </row>
    <row r="668" spans="1:26" ht="16.5" customHeight="1">
      <c r="A668" s="72"/>
      <c r="B668" s="72"/>
      <c r="C668" s="73"/>
      <c r="D668" s="73"/>
      <c r="E668" s="105"/>
      <c r="F668" s="105"/>
      <c r="G668" s="72"/>
      <c r="H668" s="72"/>
      <c r="I668" s="72"/>
      <c r="J668" s="72"/>
      <c r="K668" s="72"/>
      <c r="L668" s="72"/>
      <c r="M668" s="72"/>
      <c r="N668" s="72"/>
      <c r="O668" s="72"/>
      <c r="P668" s="72"/>
      <c r="Q668" s="72"/>
      <c r="R668" s="72"/>
      <c r="S668" s="72"/>
      <c r="T668" s="72"/>
      <c r="U668" s="72"/>
      <c r="V668" s="72"/>
      <c r="W668" s="72"/>
      <c r="X668" s="72"/>
      <c r="Y668" s="72"/>
      <c r="Z668" s="72"/>
    </row>
    <row r="669" spans="1:26" ht="16.5" customHeight="1">
      <c r="A669" s="72"/>
      <c r="B669" s="72"/>
      <c r="C669" s="73"/>
      <c r="D669" s="73"/>
      <c r="E669" s="105"/>
      <c r="F669" s="105"/>
      <c r="G669" s="72"/>
      <c r="H669" s="72"/>
      <c r="I669" s="72"/>
      <c r="J669" s="72"/>
      <c r="K669" s="72"/>
      <c r="L669" s="72"/>
      <c r="M669" s="72"/>
      <c r="N669" s="72"/>
      <c r="O669" s="72"/>
      <c r="P669" s="72"/>
      <c r="Q669" s="72"/>
      <c r="R669" s="72"/>
      <c r="S669" s="72"/>
      <c r="T669" s="72"/>
      <c r="U669" s="72"/>
      <c r="V669" s="72"/>
      <c r="W669" s="72"/>
      <c r="X669" s="72"/>
      <c r="Y669" s="72"/>
      <c r="Z669" s="72"/>
    </row>
    <row r="670" spans="1:26" ht="16.5" customHeight="1">
      <c r="A670" s="72"/>
      <c r="B670" s="72"/>
      <c r="C670" s="73"/>
      <c r="D670" s="73"/>
      <c r="E670" s="105"/>
      <c r="F670" s="105"/>
      <c r="G670" s="72"/>
      <c r="H670" s="72"/>
      <c r="I670" s="72"/>
      <c r="J670" s="72"/>
      <c r="K670" s="72"/>
      <c r="L670" s="72"/>
      <c r="M670" s="72"/>
      <c r="N670" s="72"/>
      <c r="O670" s="72"/>
      <c r="P670" s="72"/>
      <c r="Q670" s="72"/>
      <c r="R670" s="72"/>
      <c r="S670" s="72"/>
      <c r="T670" s="72"/>
      <c r="U670" s="72"/>
      <c r="V670" s="72"/>
      <c r="W670" s="72"/>
      <c r="X670" s="72"/>
      <c r="Y670" s="72"/>
      <c r="Z670" s="72"/>
    </row>
    <row r="671" spans="1:26" ht="16.5" customHeight="1">
      <c r="A671" s="72"/>
      <c r="B671" s="72"/>
      <c r="C671" s="73"/>
      <c r="D671" s="73"/>
      <c r="E671" s="105"/>
      <c r="F671" s="105"/>
      <c r="G671" s="72"/>
      <c r="H671" s="72"/>
      <c r="I671" s="72"/>
      <c r="J671" s="72"/>
      <c r="K671" s="72"/>
      <c r="L671" s="72"/>
      <c r="M671" s="72"/>
      <c r="N671" s="72"/>
      <c r="O671" s="72"/>
      <c r="P671" s="72"/>
      <c r="Q671" s="72"/>
      <c r="R671" s="72"/>
      <c r="S671" s="72"/>
      <c r="T671" s="72"/>
      <c r="U671" s="72"/>
      <c r="V671" s="72"/>
      <c r="W671" s="72"/>
      <c r="X671" s="72"/>
      <c r="Y671" s="72"/>
      <c r="Z671" s="72"/>
    </row>
    <row r="672" spans="1:26" ht="16.5" customHeight="1">
      <c r="A672" s="72"/>
      <c r="B672" s="72"/>
      <c r="C672" s="73"/>
      <c r="D672" s="73"/>
      <c r="E672" s="105"/>
      <c r="F672" s="105"/>
      <c r="G672" s="72"/>
      <c r="H672" s="72"/>
      <c r="I672" s="72"/>
      <c r="J672" s="72"/>
      <c r="K672" s="72"/>
      <c r="L672" s="72"/>
      <c r="M672" s="72"/>
      <c r="N672" s="72"/>
      <c r="O672" s="72"/>
      <c r="P672" s="72"/>
      <c r="Q672" s="72"/>
      <c r="R672" s="72"/>
      <c r="S672" s="72"/>
      <c r="T672" s="72"/>
      <c r="U672" s="72"/>
      <c r="V672" s="72"/>
      <c r="W672" s="72"/>
      <c r="X672" s="72"/>
      <c r="Y672" s="72"/>
      <c r="Z672" s="72"/>
    </row>
    <row r="673" spans="1:26" ht="16.5" customHeight="1">
      <c r="A673" s="72"/>
      <c r="B673" s="72"/>
      <c r="C673" s="73"/>
      <c r="D673" s="73"/>
      <c r="E673" s="105"/>
      <c r="F673" s="105"/>
      <c r="G673" s="72"/>
      <c r="H673" s="72"/>
      <c r="I673" s="72"/>
      <c r="J673" s="72"/>
      <c r="K673" s="72"/>
      <c r="L673" s="72"/>
      <c r="M673" s="72"/>
      <c r="N673" s="72"/>
      <c r="O673" s="72"/>
      <c r="P673" s="72"/>
      <c r="Q673" s="72"/>
      <c r="R673" s="72"/>
      <c r="S673" s="72"/>
      <c r="T673" s="72"/>
      <c r="U673" s="72"/>
      <c r="V673" s="72"/>
      <c r="W673" s="72"/>
      <c r="X673" s="72"/>
      <c r="Y673" s="72"/>
      <c r="Z673" s="72"/>
    </row>
    <row r="674" spans="1:26" ht="16.5" customHeight="1">
      <c r="A674" s="72"/>
      <c r="B674" s="72"/>
      <c r="C674" s="73"/>
      <c r="D674" s="73"/>
      <c r="E674" s="105"/>
      <c r="F674" s="105"/>
      <c r="G674" s="72"/>
      <c r="H674" s="72"/>
      <c r="I674" s="72"/>
      <c r="J674" s="72"/>
      <c r="K674" s="72"/>
      <c r="L674" s="72"/>
      <c r="M674" s="72"/>
      <c r="N674" s="72"/>
      <c r="O674" s="72"/>
      <c r="P674" s="72"/>
      <c r="Q674" s="72"/>
      <c r="R674" s="72"/>
      <c r="S674" s="72"/>
      <c r="T674" s="72"/>
      <c r="U674" s="72"/>
      <c r="V674" s="72"/>
      <c r="W674" s="72"/>
      <c r="X674" s="72"/>
      <c r="Y674" s="72"/>
      <c r="Z674" s="72"/>
    </row>
    <row r="675" spans="1:26" ht="16.5" customHeight="1">
      <c r="A675" s="72"/>
      <c r="B675" s="72"/>
      <c r="C675" s="73"/>
      <c r="D675" s="73"/>
      <c r="E675" s="105"/>
      <c r="F675" s="105"/>
      <c r="G675" s="72"/>
      <c r="H675" s="72"/>
      <c r="I675" s="72"/>
      <c r="J675" s="72"/>
      <c r="K675" s="72"/>
      <c r="L675" s="72"/>
      <c r="M675" s="72"/>
      <c r="N675" s="72"/>
      <c r="O675" s="72"/>
      <c r="P675" s="72"/>
      <c r="Q675" s="72"/>
      <c r="R675" s="72"/>
      <c r="S675" s="72"/>
      <c r="T675" s="72"/>
      <c r="U675" s="72"/>
      <c r="V675" s="72"/>
      <c r="W675" s="72"/>
      <c r="X675" s="72"/>
      <c r="Y675" s="72"/>
      <c r="Z675" s="72"/>
    </row>
    <row r="676" spans="1:26" ht="16.5" customHeight="1">
      <c r="A676" s="72"/>
      <c r="B676" s="72"/>
      <c r="C676" s="73"/>
      <c r="D676" s="73"/>
      <c r="E676" s="105"/>
      <c r="F676" s="105"/>
      <c r="G676" s="72"/>
      <c r="H676" s="72"/>
      <c r="I676" s="72"/>
      <c r="J676" s="72"/>
      <c r="K676" s="72"/>
      <c r="L676" s="72"/>
      <c r="M676" s="72"/>
      <c r="N676" s="72"/>
      <c r="O676" s="72"/>
      <c r="P676" s="72"/>
      <c r="Q676" s="72"/>
      <c r="R676" s="72"/>
      <c r="S676" s="72"/>
      <c r="T676" s="72"/>
      <c r="U676" s="72"/>
      <c r="V676" s="72"/>
      <c r="W676" s="72"/>
      <c r="X676" s="72"/>
      <c r="Y676" s="72"/>
      <c r="Z676" s="72"/>
    </row>
    <row r="677" spans="1:26" ht="16.5" customHeight="1">
      <c r="A677" s="72"/>
      <c r="B677" s="72"/>
      <c r="C677" s="73"/>
      <c r="D677" s="73"/>
      <c r="E677" s="105"/>
      <c r="F677" s="105"/>
      <c r="G677" s="72"/>
      <c r="H677" s="72"/>
      <c r="I677" s="72"/>
      <c r="J677" s="72"/>
      <c r="K677" s="72"/>
      <c r="L677" s="72"/>
      <c r="M677" s="72"/>
      <c r="N677" s="72"/>
      <c r="O677" s="72"/>
      <c r="P677" s="72"/>
      <c r="Q677" s="72"/>
      <c r="R677" s="72"/>
      <c r="S677" s="72"/>
      <c r="T677" s="72"/>
      <c r="U677" s="72"/>
      <c r="V677" s="72"/>
      <c r="W677" s="72"/>
      <c r="X677" s="72"/>
      <c r="Y677" s="72"/>
      <c r="Z677" s="72"/>
    </row>
    <row r="678" spans="1:26" ht="16.5" customHeight="1">
      <c r="A678" s="72"/>
      <c r="B678" s="72"/>
      <c r="C678" s="73"/>
      <c r="D678" s="73"/>
      <c r="E678" s="105"/>
      <c r="F678" s="105"/>
      <c r="G678" s="72"/>
      <c r="H678" s="72"/>
      <c r="I678" s="72"/>
      <c r="J678" s="72"/>
      <c r="K678" s="72"/>
      <c r="L678" s="72"/>
      <c r="M678" s="72"/>
      <c r="N678" s="72"/>
      <c r="O678" s="72"/>
      <c r="P678" s="72"/>
      <c r="Q678" s="72"/>
      <c r="R678" s="72"/>
      <c r="S678" s="72"/>
      <c r="T678" s="72"/>
      <c r="U678" s="72"/>
      <c r="V678" s="72"/>
      <c r="W678" s="72"/>
      <c r="X678" s="72"/>
      <c r="Y678" s="72"/>
      <c r="Z678" s="72"/>
    </row>
    <row r="679" spans="1:26" ht="16.5" customHeight="1">
      <c r="A679" s="72"/>
      <c r="B679" s="72"/>
      <c r="C679" s="73"/>
      <c r="D679" s="73"/>
      <c r="E679" s="105"/>
      <c r="F679" s="105"/>
      <c r="G679" s="72"/>
      <c r="H679" s="72"/>
      <c r="I679" s="72"/>
      <c r="J679" s="72"/>
      <c r="K679" s="72"/>
      <c r="L679" s="72"/>
      <c r="M679" s="72"/>
      <c r="N679" s="72"/>
      <c r="O679" s="72"/>
      <c r="P679" s="72"/>
      <c r="Q679" s="72"/>
      <c r="R679" s="72"/>
      <c r="S679" s="72"/>
      <c r="T679" s="72"/>
      <c r="U679" s="72"/>
      <c r="V679" s="72"/>
      <c r="W679" s="72"/>
      <c r="X679" s="72"/>
      <c r="Y679" s="72"/>
      <c r="Z679" s="72"/>
    </row>
    <row r="680" spans="1:26" ht="16.5" customHeight="1">
      <c r="A680" s="72"/>
      <c r="B680" s="72"/>
      <c r="C680" s="73"/>
      <c r="D680" s="73"/>
      <c r="E680" s="105"/>
      <c r="F680" s="105"/>
      <c r="G680" s="72"/>
      <c r="H680" s="72"/>
      <c r="I680" s="72"/>
      <c r="J680" s="72"/>
      <c r="K680" s="72"/>
      <c r="L680" s="72"/>
      <c r="M680" s="72"/>
      <c r="N680" s="72"/>
      <c r="O680" s="72"/>
      <c r="P680" s="72"/>
      <c r="Q680" s="72"/>
      <c r="R680" s="72"/>
      <c r="S680" s="72"/>
      <c r="T680" s="72"/>
      <c r="U680" s="72"/>
      <c r="V680" s="72"/>
      <c r="W680" s="72"/>
      <c r="X680" s="72"/>
      <c r="Y680" s="72"/>
      <c r="Z680" s="72"/>
    </row>
    <row r="681" spans="1:26" ht="16.5" customHeight="1">
      <c r="A681" s="72"/>
      <c r="B681" s="72"/>
      <c r="C681" s="73"/>
      <c r="D681" s="73"/>
      <c r="E681" s="105"/>
      <c r="F681" s="105"/>
      <c r="G681" s="72"/>
      <c r="H681" s="72"/>
      <c r="I681" s="72"/>
      <c r="J681" s="72"/>
      <c r="K681" s="72"/>
      <c r="L681" s="72"/>
      <c r="M681" s="72"/>
      <c r="N681" s="72"/>
      <c r="O681" s="72"/>
      <c r="P681" s="72"/>
      <c r="Q681" s="72"/>
      <c r="R681" s="72"/>
      <c r="S681" s="72"/>
      <c r="T681" s="72"/>
      <c r="U681" s="72"/>
      <c r="V681" s="72"/>
      <c r="W681" s="72"/>
      <c r="X681" s="72"/>
      <c r="Y681" s="72"/>
      <c r="Z681" s="72"/>
    </row>
    <row r="682" spans="1:26" ht="16.5" customHeight="1">
      <c r="A682" s="72"/>
      <c r="B682" s="72"/>
      <c r="C682" s="73"/>
      <c r="D682" s="73"/>
      <c r="E682" s="105"/>
      <c r="F682" s="105"/>
      <c r="G682" s="72"/>
      <c r="H682" s="72"/>
      <c r="I682" s="72"/>
      <c r="J682" s="72"/>
      <c r="K682" s="72"/>
      <c r="L682" s="72"/>
      <c r="M682" s="72"/>
      <c r="N682" s="72"/>
      <c r="O682" s="72"/>
      <c r="P682" s="72"/>
      <c r="Q682" s="72"/>
      <c r="R682" s="72"/>
      <c r="S682" s="72"/>
      <c r="T682" s="72"/>
      <c r="U682" s="72"/>
      <c r="V682" s="72"/>
      <c r="W682" s="72"/>
      <c r="X682" s="72"/>
      <c r="Y682" s="72"/>
      <c r="Z682" s="72"/>
    </row>
    <row r="683" spans="1:26" ht="16.5" customHeight="1">
      <c r="A683" s="72"/>
      <c r="B683" s="72"/>
      <c r="C683" s="73"/>
      <c r="D683" s="73"/>
      <c r="E683" s="105"/>
      <c r="F683" s="105"/>
      <c r="G683" s="72"/>
      <c r="H683" s="72"/>
      <c r="I683" s="72"/>
      <c r="J683" s="72"/>
      <c r="K683" s="72"/>
      <c r="L683" s="72"/>
      <c r="M683" s="72"/>
      <c r="N683" s="72"/>
      <c r="O683" s="72"/>
      <c r="P683" s="72"/>
      <c r="Q683" s="72"/>
      <c r="R683" s="72"/>
      <c r="S683" s="72"/>
      <c r="T683" s="72"/>
      <c r="U683" s="72"/>
      <c r="V683" s="72"/>
      <c r="W683" s="72"/>
      <c r="X683" s="72"/>
      <c r="Y683" s="72"/>
      <c r="Z683" s="72"/>
    </row>
    <row r="684" spans="1:26" ht="16.5" customHeight="1">
      <c r="A684" s="72"/>
      <c r="B684" s="72"/>
      <c r="C684" s="73"/>
      <c r="D684" s="73"/>
      <c r="E684" s="105"/>
      <c r="F684" s="105"/>
      <c r="G684" s="72"/>
      <c r="H684" s="72"/>
      <c r="I684" s="72"/>
      <c r="J684" s="72"/>
      <c r="K684" s="72"/>
      <c r="L684" s="72"/>
      <c r="M684" s="72"/>
      <c r="N684" s="72"/>
      <c r="O684" s="72"/>
      <c r="P684" s="72"/>
      <c r="Q684" s="72"/>
      <c r="R684" s="72"/>
      <c r="S684" s="72"/>
      <c r="T684" s="72"/>
      <c r="U684" s="72"/>
      <c r="V684" s="72"/>
      <c r="W684" s="72"/>
      <c r="X684" s="72"/>
      <c r="Y684" s="72"/>
      <c r="Z684" s="72"/>
    </row>
    <row r="685" spans="1:26" ht="16.5" customHeight="1">
      <c r="A685" s="72"/>
      <c r="B685" s="72"/>
      <c r="C685" s="73"/>
      <c r="D685" s="73"/>
      <c r="E685" s="105"/>
      <c r="F685" s="105"/>
      <c r="G685" s="72"/>
      <c r="H685" s="72"/>
      <c r="I685" s="72"/>
      <c r="J685" s="72"/>
      <c r="K685" s="72"/>
      <c r="L685" s="72"/>
      <c r="M685" s="72"/>
      <c r="N685" s="72"/>
      <c r="O685" s="72"/>
      <c r="P685" s="72"/>
      <c r="Q685" s="72"/>
      <c r="R685" s="72"/>
      <c r="S685" s="72"/>
      <c r="T685" s="72"/>
      <c r="U685" s="72"/>
      <c r="V685" s="72"/>
      <c r="W685" s="72"/>
      <c r="X685" s="72"/>
      <c r="Y685" s="72"/>
      <c r="Z685" s="72"/>
    </row>
    <row r="686" spans="1:26" ht="16.5" customHeight="1">
      <c r="A686" s="72"/>
      <c r="B686" s="72"/>
      <c r="C686" s="73"/>
      <c r="D686" s="73"/>
      <c r="E686" s="105"/>
      <c r="F686" s="105"/>
      <c r="G686" s="72"/>
      <c r="H686" s="72"/>
      <c r="I686" s="72"/>
      <c r="J686" s="72"/>
      <c r="K686" s="72"/>
      <c r="L686" s="72"/>
      <c r="M686" s="72"/>
      <c r="N686" s="72"/>
      <c r="O686" s="72"/>
      <c r="P686" s="72"/>
      <c r="Q686" s="72"/>
      <c r="R686" s="72"/>
      <c r="S686" s="72"/>
      <c r="T686" s="72"/>
      <c r="U686" s="72"/>
      <c r="V686" s="72"/>
      <c r="W686" s="72"/>
      <c r="X686" s="72"/>
      <c r="Y686" s="72"/>
      <c r="Z686" s="72"/>
    </row>
    <row r="687" spans="1:26" ht="16.5" customHeight="1">
      <c r="A687" s="72"/>
      <c r="B687" s="72"/>
      <c r="C687" s="73"/>
      <c r="D687" s="73"/>
      <c r="E687" s="105"/>
      <c r="F687" s="105"/>
      <c r="G687" s="72"/>
      <c r="H687" s="72"/>
      <c r="I687" s="72"/>
      <c r="J687" s="72"/>
      <c r="K687" s="72"/>
      <c r="L687" s="72"/>
      <c r="M687" s="72"/>
      <c r="N687" s="72"/>
      <c r="O687" s="72"/>
      <c r="P687" s="72"/>
      <c r="Q687" s="72"/>
      <c r="R687" s="72"/>
      <c r="S687" s="72"/>
      <c r="T687" s="72"/>
      <c r="U687" s="72"/>
      <c r="V687" s="72"/>
      <c r="W687" s="72"/>
      <c r="X687" s="72"/>
      <c r="Y687" s="72"/>
      <c r="Z687" s="72"/>
    </row>
    <row r="688" spans="1:26" ht="16.5" customHeight="1">
      <c r="A688" s="72"/>
      <c r="B688" s="72"/>
      <c r="C688" s="73"/>
      <c r="D688" s="73"/>
      <c r="E688" s="105"/>
      <c r="F688" s="105"/>
      <c r="G688" s="72"/>
      <c r="H688" s="72"/>
      <c r="I688" s="72"/>
      <c r="J688" s="72"/>
      <c r="K688" s="72"/>
      <c r="L688" s="72"/>
      <c r="M688" s="72"/>
      <c r="N688" s="72"/>
      <c r="O688" s="72"/>
      <c r="P688" s="72"/>
      <c r="Q688" s="72"/>
      <c r="R688" s="72"/>
      <c r="S688" s="72"/>
      <c r="T688" s="72"/>
      <c r="U688" s="72"/>
      <c r="V688" s="72"/>
      <c r="W688" s="72"/>
      <c r="X688" s="72"/>
      <c r="Y688" s="72"/>
      <c r="Z688" s="72"/>
    </row>
    <row r="689" spans="1:26" ht="16.5" customHeight="1">
      <c r="A689" s="72"/>
      <c r="B689" s="72"/>
      <c r="C689" s="73"/>
      <c r="D689" s="73"/>
      <c r="E689" s="105"/>
      <c r="F689" s="105"/>
      <c r="G689" s="72"/>
      <c r="H689" s="72"/>
      <c r="I689" s="72"/>
      <c r="J689" s="72"/>
      <c r="K689" s="72"/>
      <c r="L689" s="72"/>
      <c r="M689" s="72"/>
      <c r="N689" s="72"/>
      <c r="O689" s="72"/>
      <c r="P689" s="72"/>
      <c r="Q689" s="72"/>
      <c r="R689" s="72"/>
      <c r="S689" s="72"/>
      <c r="T689" s="72"/>
      <c r="U689" s="72"/>
      <c r="V689" s="72"/>
      <c r="W689" s="72"/>
      <c r="X689" s="72"/>
      <c r="Y689" s="72"/>
      <c r="Z689" s="72"/>
    </row>
    <row r="690" spans="1:26" ht="16.5" customHeight="1">
      <c r="A690" s="72"/>
      <c r="B690" s="72"/>
      <c r="C690" s="73"/>
      <c r="D690" s="73"/>
      <c r="E690" s="105"/>
      <c r="F690" s="105"/>
      <c r="G690" s="72"/>
      <c r="H690" s="72"/>
      <c r="I690" s="72"/>
      <c r="J690" s="72"/>
      <c r="K690" s="72"/>
      <c r="L690" s="72"/>
      <c r="M690" s="72"/>
      <c r="N690" s="72"/>
      <c r="O690" s="72"/>
      <c r="P690" s="72"/>
      <c r="Q690" s="72"/>
      <c r="R690" s="72"/>
      <c r="S690" s="72"/>
      <c r="T690" s="72"/>
      <c r="U690" s="72"/>
      <c r="V690" s="72"/>
      <c r="W690" s="72"/>
      <c r="X690" s="72"/>
      <c r="Y690" s="72"/>
      <c r="Z690" s="72"/>
    </row>
    <row r="691" spans="1:26" ht="16.5" customHeight="1">
      <c r="A691" s="72"/>
      <c r="B691" s="72"/>
      <c r="C691" s="73"/>
      <c r="D691" s="73"/>
      <c r="E691" s="105"/>
      <c r="F691" s="105"/>
      <c r="G691" s="72"/>
      <c r="H691" s="72"/>
      <c r="I691" s="72"/>
      <c r="J691" s="72"/>
      <c r="K691" s="72"/>
      <c r="L691" s="72"/>
      <c r="M691" s="72"/>
      <c r="N691" s="72"/>
      <c r="O691" s="72"/>
      <c r="P691" s="72"/>
      <c r="Q691" s="72"/>
      <c r="R691" s="72"/>
      <c r="S691" s="72"/>
      <c r="T691" s="72"/>
      <c r="U691" s="72"/>
      <c r="V691" s="72"/>
      <c r="W691" s="72"/>
      <c r="X691" s="72"/>
      <c r="Y691" s="72"/>
      <c r="Z691" s="72"/>
    </row>
    <row r="692" spans="1:26" ht="16.5" customHeight="1">
      <c r="A692" s="72"/>
      <c r="B692" s="72"/>
      <c r="C692" s="73"/>
      <c r="D692" s="73"/>
      <c r="E692" s="105"/>
      <c r="F692" s="105"/>
      <c r="G692" s="72"/>
      <c r="H692" s="72"/>
      <c r="I692" s="72"/>
      <c r="J692" s="72"/>
      <c r="K692" s="72"/>
      <c r="L692" s="72"/>
      <c r="M692" s="72"/>
      <c r="N692" s="72"/>
      <c r="O692" s="72"/>
      <c r="P692" s="72"/>
      <c r="Q692" s="72"/>
      <c r="R692" s="72"/>
      <c r="S692" s="72"/>
      <c r="T692" s="72"/>
      <c r="U692" s="72"/>
      <c r="V692" s="72"/>
      <c r="W692" s="72"/>
      <c r="X692" s="72"/>
      <c r="Y692" s="72"/>
      <c r="Z692" s="72"/>
    </row>
    <row r="693" spans="1:26" ht="16.5" customHeight="1">
      <c r="A693" s="72"/>
      <c r="B693" s="72"/>
      <c r="C693" s="73"/>
      <c r="D693" s="73"/>
      <c r="E693" s="105"/>
      <c r="F693" s="105"/>
      <c r="G693" s="72"/>
      <c r="H693" s="72"/>
      <c r="I693" s="72"/>
      <c r="J693" s="72"/>
      <c r="K693" s="72"/>
      <c r="L693" s="72"/>
      <c r="M693" s="72"/>
      <c r="N693" s="72"/>
      <c r="O693" s="72"/>
      <c r="P693" s="72"/>
      <c r="Q693" s="72"/>
      <c r="R693" s="72"/>
      <c r="S693" s="72"/>
      <c r="T693" s="72"/>
      <c r="U693" s="72"/>
      <c r="V693" s="72"/>
      <c r="W693" s="72"/>
      <c r="X693" s="72"/>
      <c r="Y693" s="72"/>
      <c r="Z693" s="72"/>
    </row>
    <row r="694" spans="1:26" ht="16.5" customHeight="1">
      <c r="A694" s="72"/>
      <c r="B694" s="72"/>
      <c r="C694" s="73"/>
      <c r="D694" s="73"/>
      <c r="E694" s="105"/>
      <c r="F694" s="105"/>
      <c r="G694" s="72"/>
      <c r="H694" s="72"/>
      <c r="I694" s="72"/>
      <c r="J694" s="72"/>
      <c r="K694" s="72"/>
      <c r="L694" s="72"/>
      <c r="M694" s="72"/>
      <c r="N694" s="72"/>
      <c r="O694" s="72"/>
      <c r="P694" s="72"/>
      <c r="Q694" s="72"/>
      <c r="R694" s="72"/>
      <c r="S694" s="72"/>
      <c r="T694" s="72"/>
      <c r="U694" s="72"/>
      <c r="V694" s="72"/>
      <c r="W694" s="72"/>
      <c r="X694" s="72"/>
      <c r="Y694" s="72"/>
      <c r="Z694" s="72"/>
    </row>
    <row r="695" spans="1:26" ht="16.5" customHeight="1">
      <c r="A695" s="72"/>
      <c r="B695" s="72"/>
      <c r="C695" s="73"/>
      <c r="D695" s="73"/>
      <c r="E695" s="105"/>
      <c r="F695" s="105"/>
      <c r="G695" s="72"/>
      <c r="H695" s="72"/>
      <c r="I695" s="72"/>
      <c r="J695" s="72"/>
      <c r="K695" s="72"/>
      <c r="L695" s="72"/>
      <c r="M695" s="72"/>
      <c r="N695" s="72"/>
      <c r="O695" s="72"/>
      <c r="P695" s="72"/>
      <c r="Q695" s="72"/>
      <c r="R695" s="72"/>
      <c r="S695" s="72"/>
      <c r="T695" s="72"/>
      <c r="U695" s="72"/>
      <c r="V695" s="72"/>
      <c r="W695" s="72"/>
      <c r="X695" s="72"/>
      <c r="Y695" s="72"/>
      <c r="Z695" s="72"/>
    </row>
    <row r="696" spans="1:26" ht="16.5" customHeight="1">
      <c r="A696" s="72"/>
      <c r="B696" s="72"/>
      <c r="C696" s="73"/>
      <c r="D696" s="73"/>
      <c r="E696" s="105"/>
      <c r="F696" s="105"/>
      <c r="G696" s="72"/>
      <c r="H696" s="72"/>
      <c r="I696" s="72"/>
      <c r="J696" s="72"/>
      <c r="K696" s="72"/>
      <c r="L696" s="72"/>
      <c r="M696" s="72"/>
      <c r="N696" s="72"/>
      <c r="O696" s="72"/>
      <c r="P696" s="72"/>
      <c r="Q696" s="72"/>
      <c r="R696" s="72"/>
      <c r="S696" s="72"/>
      <c r="T696" s="72"/>
      <c r="U696" s="72"/>
      <c r="V696" s="72"/>
      <c r="W696" s="72"/>
      <c r="X696" s="72"/>
      <c r="Y696" s="72"/>
      <c r="Z696" s="72"/>
    </row>
    <row r="697" spans="1:26" ht="16.5" customHeight="1">
      <c r="A697" s="72"/>
      <c r="B697" s="72"/>
      <c r="C697" s="73"/>
      <c r="D697" s="73"/>
      <c r="E697" s="105"/>
      <c r="F697" s="105"/>
      <c r="G697" s="72"/>
      <c r="H697" s="72"/>
      <c r="I697" s="72"/>
      <c r="J697" s="72"/>
      <c r="K697" s="72"/>
      <c r="L697" s="72"/>
      <c r="M697" s="72"/>
      <c r="N697" s="72"/>
      <c r="O697" s="72"/>
      <c r="P697" s="72"/>
      <c r="Q697" s="72"/>
      <c r="R697" s="72"/>
      <c r="S697" s="72"/>
      <c r="T697" s="72"/>
      <c r="U697" s="72"/>
      <c r="V697" s="72"/>
      <c r="W697" s="72"/>
      <c r="X697" s="72"/>
      <c r="Y697" s="72"/>
      <c r="Z697" s="72"/>
    </row>
    <row r="698" spans="1:26" ht="16.5" customHeight="1">
      <c r="A698" s="72"/>
      <c r="B698" s="72"/>
      <c r="C698" s="73"/>
      <c r="D698" s="73"/>
      <c r="E698" s="105"/>
      <c r="F698" s="105"/>
      <c r="G698" s="72"/>
      <c r="H698" s="72"/>
      <c r="I698" s="72"/>
      <c r="J698" s="72"/>
      <c r="K698" s="72"/>
      <c r="L698" s="72"/>
      <c r="M698" s="72"/>
      <c r="N698" s="72"/>
      <c r="O698" s="72"/>
      <c r="P698" s="72"/>
      <c r="Q698" s="72"/>
      <c r="R698" s="72"/>
      <c r="S698" s="72"/>
      <c r="T698" s="72"/>
      <c r="U698" s="72"/>
      <c r="V698" s="72"/>
      <c r="W698" s="72"/>
      <c r="X698" s="72"/>
      <c r="Y698" s="72"/>
      <c r="Z698" s="72"/>
    </row>
    <row r="699" spans="1:26" ht="16.5" customHeight="1">
      <c r="A699" s="72"/>
      <c r="B699" s="72"/>
      <c r="C699" s="73"/>
      <c r="D699" s="73"/>
      <c r="E699" s="105"/>
      <c r="F699" s="105"/>
      <c r="G699" s="72"/>
      <c r="H699" s="72"/>
      <c r="I699" s="72"/>
      <c r="J699" s="72"/>
      <c r="K699" s="72"/>
      <c r="L699" s="72"/>
      <c r="M699" s="72"/>
      <c r="N699" s="72"/>
      <c r="O699" s="72"/>
      <c r="P699" s="72"/>
      <c r="Q699" s="72"/>
      <c r="R699" s="72"/>
      <c r="S699" s="72"/>
      <c r="T699" s="72"/>
      <c r="U699" s="72"/>
      <c r="V699" s="72"/>
      <c r="W699" s="72"/>
      <c r="X699" s="72"/>
      <c r="Y699" s="72"/>
      <c r="Z699" s="72"/>
    </row>
    <row r="700" spans="1:26" ht="16.5" customHeight="1">
      <c r="A700" s="72"/>
      <c r="B700" s="72"/>
      <c r="C700" s="73"/>
      <c r="D700" s="73"/>
      <c r="E700" s="105"/>
      <c r="F700" s="105"/>
      <c r="G700" s="72"/>
      <c r="H700" s="72"/>
      <c r="I700" s="72"/>
      <c r="J700" s="72"/>
      <c r="K700" s="72"/>
      <c r="L700" s="72"/>
      <c r="M700" s="72"/>
      <c r="N700" s="72"/>
      <c r="O700" s="72"/>
      <c r="P700" s="72"/>
      <c r="Q700" s="72"/>
      <c r="R700" s="72"/>
      <c r="S700" s="72"/>
      <c r="T700" s="72"/>
      <c r="U700" s="72"/>
      <c r="V700" s="72"/>
      <c r="W700" s="72"/>
      <c r="X700" s="72"/>
      <c r="Y700" s="72"/>
      <c r="Z700" s="72"/>
    </row>
    <row r="701" spans="1:26" ht="16.5" customHeight="1">
      <c r="A701" s="72"/>
      <c r="B701" s="72"/>
      <c r="C701" s="73"/>
      <c r="D701" s="73"/>
      <c r="E701" s="105"/>
      <c r="F701" s="105"/>
      <c r="G701" s="72"/>
      <c r="H701" s="72"/>
      <c r="I701" s="72"/>
      <c r="J701" s="72"/>
      <c r="K701" s="72"/>
      <c r="L701" s="72"/>
      <c r="M701" s="72"/>
      <c r="N701" s="72"/>
      <c r="O701" s="72"/>
      <c r="P701" s="72"/>
      <c r="Q701" s="72"/>
      <c r="R701" s="72"/>
      <c r="S701" s="72"/>
      <c r="T701" s="72"/>
      <c r="U701" s="72"/>
      <c r="V701" s="72"/>
      <c r="W701" s="72"/>
      <c r="X701" s="72"/>
      <c r="Y701" s="72"/>
      <c r="Z701" s="72"/>
    </row>
    <row r="702" spans="1:26" ht="16.5" customHeight="1">
      <c r="A702" s="72"/>
      <c r="B702" s="72"/>
      <c r="C702" s="73"/>
      <c r="D702" s="73"/>
      <c r="E702" s="105"/>
      <c r="F702" s="105"/>
      <c r="G702" s="72"/>
      <c r="H702" s="72"/>
      <c r="I702" s="72"/>
      <c r="J702" s="72"/>
      <c r="K702" s="72"/>
      <c r="L702" s="72"/>
      <c r="M702" s="72"/>
      <c r="N702" s="72"/>
      <c r="O702" s="72"/>
      <c r="P702" s="72"/>
      <c r="Q702" s="72"/>
      <c r="R702" s="72"/>
      <c r="S702" s="72"/>
      <c r="T702" s="72"/>
      <c r="U702" s="72"/>
      <c r="V702" s="72"/>
      <c r="W702" s="72"/>
      <c r="X702" s="72"/>
      <c r="Y702" s="72"/>
      <c r="Z702" s="72"/>
    </row>
    <row r="703" spans="1:26" ht="16.5" customHeight="1">
      <c r="A703" s="72"/>
      <c r="B703" s="72"/>
      <c r="C703" s="73"/>
      <c r="D703" s="73"/>
      <c r="E703" s="105"/>
      <c r="F703" s="105"/>
      <c r="G703" s="72"/>
      <c r="H703" s="72"/>
      <c r="I703" s="72"/>
      <c r="J703" s="72"/>
      <c r="K703" s="72"/>
      <c r="L703" s="72"/>
      <c r="M703" s="72"/>
      <c r="N703" s="72"/>
      <c r="O703" s="72"/>
      <c r="P703" s="72"/>
      <c r="Q703" s="72"/>
      <c r="R703" s="72"/>
      <c r="S703" s="72"/>
      <c r="T703" s="72"/>
      <c r="U703" s="72"/>
      <c r="V703" s="72"/>
      <c r="W703" s="72"/>
      <c r="X703" s="72"/>
      <c r="Y703" s="72"/>
      <c r="Z703" s="72"/>
    </row>
    <row r="704" spans="1:26" ht="16.5" customHeight="1">
      <c r="A704" s="72"/>
      <c r="B704" s="72"/>
      <c r="C704" s="73"/>
      <c r="D704" s="73"/>
      <c r="E704" s="105"/>
      <c r="F704" s="105"/>
      <c r="G704" s="72"/>
      <c r="H704" s="72"/>
      <c r="I704" s="72"/>
      <c r="J704" s="72"/>
      <c r="K704" s="72"/>
      <c r="L704" s="72"/>
      <c r="M704" s="72"/>
      <c r="N704" s="72"/>
      <c r="O704" s="72"/>
      <c r="P704" s="72"/>
      <c r="Q704" s="72"/>
      <c r="R704" s="72"/>
      <c r="S704" s="72"/>
      <c r="T704" s="72"/>
      <c r="U704" s="72"/>
      <c r="V704" s="72"/>
      <c r="W704" s="72"/>
      <c r="X704" s="72"/>
      <c r="Y704" s="72"/>
      <c r="Z704" s="72"/>
    </row>
    <row r="705" spans="1:26" ht="16.5" customHeight="1">
      <c r="A705" s="72"/>
      <c r="B705" s="72"/>
      <c r="C705" s="73"/>
      <c r="D705" s="73"/>
      <c r="E705" s="105"/>
      <c r="F705" s="105"/>
      <c r="G705" s="72"/>
      <c r="H705" s="72"/>
      <c r="I705" s="72"/>
      <c r="J705" s="72"/>
      <c r="K705" s="72"/>
      <c r="L705" s="72"/>
      <c r="M705" s="72"/>
      <c r="N705" s="72"/>
      <c r="O705" s="72"/>
      <c r="P705" s="72"/>
      <c r="Q705" s="72"/>
      <c r="R705" s="72"/>
      <c r="S705" s="72"/>
      <c r="T705" s="72"/>
      <c r="U705" s="72"/>
      <c r="V705" s="72"/>
      <c r="W705" s="72"/>
      <c r="X705" s="72"/>
      <c r="Y705" s="72"/>
      <c r="Z705" s="72"/>
    </row>
    <row r="706" spans="1:26" ht="16.5" customHeight="1">
      <c r="A706" s="72"/>
      <c r="B706" s="72"/>
      <c r="C706" s="73"/>
      <c r="D706" s="73"/>
      <c r="E706" s="105"/>
      <c r="F706" s="105"/>
      <c r="G706" s="72"/>
      <c r="H706" s="72"/>
      <c r="I706" s="72"/>
      <c r="J706" s="72"/>
      <c r="K706" s="72"/>
      <c r="L706" s="72"/>
      <c r="M706" s="72"/>
      <c r="N706" s="72"/>
      <c r="O706" s="72"/>
      <c r="P706" s="72"/>
      <c r="Q706" s="72"/>
      <c r="R706" s="72"/>
      <c r="S706" s="72"/>
      <c r="T706" s="72"/>
      <c r="U706" s="72"/>
      <c r="V706" s="72"/>
      <c r="W706" s="72"/>
      <c r="X706" s="72"/>
      <c r="Y706" s="72"/>
      <c r="Z706" s="72"/>
    </row>
    <row r="707" spans="1:26" ht="16.5" customHeight="1">
      <c r="A707" s="72"/>
      <c r="B707" s="72"/>
      <c r="C707" s="73"/>
      <c r="D707" s="73"/>
      <c r="E707" s="105"/>
      <c r="F707" s="105"/>
      <c r="G707" s="72"/>
      <c r="H707" s="72"/>
      <c r="I707" s="72"/>
      <c r="J707" s="72"/>
      <c r="K707" s="72"/>
      <c r="L707" s="72"/>
      <c r="M707" s="72"/>
      <c r="N707" s="72"/>
      <c r="O707" s="72"/>
      <c r="P707" s="72"/>
      <c r="Q707" s="72"/>
      <c r="R707" s="72"/>
      <c r="S707" s="72"/>
      <c r="T707" s="72"/>
      <c r="U707" s="72"/>
      <c r="V707" s="72"/>
      <c r="W707" s="72"/>
      <c r="X707" s="72"/>
      <c r="Y707" s="72"/>
      <c r="Z707" s="72"/>
    </row>
    <row r="708" spans="1:26" ht="16.5" customHeight="1">
      <c r="A708" s="72"/>
      <c r="B708" s="72"/>
      <c r="C708" s="73"/>
      <c r="D708" s="73"/>
      <c r="E708" s="105"/>
      <c r="F708" s="105"/>
      <c r="G708" s="72"/>
      <c r="H708" s="72"/>
      <c r="I708" s="72"/>
      <c r="J708" s="72"/>
      <c r="K708" s="72"/>
      <c r="L708" s="72"/>
      <c r="M708" s="72"/>
      <c r="N708" s="72"/>
      <c r="O708" s="72"/>
      <c r="P708" s="72"/>
      <c r="Q708" s="72"/>
      <c r="R708" s="72"/>
      <c r="S708" s="72"/>
      <c r="T708" s="72"/>
      <c r="U708" s="72"/>
      <c r="V708" s="72"/>
      <c r="W708" s="72"/>
      <c r="X708" s="72"/>
      <c r="Y708" s="72"/>
      <c r="Z708" s="72"/>
    </row>
    <row r="709" spans="1:26" ht="16.5" customHeight="1">
      <c r="A709" s="72"/>
      <c r="B709" s="72"/>
      <c r="C709" s="73"/>
      <c r="D709" s="73"/>
      <c r="E709" s="105"/>
      <c r="F709" s="105"/>
      <c r="G709" s="72"/>
      <c r="H709" s="72"/>
      <c r="I709" s="72"/>
      <c r="J709" s="72"/>
      <c r="K709" s="72"/>
      <c r="L709" s="72"/>
      <c r="M709" s="72"/>
      <c r="N709" s="72"/>
      <c r="O709" s="72"/>
      <c r="P709" s="72"/>
      <c r="Q709" s="72"/>
      <c r="R709" s="72"/>
      <c r="S709" s="72"/>
      <c r="T709" s="72"/>
      <c r="U709" s="72"/>
      <c r="V709" s="72"/>
      <c r="W709" s="72"/>
      <c r="X709" s="72"/>
      <c r="Y709" s="72"/>
      <c r="Z709" s="72"/>
    </row>
    <row r="710" spans="1:26" ht="16.5" customHeight="1">
      <c r="A710" s="72"/>
      <c r="B710" s="72"/>
      <c r="C710" s="73"/>
      <c r="D710" s="73"/>
      <c r="E710" s="105"/>
      <c r="F710" s="105"/>
      <c r="G710" s="72"/>
      <c r="H710" s="72"/>
      <c r="I710" s="72"/>
      <c r="J710" s="72"/>
      <c r="K710" s="72"/>
      <c r="L710" s="72"/>
      <c r="M710" s="72"/>
      <c r="N710" s="72"/>
      <c r="O710" s="72"/>
      <c r="P710" s="72"/>
      <c r="Q710" s="72"/>
      <c r="R710" s="72"/>
      <c r="S710" s="72"/>
      <c r="T710" s="72"/>
      <c r="U710" s="72"/>
      <c r="V710" s="72"/>
      <c r="W710" s="72"/>
      <c r="X710" s="72"/>
      <c r="Y710" s="72"/>
      <c r="Z710" s="72"/>
    </row>
    <row r="711" spans="1:26" ht="16.5" customHeight="1">
      <c r="A711" s="72"/>
      <c r="B711" s="72"/>
      <c r="C711" s="73"/>
      <c r="D711" s="73"/>
      <c r="E711" s="105"/>
      <c r="F711" s="105"/>
      <c r="G711" s="72"/>
      <c r="H711" s="72"/>
      <c r="I711" s="72"/>
      <c r="J711" s="72"/>
      <c r="K711" s="72"/>
      <c r="L711" s="72"/>
      <c r="M711" s="72"/>
      <c r="N711" s="72"/>
      <c r="O711" s="72"/>
      <c r="P711" s="72"/>
      <c r="Q711" s="72"/>
      <c r="R711" s="72"/>
      <c r="S711" s="72"/>
      <c r="T711" s="72"/>
      <c r="U711" s="72"/>
      <c r="V711" s="72"/>
      <c r="W711" s="72"/>
      <c r="X711" s="72"/>
      <c r="Y711" s="72"/>
      <c r="Z711" s="72"/>
    </row>
    <row r="712" spans="1:26" ht="16.5" customHeight="1">
      <c r="A712" s="72"/>
      <c r="B712" s="72"/>
      <c r="C712" s="73"/>
      <c r="D712" s="73"/>
      <c r="E712" s="105"/>
      <c r="F712" s="105"/>
      <c r="G712" s="72"/>
      <c r="H712" s="72"/>
      <c r="I712" s="72"/>
      <c r="J712" s="72"/>
      <c r="K712" s="72"/>
      <c r="L712" s="72"/>
      <c r="M712" s="72"/>
      <c r="N712" s="72"/>
      <c r="O712" s="72"/>
      <c r="P712" s="72"/>
      <c r="Q712" s="72"/>
      <c r="R712" s="72"/>
      <c r="S712" s="72"/>
      <c r="T712" s="72"/>
      <c r="U712" s="72"/>
      <c r="V712" s="72"/>
      <c r="W712" s="72"/>
      <c r="X712" s="72"/>
      <c r="Y712" s="72"/>
      <c r="Z712" s="72"/>
    </row>
    <row r="713" spans="1:26" ht="16.5" customHeight="1">
      <c r="A713" s="72"/>
      <c r="B713" s="72"/>
      <c r="C713" s="73"/>
      <c r="D713" s="73"/>
      <c r="E713" s="105"/>
      <c r="F713" s="105"/>
      <c r="G713" s="72"/>
      <c r="H713" s="72"/>
      <c r="I713" s="72"/>
      <c r="J713" s="72"/>
      <c r="K713" s="72"/>
      <c r="L713" s="72"/>
      <c r="M713" s="72"/>
      <c r="N713" s="72"/>
      <c r="O713" s="72"/>
      <c r="P713" s="72"/>
      <c r="Q713" s="72"/>
      <c r="R713" s="72"/>
      <c r="S713" s="72"/>
      <c r="T713" s="72"/>
      <c r="U713" s="72"/>
      <c r="V713" s="72"/>
      <c r="W713" s="72"/>
      <c r="X713" s="72"/>
      <c r="Y713" s="72"/>
      <c r="Z713" s="72"/>
    </row>
    <row r="714" spans="1:26" ht="16.5" customHeight="1">
      <c r="A714" s="72"/>
      <c r="B714" s="72"/>
      <c r="C714" s="73"/>
      <c r="D714" s="73"/>
      <c r="E714" s="105"/>
      <c r="F714" s="105"/>
      <c r="G714" s="72"/>
      <c r="H714" s="72"/>
      <c r="I714" s="72"/>
      <c r="J714" s="72"/>
      <c r="K714" s="72"/>
      <c r="L714" s="72"/>
      <c r="M714" s="72"/>
      <c r="N714" s="72"/>
      <c r="O714" s="72"/>
      <c r="P714" s="72"/>
      <c r="Q714" s="72"/>
      <c r="R714" s="72"/>
      <c r="S714" s="72"/>
      <c r="T714" s="72"/>
      <c r="U714" s="72"/>
      <c r="V714" s="72"/>
      <c r="W714" s="72"/>
      <c r="X714" s="72"/>
      <c r="Y714" s="72"/>
      <c r="Z714" s="72"/>
    </row>
    <row r="715" spans="1:26" ht="16.5" customHeight="1">
      <c r="A715" s="72"/>
      <c r="B715" s="72"/>
      <c r="C715" s="73"/>
      <c r="D715" s="73"/>
      <c r="E715" s="105"/>
      <c r="F715" s="105"/>
      <c r="G715" s="72"/>
      <c r="H715" s="72"/>
      <c r="I715" s="72"/>
      <c r="J715" s="72"/>
      <c r="K715" s="72"/>
      <c r="L715" s="72"/>
      <c r="M715" s="72"/>
      <c r="N715" s="72"/>
      <c r="O715" s="72"/>
      <c r="P715" s="72"/>
      <c r="Q715" s="72"/>
      <c r="R715" s="72"/>
      <c r="S715" s="72"/>
      <c r="T715" s="72"/>
      <c r="U715" s="72"/>
      <c r="V715" s="72"/>
      <c r="W715" s="72"/>
      <c r="X715" s="72"/>
      <c r="Y715" s="72"/>
      <c r="Z715" s="72"/>
    </row>
    <row r="716" spans="1:26" ht="16.5" customHeight="1">
      <c r="A716" s="72"/>
      <c r="B716" s="72"/>
      <c r="C716" s="73"/>
      <c r="D716" s="73"/>
      <c r="E716" s="105"/>
      <c r="F716" s="105"/>
      <c r="G716" s="72"/>
      <c r="H716" s="72"/>
      <c r="I716" s="72"/>
      <c r="J716" s="72"/>
      <c r="K716" s="72"/>
      <c r="L716" s="72"/>
      <c r="M716" s="72"/>
      <c r="N716" s="72"/>
      <c r="O716" s="72"/>
      <c r="P716" s="72"/>
      <c r="Q716" s="72"/>
      <c r="R716" s="72"/>
      <c r="S716" s="72"/>
      <c r="T716" s="72"/>
      <c r="U716" s="72"/>
      <c r="V716" s="72"/>
      <c r="W716" s="72"/>
      <c r="X716" s="72"/>
      <c r="Y716" s="72"/>
      <c r="Z716" s="72"/>
    </row>
    <row r="717" spans="1:26" ht="16.5" customHeight="1">
      <c r="A717" s="72"/>
      <c r="B717" s="72"/>
      <c r="C717" s="73"/>
      <c r="D717" s="73"/>
      <c r="E717" s="105"/>
      <c r="F717" s="105"/>
      <c r="G717" s="72"/>
      <c r="H717" s="72"/>
      <c r="I717" s="72"/>
      <c r="J717" s="72"/>
      <c r="K717" s="72"/>
      <c r="L717" s="72"/>
      <c r="M717" s="72"/>
      <c r="N717" s="72"/>
      <c r="O717" s="72"/>
      <c r="P717" s="72"/>
      <c r="Q717" s="72"/>
      <c r="R717" s="72"/>
      <c r="S717" s="72"/>
      <c r="T717" s="72"/>
      <c r="U717" s="72"/>
      <c r="V717" s="72"/>
      <c r="W717" s="72"/>
      <c r="X717" s="72"/>
      <c r="Y717" s="72"/>
      <c r="Z717" s="72"/>
    </row>
    <row r="718" spans="1:26" ht="16.5" customHeight="1">
      <c r="A718" s="72"/>
      <c r="B718" s="72"/>
      <c r="C718" s="73"/>
      <c r="D718" s="73"/>
      <c r="E718" s="105"/>
      <c r="F718" s="105"/>
      <c r="G718" s="72"/>
      <c r="H718" s="72"/>
      <c r="I718" s="72"/>
      <c r="J718" s="72"/>
      <c r="K718" s="72"/>
      <c r="L718" s="72"/>
      <c r="M718" s="72"/>
      <c r="N718" s="72"/>
      <c r="O718" s="72"/>
      <c r="P718" s="72"/>
      <c r="Q718" s="72"/>
      <c r="R718" s="72"/>
      <c r="S718" s="72"/>
      <c r="T718" s="72"/>
      <c r="U718" s="72"/>
      <c r="V718" s="72"/>
      <c r="W718" s="72"/>
      <c r="X718" s="72"/>
      <c r="Y718" s="72"/>
      <c r="Z718" s="72"/>
    </row>
    <row r="719" spans="1:26" ht="16.5" customHeight="1">
      <c r="A719" s="72"/>
      <c r="B719" s="72"/>
      <c r="C719" s="73"/>
      <c r="D719" s="73"/>
      <c r="E719" s="105"/>
      <c r="F719" s="105"/>
      <c r="G719" s="72"/>
      <c r="H719" s="72"/>
      <c r="I719" s="72"/>
      <c r="J719" s="72"/>
      <c r="K719" s="72"/>
      <c r="L719" s="72"/>
      <c r="M719" s="72"/>
      <c r="N719" s="72"/>
      <c r="O719" s="72"/>
      <c r="P719" s="72"/>
      <c r="Q719" s="72"/>
      <c r="R719" s="72"/>
      <c r="S719" s="72"/>
      <c r="T719" s="72"/>
      <c r="U719" s="72"/>
      <c r="V719" s="72"/>
      <c r="W719" s="72"/>
      <c r="X719" s="72"/>
      <c r="Y719" s="72"/>
      <c r="Z719" s="72"/>
    </row>
    <row r="720" spans="1:26" ht="16.5" customHeight="1">
      <c r="A720" s="72"/>
      <c r="B720" s="72"/>
      <c r="C720" s="73"/>
      <c r="D720" s="73"/>
      <c r="E720" s="105"/>
      <c r="F720" s="105"/>
      <c r="G720" s="72"/>
      <c r="H720" s="72"/>
      <c r="I720" s="72"/>
      <c r="J720" s="72"/>
      <c r="K720" s="72"/>
      <c r="L720" s="72"/>
      <c r="M720" s="72"/>
      <c r="N720" s="72"/>
      <c r="O720" s="72"/>
      <c r="P720" s="72"/>
      <c r="Q720" s="72"/>
      <c r="R720" s="72"/>
      <c r="S720" s="72"/>
      <c r="T720" s="72"/>
      <c r="U720" s="72"/>
      <c r="V720" s="72"/>
      <c r="W720" s="72"/>
      <c r="X720" s="72"/>
      <c r="Y720" s="72"/>
      <c r="Z720" s="72"/>
    </row>
    <row r="721" spans="1:26" ht="16.5" customHeight="1">
      <c r="A721" s="72"/>
      <c r="B721" s="72"/>
      <c r="C721" s="73"/>
      <c r="D721" s="73"/>
      <c r="E721" s="105"/>
      <c r="F721" s="105"/>
      <c r="G721" s="72"/>
      <c r="H721" s="72"/>
      <c r="I721" s="72"/>
      <c r="J721" s="72"/>
      <c r="K721" s="72"/>
      <c r="L721" s="72"/>
      <c r="M721" s="72"/>
      <c r="N721" s="72"/>
      <c r="O721" s="72"/>
      <c r="P721" s="72"/>
      <c r="Q721" s="72"/>
      <c r="R721" s="72"/>
      <c r="S721" s="72"/>
      <c r="T721" s="72"/>
      <c r="U721" s="72"/>
      <c r="V721" s="72"/>
      <c r="W721" s="72"/>
      <c r="X721" s="72"/>
      <c r="Y721" s="72"/>
      <c r="Z721" s="72"/>
    </row>
    <row r="722" spans="1:26" ht="16.5" customHeight="1">
      <c r="A722" s="72"/>
      <c r="B722" s="72"/>
      <c r="C722" s="73"/>
      <c r="D722" s="73"/>
      <c r="E722" s="105"/>
      <c r="F722" s="105"/>
      <c r="G722" s="72"/>
      <c r="H722" s="72"/>
      <c r="I722" s="72"/>
      <c r="J722" s="72"/>
      <c r="K722" s="72"/>
      <c r="L722" s="72"/>
      <c r="M722" s="72"/>
      <c r="N722" s="72"/>
      <c r="O722" s="72"/>
      <c r="P722" s="72"/>
      <c r="Q722" s="72"/>
      <c r="R722" s="72"/>
      <c r="S722" s="72"/>
      <c r="T722" s="72"/>
      <c r="U722" s="72"/>
      <c r="V722" s="72"/>
      <c r="W722" s="72"/>
      <c r="X722" s="72"/>
      <c r="Y722" s="72"/>
      <c r="Z722" s="72"/>
    </row>
    <row r="723" spans="1:26" ht="16.5" customHeight="1">
      <c r="A723" s="72"/>
      <c r="B723" s="72"/>
      <c r="C723" s="73"/>
      <c r="D723" s="73"/>
      <c r="E723" s="105"/>
      <c r="F723" s="105"/>
      <c r="G723" s="72"/>
      <c r="H723" s="72"/>
      <c r="I723" s="72"/>
      <c r="J723" s="72"/>
      <c r="K723" s="72"/>
      <c r="L723" s="72"/>
      <c r="M723" s="72"/>
      <c r="N723" s="72"/>
      <c r="O723" s="72"/>
      <c r="P723" s="72"/>
      <c r="Q723" s="72"/>
      <c r="R723" s="72"/>
      <c r="S723" s="72"/>
      <c r="T723" s="72"/>
      <c r="U723" s="72"/>
      <c r="V723" s="72"/>
      <c r="W723" s="72"/>
      <c r="X723" s="72"/>
      <c r="Y723" s="72"/>
      <c r="Z723" s="72"/>
    </row>
    <row r="724" spans="1:26" ht="16.5" customHeight="1">
      <c r="A724" s="72"/>
      <c r="B724" s="72"/>
      <c r="C724" s="73"/>
      <c r="D724" s="73"/>
      <c r="E724" s="105"/>
      <c r="F724" s="105"/>
      <c r="G724" s="72"/>
      <c r="H724" s="72"/>
      <c r="I724" s="72"/>
      <c r="J724" s="72"/>
      <c r="K724" s="72"/>
      <c r="L724" s="72"/>
      <c r="M724" s="72"/>
      <c r="N724" s="72"/>
      <c r="O724" s="72"/>
      <c r="P724" s="72"/>
      <c r="Q724" s="72"/>
      <c r="R724" s="72"/>
      <c r="S724" s="72"/>
      <c r="T724" s="72"/>
      <c r="U724" s="72"/>
      <c r="V724" s="72"/>
      <c r="W724" s="72"/>
      <c r="X724" s="72"/>
      <c r="Y724" s="72"/>
      <c r="Z724" s="72"/>
    </row>
    <row r="725" spans="1:26" ht="16.5" customHeight="1">
      <c r="A725" s="72"/>
      <c r="B725" s="72"/>
      <c r="C725" s="73"/>
      <c r="D725" s="73"/>
      <c r="E725" s="105"/>
      <c r="F725" s="105"/>
      <c r="G725" s="72"/>
      <c r="H725" s="72"/>
      <c r="I725" s="72"/>
      <c r="J725" s="72"/>
      <c r="K725" s="72"/>
      <c r="L725" s="72"/>
      <c r="M725" s="72"/>
      <c r="N725" s="72"/>
      <c r="O725" s="72"/>
      <c r="P725" s="72"/>
      <c r="Q725" s="72"/>
      <c r="R725" s="72"/>
      <c r="S725" s="72"/>
      <c r="T725" s="72"/>
      <c r="U725" s="72"/>
      <c r="V725" s="72"/>
      <c r="W725" s="72"/>
      <c r="X725" s="72"/>
      <c r="Y725" s="72"/>
      <c r="Z725" s="72"/>
    </row>
    <row r="726" spans="1:26" ht="16.5" customHeight="1">
      <c r="A726" s="72"/>
      <c r="B726" s="72"/>
      <c r="C726" s="73"/>
      <c r="D726" s="73"/>
      <c r="E726" s="105"/>
      <c r="F726" s="105"/>
      <c r="G726" s="72"/>
      <c r="H726" s="72"/>
      <c r="I726" s="72"/>
      <c r="J726" s="72"/>
      <c r="K726" s="72"/>
      <c r="L726" s="72"/>
      <c r="M726" s="72"/>
      <c r="N726" s="72"/>
      <c r="O726" s="72"/>
      <c r="P726" s="72"/>
      <c r="Q726" s="72"/>
      <c r="R726" s="72"/>
      <c r="S726" s="72"/>
      <c r="T726" s="72"/>
      <c r="U726" s="72"/>
      <c r="V726" s="72"/>
      <c r="W726" s="72"/>
      <c r="X726" s="72"/>
      <c r="Y726" s="72"/>
      <c r="Z726" s="72"/>
    </row>
    <row r="727" spans="1:26" ht="16.5" customHeight="1">
      <c r="A727" s="72"/>
      <c r="B727" s="72"/>
      <c r="C727" s="73"/>
      <c r="D727" s="73"/>
      <c r="E727" s="105"/>
      <c r="F727" s="105"/>
      <c r="G727" s="72"/>
      <c r="H727" s="72"/>
      <c r="I727" s="72"/>
      <c r="J727" s="72"/>
      <c r="K727" s="72"/>
      <c r="L727" s="72"/>
      <c r="M727" s="72"/>
      <c r="N727" s="72"/>
      <c r="O727" s="72"/>
      <c r="P727" s="72"/>
      <c r="Q727" s="72"/>
      <c r="R727" s="72"/>
      <c r="S727" s="72"/>
      <c r="T727" s="72"/>
      <c r="U727" s="72"/>
      <c r="V727" s="72"/>
      <c r="W727" s="72"/>
      <c r="X727" s="72"/>
      <c r="Y727" s="72"/>
      <c r="Z727" s="72"/>
    </row>
    <row r="728" spans="1:26" ht="16.5" customHeight="1">
      <c r="A728" s="72"/>
      <c r="B728" s="72"/>
      <c r="C728" s="73"/>
      <c r="D728" s="73"/>
      <c r="E728" s="105"/>
      <c r="F728" s="105"/>
      <c r="G728" s="72"/>
      <c r="H728" s="72"/>
      <c r="I728" s="72"/>
      <c r="J728" s="72"/>
      <c r="K728" s="72"/>
      <c r="L728" s="72"/>
      <c r="M728" s="72"/>
      <c r="N728" s="72"/>
      <c r="O728" s="72"/>
      <c r="P728" s="72"/>
      <c r="Q728" s="72"/>
      <c r="R728" s="72"/>
      <c r="S728" s="72"/>
      <c r="T728" s="72"/>
      <c r="U728" s="72"/>
      <c r="V728" s="72"/>
      <c r="W728" s="72"/>
      <c r="X728" s="72"/>
      <c r="Y728" s="72"/>
      <c r="Z728" s="72"/>
    </row>
    <row r="729" spans="1:26" ht="16.5" customHeight="1">
      <c r="A729" s="72"/>
      <c r="B729" s="72"/>
      <c r="C729" s="73"/>
      <c r="D729" s="73"/>
      <c r="E729" s="105"/>
      <c r="F729" s="105"/>
      <c r="G729" s="72"/>
      <c r="H729" s="72"/>
      <c r="I729" s="72"/>
      <c r="J729" s="72"/>
      <c r="K729" s="72"/>
      <c r="L729" s="72"/>
      <c r="M729" s="72"/>
      <c r="N729" s="72"/>
      <c r="O729" s="72"/>
      <c r="P729" s="72"/>
      <c r="Q729" s="72"/>
      <c r="R729" s="72"/>
      <c r="S729" s="72"/>
      <c r="T729" s="72"/>
      <c r="U729" s="72"/>
      <c r="V729" s="72"/>
      <c r="W729" s="72"/>
      <c r="X729" s="72"/>
      <c r="Y729" s="72"/>
      <c r="Z729" s="72"/>
    </row>
    <row r="730" spans="1:26" ht="16.5" customHeight="1">
      <c r="A730" s="72"/>
      <c r="B730" s="72"/>
      <c r="C730" s="73"/>
      <c r="D730" s="73"/>
      <c r="E730" s="105"/>
      <c r="F730" s="105"/>
      <c r="G730" s="72"/>
      <c r="H730" s="72"/>
      <c r="I730" s="72"/>
      <c r="J730" s="72"/>
      <c r="K730" s="72"/>
      <c r="L730" s="72"/>
      <c r="M730" s="72"/>
      <c r="N730" s="72"/>
      <c r="O730" s="72"/>
      <c r="P730" s="72"/>
      <c r="Q730" s="72"/>
      <c r="R730" s="72"/>
      <c r="S730" s="72"/>
      <c r="T730" s="72"/>
      <c r="U730" s="72"/>
      <c r="V730" s="72"/>
      <c r="W730" s="72"/>
      <c r="X730" s="72"/>
      <c r="Y730" s="72"/>
      <c r="Z730" s="72"/>
    </row>
    <row r="731" spans="1:26" ht="16.5" customHeight="1">
      <c r="A731" s="72"/>
      <c r="B731" s="72"/>
      <c r="C731" s="73"/>
      <c r="D731" s="73"/>
      <c r="E731" s="105"/>
      <c r="F731" s="105"/>
      <c r="G731" s="72"/>
      <c r="H731" s="72"/>
      <c r="I731" s="72"/>
      <c r="J731" s="72"/>
      <c r="K731" s="72"/>
      <c r="L731" s="72"/>
      <c r="M731" s="72"/>
      <c r="N731" s="72"/>
      <c r="O731" s="72"/>
      <c r="P731" s="72"/>
      <c r="Q731" s="72"/>
      <c r="R731" s="72"/>
      <c r="S731" s="72"/>
      <c r="T731" s="72"/>
      <c r="U731" s="72"/>
      <c r="V731" s="72"/>
      <c r="W731" s="72"/>
      <c r="X731" s="72"/>
      <c r="Y731" s="72"/>
      <c r="Z731" s="72"/>
    </row>
    <row r="732" spans="1:26" ht="16.5" customHeight="1">
      <c r="A732" s="72"/>
      <c r="B732" s="72"/>
      <c r="C732" s="73"/>
      <c r="D732" s="73"/>
      <c r="E732" s="105"/>
      <c r="F732" s="105"/>
      <c r="G732" s="72"/>
      <c r="H732" s="72"/>
      <c r="I732" s="72"/>
      <c r="J732" s="72"/>
      <c r="K732" s="72"/>
      <c r="L732" s="72"/>
      <c r="M732" s="72"/>
      <c r="N732" s="72"/>
      <c r="O732" s="72"/>
      <c r="P732" s="72"/>
      <c r="Q732" s="72"/>
      <c r="R732" s="72"/>
      <c r="S732" s="72"/>
      <c r="T732" s="72"/>
      <c r="U732" s="72"/>
      <c r="V732" s="72"/>
      <c r="W732" s="72"/>
      <c r="X732" s="72"/>
      <c r="Y732" s="72"/>
      <c r="Z732" s="72"/>
    </row>
    <row r="733" spans="1:26" ht="16.5" customHeight="1">
      <c r="A733" s="72"/>
      <c r="B733" s="72"/>
      <c r="C733" s="73"/>
      <c r="D733" s="73"/>
      <c r="E733" s="105"/>
      <c r="F733" s="105"/>
      <c r="G733" s="72"/>
      <c r="H733" s="72"/>
      <c r="I733" s="72"/>
      <c r="J733" s="72"/>
      <c r="K733" s="72"/>
      <c r="L733" s="72"/>
      <c r="M733" s="72"/>
      <c r="N733" s="72"/>
      <c r="O733" s="72"/>
      <c r="P733" s="72"/>
      <c r="Q733" s="72"/>
      <c r="R733" s="72"/>
      <c r="S733" s="72"/>
      <c r="T733" s="72"/>
      <c r="U733" s="72"/>
      <c r="V733" s="72"/>
      <c r="W733" s="72"/>
      <c r="X733" s="72"/>
      <c r="Y733" s="72"/>
      <c r="Z733" s="72"/>
    </row>
    <row r="734" spans="1:26" ht="16.5" customHeight="1">
      <c r="A734" s="72"/>
      <c r="B734" s="72"/>
      <c r="C734" s="73"/>
      <c r="D734" s="73"/>
      <c r="E734" s="105"/>
      <c r="F734" s="105"/>
      <c r="G734" s="72"/>
      <c r="H734" s="72"/>
      <c r="I734" s="72"/>
      <c r="J734" s="72"/>
      <c r="K734" s="72"/>
      <c r="L734" s="72"/>
      <c r="M734" s="72"/>
      <c r="N734" s="72"/>
      <c r="O734" s="72"/>
      <c r="P734" s="72"/>
      <c r="Q734" s="72"/>
      <c r="R734" s="72"/>
      <c r="S734" s="72"/>
      <c r="T734" s="72"/>
      <c r="U734" s="72"/>
      <c r="V734" s="72"/>
      <c r="W734" s="72"/>
      <c r="X734" s="72"/>
      <c r="Y734" s="72"/>
      <c r="Z734" s="72"/>
    </row>
    <row r="735" spans="1:26" ht="16.5" customHeight="1">
      <c r="A735" s="72"/>
      <c r="B735" s="72"/>
      <c r="C735" s="73"/>
      <c r="D735" s="73"/>
      <c r="E735" s="105"/>
      <c r="F735" s="105"/>
      <c r="G735" s="72"/>
      <c r="H735" s="72"/>
      <c r="I735" s="72"/>
      <c r="J735" s="72"/>
      <c r="K735" s="72"/>
      <c r="L735" s="72"/>
      <c r="M735" s="72"/>
      <c r="N735" s="72"/>
      <c r="O735" s="72"/>
      <c r="P735" s="72"/>
      <c r="Q735" s="72"/>
      <c r="R735" s="72"/>
      <c r="S735" s="72"/>
      <c r="T735" s="72"/>
      <c r="U735" s="72"/>
      <c r="V735" s="72"/>
      <c r="W735" s="72"/>
      <c r="X735" s="72"/>
      <c r="Y735" s="72"/>
      <c r="Z735" s="72"/>
    </row>
    <row r="736" spans="1:26" ht="16.5" customHeight="1">
      <c r="A736" s="72"/>
      <c r="B736" s="72"/>
      <c r="C736" s="73"/>
      <c r="D736" s="73"/>
      <c r="E736" s="105"/>
      <c r="F736" s="105"/>
      <c r="G736" s="72"/>
      <c r="H736" s="72"/>
      <c r="I736" s="72"/>
      <c r="J736" s="72"/>
      <c r="K736" s="72"/>
      <c r="L736" s="72"/>
      <c r="M736" s="72"/>
      <c r="N736" s="72"/>
      <c r="O736" s="72"/>
      <c r="P736" s="72"/>
      <c r="Q736" s="72"/>
      <c r="R736" s="72"/>
      <c r="S736" s="72"/>
      <c r="T736" s="72"/>
      <c r="U736" s="72"/>
      <c r="V736" s="72"/>
      <c r="W736" s="72"/>
      <c r="X736" s="72"/>
      <c r="Y736" s="72"/>
      <c r="Z736" s="72"/>
    </row>
    <row r="737" spans="1:26" ht="16.5" customHeight="1">
      <c r="A737" s="72"/>
      <c r="B737" s="72"/>
      <c r="C737" s="73"/>
      <c r="D737" s="73"/>
      <c r="E737" s="105"/>
      <c r="F737" s="105"/>
      <c r="G737" s="72"/>
      <c r="H737" s="72"/>
      <c r="I737" s="72"/>
      <c r="J737" s="72"/>
      <c r="K737" s="72"/>
      <c r="L737" s="72"/>
      <c r="M737" s="72"/>
      <c r="N737" s="72"/>
      <c r="O737" s="72"/>
      <c r="P737" s="72"/>
      <c r="Q737" s="72"/>
      <c r="R737" s="72"/>
      <c r="S737" s="72"/>
      <c r="T737" s="72"/>
      <c r="U737" s="72"/>
      <c r="V737" s="72"/>
      <c r="W737" s="72"/>
      <c r="X737" s="72"/>
      <c r="Y737" s="72"/>
      <c r="Z737" s="72"/>
    </row>
    <row r="738" spans="1:26" ht="16.5" customHeight="1">
      <c r="A738" s="72"/>
      <c r="B738" s="72"/>
      <c r="C738" s="73"/>
      <c r="D738" s="73"/>
      <c r="E738" s="105"/>
      <c r="F738" s="105"/>
      <c r="G738" s="72"/>
      <c r="H738" s="72"/>
      <c r="I738" s="72"/>
      <c r="J738" s="72"/>
      <c r="K738" s="72"/>
      <c r="L738" s="72"/>
      <c r="M738" s="72"/>
      <c r="N738" s="72"/>
      <c r="O738" s="72"/>
      <c r="P738" s="72"/>
      <c r="Q738" s="72"/>
      <c r="R738" s="72"/>
      <c r="S738" s="72"/>
      <c r="T738" s="72"/>
      <c r="U738" s="72"/>
      <c r="V738" s="72"/>
      <c r="W738" s="72"/>
      <c r="X738" s="72"/>
      <c r="Y738" s="72"/>
      <c r="Z738" s="72"/>
    </row>
    <row r="739" spans="1:26" ht="16.5" customHeight="1">
      <c r="A739" s="72"/>
      <c r="B739" s="72"/>
      <c r="C739" s="73"/>
      <c r="D739" s="73"/>
      <c r="E739" s="105"/>
      <c r="F739" s="105"/>
      <c r="G739" s="72"/>
      <c r="H739" s="72"/>
      <c r="I739" s="72"/>
      <c r="J739" s="72"/>
      <c r="K739" s="72"/>
      <c r="L739" s="72"/>
      <c r="M739" s="72"/>
      <c r="N739" s="72"/>
      <c r="O739" s="72"/>
      <c r="P739" s="72"/>
      <c r="Q739" s="72"/>
      <c r="R739" s="72"/>
      <c r="S739" s="72"/>
      <c r="T739" s="72"/>
      <c r="U739" s="72"/>
      <c r="V739" s="72"/>
      <c r="W739" s="72"/>
      <c r="X739" s="72"/>
      <c r="Y739" s="72"/>
      <c r="Z739" s="72"/>
    </row>
    <row r="740" spans="1:26" ht="16.5" customHeight="1">
      <c r="A740" s="72"/>
      <c r="B740" s="72"/>
      <c r="C740" s="73"/>
      <c r="D740" s="73"/>
      <c r="E740" s="105"/>
      <c r="F740" s="105"/>
      <c r="G740" s="72"/>
      <c r="H740" s="72"/>
      <c r="I740" s="72"/>
      <c r="J740" s="72"/>
      <c r="K740" s="72"/>
      <c r="L740" s="72"/>
      <c r="M740" s="72"/>
      <c r="N740" s="72"/>
      <c r="O740" s="72"/>
      <c r="P740" s="72"/>
      <c r="Q740" s="72"/>
      <c r="R740" s="72"/>
      <c r="S740" s="72"/>
      <c r="T740" s="72"/>
      <c r="U740" s="72"/>
      <c r="V740" s="72"/>
      <c r="W740" s="72"/>
      <c r="X740" s="72"/>
      <c r="Y740" s="72"/>
      <c r="Z740" s="72"/>
    </row>
    <row r="741" spans="1:26" ht="16.5" customHeight="1">
      <c r="A741" s="72"/>
      <c r="B741" s="72"/>
      <c r="C741" s="73"/>
      <c r="D741" s="73"/>
      <c r="E741" s="105"/>
      <c r="F741" s="105"/>
      <c r="G741" s="72"/>
      <c r="H741" s="72"/>
      <c r="I741" s="72"/>
      <c r="J741" s="72"/>
      <c r="K741" s="72"/>
      <c r="L741" s="72"/>
      <c r="M741" s="72"/>
      <c r="N741" s="72"/>
      <c r="O741" s="72"/>
      <c r="P741" s="72"/>
      <c r="Q741" s="72"/>
      <c r="R741" s="72"/>
      <c r="S741" s="72"/>
      <c r="T741" s="72"/>
      <c r="U741" s="72"/>
      <c r="V741" s="72"/>
      <c r="W741" s="72"/>
      <c r="X741" s="72"/>
      <c r="Y741" s="72"/>
      <c r="Z741" s="72"/>
    </row>
    <row r="742" spans="1:26" ht="16.5" customHeight="1">
      <c r="A742" s="72"/>
      <c r="B742" s="72"/>
      <c r="C742" s="73"/>
      <c r="D742" s="73"/>
      <c r="E742" s="105"/>
      <c r="F742" s="105"/>
      <c r="G742" s="72"/>
      <c r="H742" s="72"/>
      <c r="I742" s="72"/>
      <c r="J742" s="72"/>
      <c r="K742" s="72"/>
      <c r="L742" s="72"/>
      <c r="M742" s="72"/>
      <c r="N742" s="72"/>
      <c r="O742" s="72"/>
      <c r="P742" s="72"/>
      <c r="Q742" s="72"/>
      <c r="R742" s="72"/>
      <c r="S742" s="72"/>
      <c r="T742" s="72"/>
      <c r="U742" s="72"/>
      <c r="V742" s="72"/>
      <c r="W742" s="72"/>
      <c r="X742" s="72"/>
      <c r="Y742" s="72"/>
      <c r="Z742" s="72"/>
    </row>
    <row r="743" spans="1:26" ht="16.5" customHeight="1">
      <c r="A743" s="72"/>
      <c r="B743" s="72"/>
      <c r="C743" s="73"/>
      <c r="D743" s="73"/>
      <c r="E743" s="105"/>
      <c r="F743" s="105"/>
      <c r="G743" s="72"/>
      <c r="H743" s="72"/>
      <c r="I743" s="72"/>
      <c r="J743" s="72"/>
      <c r="K743" s="72"/>
      <c r="L743" s="72"/>
      <c r="M743" s="72"/>
      <c r="N743" s="72"/>
      <c r="O743" s="72"/>
      <c r="P743" s="72"/>
      <c r="Q743" s="72"/>
      <c r="R743" s="72"/>
      <c r="S743" s="72"/>
      <c r="T743" s="72"/>
      <c r="U743" s="72"/>
      <c r="V743" s="72"/>
      <c r="W743" s="72"/>
      <c r="X743" s="72"/>
      <c r="Y743" s="72"/>
      <c r="Z743" s="72"/>
    </row>
    <row r="744" spans="1:26" ht="16.5" customHeight="1">
      <c r="A744" s="72"/>
      <c r="B744" s="72"/>
      <c r="C744" s="73"/>
      <c r="D744" s="73"/>
      <c r="E744" s="105"/>
      <c r="F744" s="105"/>
      <c r="G744" s="72"/>
      <c r="H744" s="72"/>
      <c r="I744" s="72"/>
      <c r="J744" s="72"/>
      <c r="K744" s="72"/>
      <c r="L744" s="72"/>
      <c r="M744" s="72"/>
      <c r="N744" s="72"/>
      <c r="O744" s="72"/>
      <c r="P744" s="72"/>
      <c r="Q744" s="72"/>
      <c r="R744" s="72"/>
      <c r="S744" s="72"/>
      <c r="T744" s="72"/>
      <c r="U744" s="72"/>
      <c r="V744" s="72"/>
      <c r="W744" s="72"/>
      <c r="X744" s="72"/>
      <c r="Y744" s="72"/>
      <c r="Z744" s="72"/>
    </row>
    <row r="745" spans="1:26" ht="16.5" customHeight="1">
      <c r="A745" s="72"/>
      <c r="B745" s="72"/>
      <c r="C745" s="73"/>
      <c r="D745" s="73"/>
      <c r="E745" s="105"/>
      <c r="F745" s="105"/>
      <c r="G745" s="72"/>
      <c r="H745" s="72"/>
      <c r="I745" s="72"/>
      <c r="J745" s="72"/>
      <c r="K745" s="72"/>
      <c r="L745" s="72"/>
      <c r="M745" s="72"/>
      <c r="N745" s="72"/>
      <c r="O745" s="72"/>
      <c r="P745" s="72"/>
      <c r="Q745" s="72"/>
      <c r="R745" s="72"/>
      <c r="S745" s="72"/>
      <c r="T745" s="72"/>
      <c r="U745" s="72"/>
      <c r="V745" s="72"/>
      <c r="W745" s="72"/>
      <c r="X745" s="72"/>
      <c r="Y745" s="72"/>
      <c r="Z745" s="72"/>
    </row>
    <row r="746" spans="1:26" ht="16.5" customHeight="1">
      <c r="A746" s="72"/>
      <c r="B746" s="72"/>
      <c r="C746" s="73"/>
      <c r="D746" s="73"/>
      <c r="E746" s="105"/>
      <c r="F746" s="105"/>
      <c r="G746" s="72"/>
      <c r="H746" s="72"/>
      <c r="I746" s="72"/>
      <c r="J746" s="72"/>
      <c r="K746" s="72"/>
      <c r="L746" s="72"/>
      <c r="M746" s="72"/>
      <c r="N746" s="72"/>
      <c r="O746" s="72"/>
      <c r="P746" s="72"/>
      <c r="Q746" s="72"/>
      <c r="R746" s="72"/>
      <c r="S746" s="72"/>
      <c r="T746" s="72"/>
      <c r="U746" s="72"/>
      <c r="V746" s="72"/>
      <c r="W746" s="72"/>
      <c r="X746" s="72"/>
      <c r="Y746" s="72"/>
      <c r="Z746" s="72"/>
    </row>
    <row r="747" spans="1:26" ht="16.5" customHeight="1">
      <c r="A747" s="72"/>
      <c r="B747" s="72"/>
      <c r="C747" s="73"/>
      <c r="D747" s="73"/>
      <c r="E747" s="105"/>
      <c r="F747" s="105"/>
      <c r="G747" s="72"/>
      <c r="H747" s="72"/>
      <c r="I747" s="72"/>
      <c r="J747" s="72"/>
      <c r="K747" s="72"/>
      <c r="L747" s="72"/>
      <c r="M747" s="72"/>
      <c r="N747" s="72"/>
      <c r="O747" s="72"/>
      <c r="P747" s="72"/>
      <c r="Q747" s="72"/>
      <c r="R747" s="72"/>
      <c r="S747" s="72"/>
      <c r="T747" s="72"/>
      <c r="U747" s="72"/>
      <c r="V747" s="72"/>
      <c r="W747" s="72"/>
      <c r="X747" s="72"/>
      <c r="Y747" s="72"/>
      <c r="Z747" s="72"/>
    </row>
    <row r="748" spans="1:26" ht="16.5" customHeight="1">
      <c r="A748" s="72"/>
      <c r="B748" s="72"/>
      <c r="C748" s="73"/>
      <c r="D748" s="73"/>
      <c r="E748" s="105"/>
      <c r="F748" s="105"/>
      <c r="G748" s="72"/>
      <c r="H748" s="72"/>
      <c r="I748" s="72"/>
      <c r="J748" s="72"/>
      <c r="K748" s="72"/>
      <c r="L748" s="72"/>
      <c r="M748" s="72"/>
      <c r="N748" s="72"/>
      <c r="O748" s="72"/>
      <c r="P748" s="72"/>
      <c r="Q748" s="72"/>
      <c r="R748" s="72"/>
      <c r="S748" s="72"/>
      <c r="T748" s="72"/>
      <c r="U748" s="72"/>
      <c r="V748" s="72"/>
      <c r="W748" s="72"/>
      <c r="X748" s="72"/>
      <c r="Y748" s="72"/>
      <c r="Z748" s="72"/>
    </row>
    <row r="749" spans="1:26" ht="16.5" customHeight="1">
      <c r="A749" s="72"/>
      <c r="B749" s="72"/>
      <c r="C749" s="73"/>
      <c r="D749" s="73"/>
      <c r="E749" s="105"/>
      <c r="F749" s="105"/>
      <c r="G749" s="72"/>
      <c r="H749" s="72"/>
      <c r="I749" s="72"/>
      <c r="J749" s="72"/>
      <c r="K749" s="72"/>
      <c r="L749" s="72"/>
      <c r="M749" s="72"/>
      <c r="N749" s="72"/>
      <c r="O749" s="72"/>
      <c r="P749" s="72"/>
      <c r="Q749" s="72"/>
      <c r="R749" s="72"/>
      <c r="S749" s="72"/>
      <c r="T749" s="72"/>
      <c r="U749" s="72"/>
      <c r="V749" s="72"/>
      <c r="W749" s="72"/>
      <c r="X749" s="72"/>
      <c r="Y749" s="72"/>
      <c r="Z749" s="72"/>
    </row>
    <row r="750" spans="1:26" ht="16.5" customHeight="1">
      <c r="A750" s="72"/>
      <c r="B750" s="72"/>
      <c r="C750" s="73"/>
      <c r="D750" s="73"/>
      <c r="E750" s="105"/>
      <c r="F750" s="105"/>
      <c r="G750" s="72"/>
      <c r="H750" s="72"/>
      <c r="I750" s="72"/>
      <c r="J750" s="72"/>
      <c r="K750" s="72"/>
      <c r="L750" s="72"/>
      <c r="M750" s="72"/>
      <c r="N750" s="72"/>
      <c r="O750" s="72"/>
      <c r="P750" s="72"/>
      <c r="Q750" s="72"/>
      <c r="R750" s="72"/>
      <c r="S750" s="72"/>
      <c r="T750" s="72"/>
      <c r="U750" s="72"/>
      <c r="V750" s="72"/>
      <c r="W750" s="72"/>
      <c r="X750" s="72"/>
      <c r="Y750" s="72"/>
      <c r="Z750" s="72"/>
    </row>
    <row r="751" spans="1:26" ht="16.5" customHeight="1">
      <c r="A751" s="72"/>
      <c r="B751" s="72"/>
      <c r="C751" s="73"/>
      <c r="D751" s="73"/>
      <c r="E751" s="105"/>
      <c r="F751" s="105"/>
      <c r="G751" s="72"/>
      <c r="H751" s="72"/>
      <c r="I751" s="72"/>
      <c r="J751" s="72"/>
      <c r="K751" s="72"/>
      <c r="L751" s="72"/>
      <c r="M751" s="72"/>
      <c r="N751" s="72"/>
      <c r="O751" s="72"/>
      <c r="P751" s="72"/>
      <c r="Q751" s="72"/>
      <c r="R751" s="72"/>
      <c r="S751" s="72"/>
      <c r="T751" s="72"/>
      <c r="U751" s="72"/>
      <c r="V751" s="72"/>
      <c r="W751" s="72"/>
      <c r="X751" s="72"/>
      <c r="Y751" s="72"/>
      <c r="Z751" s="72"/>
    </row>
    <row r="752" spans="1:26" ht="16.5" customHeight="1">
      <c r="A752" s="72"/>
      <c r="B752" s="72"/>
      <c r="C752" s="73"/>
      <c r="D752" s="73"/>
      <c r="E752" s="105"/>
      <c r="F752" s="105"/>
      <c r="G752" s="72"/>
      <c r="H752" s="72"/>
      <c r="I752" s="72"/>
      <c r="J752" s="72"/>
      <c r="K752" s="72"/>
      <c r="L752" s="72"/>
      <c r="M752" s="72"/>
      <c r="N752" s="72"/>
      <c r="O752" s="72"/>
      <c r="P752" s="72"/>
      <c r="Q752" s="72"/>
      <c r="R752" s="72"/>
      <c r="S752" s="72"/>
      <c r="T752" s="72"/>
      <c r="U752" s="72"/>
      <c r="V752" s="72"/>
      <c r="W752" s="72"/>
      <c r="X752" s="72"/>
      <c r="Y752" s="72"/>
      <c r="Z752" s="72"/>
    </row>
    <row r="753" spans="1:26" ht="16.5" customHeight="1">
      <c r="A753" s="72"/>
      <c r="B753" s="72"/>
      <c r="C753" s="73"/>
      <c r="D753" s="73"/>
      <c r="E753" s="105"/>
      <c r="F753" s="105"/>
      <c r="G753" s="72"/>
      <c r="H753" s="72"/>
      <c r="I753" s="72"/>
      <c r="J753" s="72"/>
      <c r="K753" s="72"/>
      <c r="L753" s="72"/>
      <c r="M753" s="72"/>
      <c r="N753" s="72"/>
      <c r="O753" s="72"/>
      <c r="P753" s="72"/>
      <c r="Q753" s="72"/>
      <c r="R753" s="72"/>
      <c r="S753" s="72"/>
      <c r="T753" s="72"/>
      <c r="U753" s="72"/>
      <c r="V753" s="72"/>
      <c r="W753" s="72"/>
      <c r="X753" s="72"/>
      <c r="Y753" s="72"/>
      <c r="Z753" s="72"/>
    </row>
    <row r="754" spans="1:26" ht="16.5" customHeight="1">
      <c r="A754" s="72"/>
      <c r="B754" s="72"/>
      <c r="C754" s="73"/>
      <c r="D754" s="73"/>
      <c r="E754" s="105"/>
      <c r="F754" s="105"/>
      <c r="G754" s="72"/>
      <c r="H754" s="72"/>
      <c r="I754" s="72"/>
      <c r="J754" s="72"/>
      <c r="K754" s="72"/>
      <c r="L754" s="72"/>
      <c r="M754" s="72"/>
      <c r="N754" s="72"/>
      <c r="O754" s="72"/>
      <c r="P754" s="72"/>
      <c r="Q754" s="72"/>
      <c r="R754" s="72"/>
      <c r="S754" s="72"/>
      <c r="T754" s="72"/>
      <c r="U754" s="72"/>
      <c r="V754" s="72"/>
      <c r="W754" s="72"/>
      <c r="X754" s="72"/>
      <c r="Y754" s="72"/>
      <c r="Z754" s="72"/>
    </row>
    <row r="755" spans="1:26" ht="16.5" customHeight="1">
      <c r="A755" s="72"/>
      <c r="B755" s="72"/>
      <c r="C755" s="73"/>
      <c r="D755" s="73"/>
      <c r="E755" s="105"/>
      <c r="F755" s="105"/>
      <c r="G755" s="72"/>
      <c r="H755" s="72"/>
      <c r="I755" s="72"/>
      <c r="J755" s="72"/>
      <c r="K755" s="72"/>
      <c r="L755" s="72"/>
      <c r="M755" s="72"/>
      <c r="N755" s="72"/>
      <c r="O755" s="72"/>
      <c r="P755" s="72"/>
      <c r="Q755" s="72"/>
      <c r="R755" s="72"/>
      <c r="S755" s="72"/>
      <c r="T755" s="72"/>
      <c r="U755" s="72"/>
      <c r="V755" s="72"/>
      <c r="W755" s="72"/>
      <c r="X755" s="72"/>
      <c r="Y755" s="72"/>
      <c r="Z755" s="72"/>
    </row>
    <row r="756" spans="1:26" ht="16.5" customHeight="1">
      <c r="A756" s="72"/>
      <c r="B756" s="72"/>
      <c r="C756" s="73"/>
      <c r="D756" s="73"/>
      <c r="E756" s="105"/>
      <c r="F756" s="105"/>
      <c r="G756" s="72"/>
      <c r="H756" s="72"/>
      <c r="I756" s="72"/>
      <c r="J756" s="72"/>
      <c r="K756" s="72"/>
      <c r="L756" s="72"/>
      <c r="M756" s="72"/>
      <c r="N756" s="72"/>
      <c r="O756" s="72"/>
      <c r="P756" s="72"/>
      <c r="Q756" s="72"/>
      <c r="R756" s="72"/>
      <c r="S756" s="72"/>
      <c r="T756" s="72"/>
      <c r="U756" s="72"/>
      <c r="V756" s="72"/>
      <c r="W756" s="72"/>
      <c r="X756" s="72"/>
      <c r="Y756" s="72"/>
      <c r="Z756" s="72"/>
    </row>
    <row r="757" spans="1:26" ht="16.5" customHeight="1">
      <c r="A757" s="72"/>
      <c r="B757" s="72"/>
      <c r="C757" s="73"/>
      <c r="D757" s="73"/>
      <c r="E757" s="105"/>
      <c r="F757" s="105"/>
      <c r="G757" s="72"/>
      <c r="H757" s="72"/>
      <c r="I757" s="72"/>
      <c r="J757" s="72"/>
      <c r="K757" s="72"/>
      <c r="L757" s="72"/>
      <c r="M757" s="72"/>
      <c r="N757" s="72"/>
      <c r="O757" s="72"/>
      <c r="P757" s="72"/>
      <c r="Q757" s="72"/>
      <c r="R757" s="72"/>
      <c r="S757" s="72"/>
      <c r="T757" s="72"/>
      <c r="U757" s="72"/>
      <c r="V757" s="72"/>
      <c r="W757" s="72"/>
      <c r="X757" s="72"/>
      <c r="Y757" s="72"/>
      <c r="Z757" s="72"/>
    </row>
    <row r="758" spans="1:26" ht="16.5" customHeight="1">
      <c r="A758" s="72"/>
      <c r="B758" s="72"/>
      <c r="C758" s="73"/>
      <c r="D758" s="73"/>
      <c r="E758" s="105"/>
      <c r="F758" s="105"/>
      <c r="G758" s="72"/>
      <c r="H758" s="72"/>
      <c r="I758" s="72"/>
      <c r="J758" s="72"/>
      <c r="K758" s="72"/>
      <c r="L758" s="72"/>
      <c r="M758" s="72"/>
      <c r="N758" s="72"/>
      <c r="O758" s="72"/>
      <c r="P758" s="72"/>
      <c r="Q758" s="72"/>
      <c r="R758" s="72"/>
      <c r="S758" s="72"/>
      <c r="T758" s="72"/>
      <c r="U758" s="72"/>
      <c r="V758" s="72"/>
      <c r="W758" s="72"/>
      <c r="X758" s="72"/>
      <c r="Y758" s="72"/>
      <c r="Z758" s="72"/>
    </row>
    <row r="759" spans="1:26" ht="16.5" customHeight="1">
      <c r="A759" s="72"/>
      <c r="B759" s="72"/>
      <c r="C759" s="73"/>
      <c r="D759" s="73"/>
      <c r="E759" s="105"/>
      <c r="F759" s="105"/>
      <c r="G759" s="72"/>
      <c r="H759" s="72"/>
      <c r="I759" s="72"/>
      <c r="J759" s="72"/>
      <c r="K759" s="72"/>
      <c r="L759" s="72"/>
      <c r="M759" s="72"/>
      <c r="N759" s="72"/>
      <c r="O759" s="72"/>
      <c r="P759" s="72"/>
      <c r="Q759" s="72"/>
      <c r="R759" s="72"/>
      <c r="S759" s="72"/>
      <c r="T759" s="72"/>
      <c r="U759" s="72"/>
      <c r="V759" s="72"/>
      <c r="W759" s="72"/>
      <c r="X759" s="72"/>
      <c r="Y759" s="72"/>
      <c r="Z759" s="72"/>
    </row>
    <row r="760" spans="1:26" ht="16.5" customHeight="1">
      <c r="A760" s="72"/>
      <c r="B760" s="72"/>
      <c r="C760" s="73"/>
      <c r="D760" s="73"/>
      <c r="E760" s="105"/>
      <c r="F760" s="105"/>
      <c r="G760" s="72"/>
      <c r="H760" s="72"/>
      <c r="I760" s="72"/>
      <c r="J760" s="72"/>
      <c r="K760" s="72"/>
      <c r="L760" s="72"/>
      <c r="M760" s="72"/>
      <c r="N760" s="72"/>
      <c r="O760" s="72"/>
      <c r="P760" s="72"/>
      <c r="Q760" s="72"/>
      <c r="R760" s="72"/>
      <c r="S760" s="72"/>
      <c r="T760" s="72"/>
      <c r="U760" s="72"/>
      <c r="V760" s="72"/>
      <c r="W760" s="72"/>
      <c r="X760" s="72"/>
      <c r="Y760" s="72"/>
      <c r="Z760" s="72"/>
    </row>
    <row r="761" spans="1:26" ht="16.5" customHeight="1">
      <c r="A761" s="72"/>
      <c r="B761" s="72"/>
      <c r="C761" s="73"/>
      <c r="D761" s="73"/>
      <c r="E761" s="105"/>
      <c r="F761" s="105"/>
      <c r="G761" s="72"/>
      <c r="H761" s="72"/>
      <c r="I761" s="72"/>
      <c r="J761" s="72"/>
      <c r="K761" s="72"/>
      <c r="L761" s="72"/>
      <c r="M761" s="72"/>
      <c r="N761" s="72"/>
      <c r="O761" s="72"/>
      <c r="P761" s="72"/>
      <c r="Q761" s="72"/>
      <c r="R761" s="72"/>
      <c r="S761" s="72"/>
      <c r="T761" s="72"/>
      <c r="U761" s="72"/>
      <c r="V761" s="72"/>
      <c r="W761" s="72"/>
      <c r="X761" s="72"/>
      <c r="Y761" s="72"/>
      <c r="Z761" s="72"/>
    </row>
    <row r="762" spans="1:26" ht="16.5" customHeight="1">
      <c r="A762" s="72"/>
      <c r="B762" s="72"/>
      <c r="C762" s="73"/>
      <c r="D762" s="73"/>
      <c r="E762" s="105"/>
      <c r="F762" s="105"/>
      <c r="G762" s="72"/>
      <c r="H762" s="72"/>
      <c r="I762" s="72"/>
      <c r="J762" s="72"/>
      <c r="K762" s="72"/>
      <c r="L762" s="72"/>
      <c r="M762" s="72"/>
      <c r="N762" s="72"/>
      <c r="O762" s="72"/>
      <c r="P762" s="72"/>
      <c r="Q762" s="72"/>
      <c r="R762" s="72"/>
      <c r="S762" s="72"/>
      <c r="T762" s="72"/>
      <c r="U762" s="72"/>
      <c r="V762" s="72"/>
      <c r="W762" s="72"/>
      <c r="X762" s="72"/>
      <c r="Y762" s="72"/>
      <c r="Z762" s="72"/>
    </row>
    <row r="763" spans="1:26" ht="16.5" customHeight="1">
      <c r="A763" s="72"/>
      <c r="B763" s="72"/>
      <c r="C763" s="73"/>
      <c r="D763" s="73"/>
      <c r="E763" s="105"/>
      <c r="F763" s="105"/>
      <c r="G763" s="72"/>
      <c r="H763" s="72"/>
      <c r="I763" s="72"/>
      <c r="J763" s="72"/>
      <c r="K763" s="72"/>
      <c r="L763" s="72"/>
      <c r="M763" s="72"/>
      <c r="N763" s="72"/>
      <c r="O763" s="72"/>
      <c r="P763" s="72"/>
      <c r="Q763" s="72"/>
      <c r="R763" s="72"/>
      <c r="S763" s="72"/>
      <c r="T763" s="72"/>
      <c r="U763" s="72"/>
      <c r="V763" s="72"/>
      <c r="W763" s="72"/>
      <c r="X763" s="72"/>
      <c r="Y763" s="72"/>
      <c r="Z763" s="72"/>
    </row>
    <row r="764" spans="1:26" ht="16.5" customHeight="1">
      <c r="A764" s="72"/>
      <c r="B764" s="72"/>
      <c r="C764" s="73"/>
      <c r="D764" s="73"/>
      <c r="E764" s="105"/>
      <c r="F764" s="105"/>
      <c r="G764" s="72"/>
      <c r="H764" s="72"/>
      <c r="I764" s="72"/>
      <c r="J764" s="72"/>
      <c r="K764" s="72"/>
      <c r="L764" s="72"/>
      <c r="M764" s="72"/>
      <c r="N764" s="72"/>
      <c r="O764" s="72"/>
      <c r="P764" s="72"/>
      <c r="Q764" s="72"/>
      <c r="R764" s="72"/>
      <c r="S764" s="72"/>
      <c r="T764" s="72"/>
      <c r="U764" s="72"/>
      <c r="V764" s="72"/>
      <c r="W764" s="72"/>
      <c r="X764" s="72"/>
      <c r="Y764" s="72"/>
      <c r="Z764" s="72"/>
    </row>
    <row r="765" spans="1:26" ht="16.5" customHeight="1">
      <c r="A765" s="72"/>
      <c r="B765" s="72"/>
      <c r="C765" s="73"/>
      <c r="D765" s="73"/>
      <c r="E765" s="105"/>
      <c r="F765" s="105"/>
      <c r="G765" s="72"/>
      <c r="H765" s="72"/>
      <c r="I765" s="72"/>
      <c r="J765" s="72"/>
      <c r="K765" s="72"/>
      <c r="L765" s="72"/>
      <c r="M765" s="72"/>
      <c r="N765" s="72"/>
      <c r="O765" s="72"/>
      <c r="P765" s="72"/>
      <c r="Q765" s="72"/>
      <c r="R765" s="72"/>
      <c r="S765" s="72"/>
      <c r="T765" s="72"/>
      <c r="U765" s="72"/>
      <c r="V765" s="72"/>
      <c r="W765" s="72"/>
      <c r="X765" s="72"/>
      <c r="Y765" s="72"/>
      <c r="Z765" s="72"/>
    </row>
    <row r="766" spans="1:26" ht="16.5" customHeight="1">
      <c r="A766" s="72"/>
      <c r="B766" s="72"/>
      <c r="C766" s="73"/>
      <c r="D766" s="73"/>
      <c r="E766" s="105"/>
      <c r="F766" s="105"/>
      <c r="G766" s="72"/>
      <c r="H766" s="72"/>
      <c r="I766" s="72"/>
      <c r="J766" s="72"/>
      <c r="K766" s="72"/>
      <c r="L766" s="72"/>
      <c r="M766" s="72"/>
      <c r="N766" s="72"/>
      <c r="O766" s="72"/>
      <c r="P766" s="72"/>
      <c r="Q766" s="72"/>
      <c r="R766" s="72"/>
      <c r="S766" s="72"/>
      <c r="T766" s="72"/>
      <c r="U766" s="72"/>
      <c r="V766" s="72"/>
      <c r="W766" s="72"/>
      <c r="X766" s="72"/>
      <c r="Y766" s="72"/>
      <c r="Z766" s="72"/>
    </row>
    <row r="767" spans="1:26" ht="16.5" customHeight="1">
      <c r="A767" s="72"/>
      <c r="B767" s="72"/>
      <c r="C767" s="73"/>
      <c r="D767" s="73"/>
      <c r="E767" s="105"/>
      <c r="F767" s="105"/>
      <c r="G767" s="72"/>
      <c r="H767" s="72"/>
      <c r="I767" s="72"/>
      <c r="J767" s="72"/>
      <c r="K767" s="72"/>
      <c r="L767" s="72"/>
      <c r="M767" s="72"/>
      <c r="N767" s="72"/>
      <c r="O767" s="72"/>
      <c r="P767" s="72"/>
      <c r="Q767" s="72"/>
      <c r="R767" s="72"/>
      <c r="S767" s="72"/>
      <c r="T767" s="72"/>
      <c r="U767" s="72"/>
      <c r="V767" s="72"/>
      <c r="W767" s="72"/>
      <c r="X767" s="72"/>
      <c r="Y767" s="72"/>
      <c r="Z767" s="72"/>
    </row>
    <row r="768" spans="1:26" ht="16.5" customHeight="1">
      <c r="A768" s="72"/>
      <c r="B768" s="72"/>
      <c r="C768" s="73"/>
      <c r="D768" s="73"/>
      <c r="E768" s="105"/>
      <c r="F768" s="105"/>
      <c r="G768" s="72"/>
      <c r="H768" s="72"/>
      <c r="I768" s="72"/>
      <c r="J768" s="72"/>
      <c r="K768" s="72"/>
      <c r="L768" s="72"/>
      <c r="M768" s="72"/>
      <c r="N768" s="72"/>
      <c r="O768" s="72"/>
      <c r="P768" s="72"/>
      <c r="Q768" s="72"/>
      <c r="R768" s="72"/>
      <c r="S768" s="72"/>
      <c r="T768" s="72"/>
      <c r="U768" s="72"/>
      <c r="V768" s="72"/>
      <c r="W768" s="72"/>
      <c r="X768" s="72"/>
      <c r="Y768" s="72"/>
      <c r="Z768" s="72"/>
    </row>
    <row r="769" spans="1:26" ht="16.5" customHeight="1">
      <c r="A769" s="72"/>
      <c r="B769" s="72"/>
      <c r="C769" s="73"/>
      <c r="D769" s="73"/>
      <c r="E769" s="105"/>
      <c r="F769" s="105"/>
      <c r="G769" s="72"/>
      <c r="H769" s="72"/>
      <c r="I769" s="72"/>
      <c r="J769" s="72"/>
      <c r="K769" s="72"/>
      <c r="L769" s="72"/>
      <c r="M769" s="72"/>
      <c r="N769" s="72"/>
      <c r="O769" s="72"/>
      <c r="P769" s="72"/>
      <c r="Q769" s="72"/>
      <c r="R769" s="72"/>
      <c r="S769" s="72"/>
      <c r="T769" s="72"/>
      <c r="U769" s="72"/>
      <c r="V769" s="72"/>
      <c r="W769" s="72"/>
      <c r="X769" s="72"/>
      <c r="Y769" s="72"/>
      <c r="Z769" s="72"/>
    </row>
    <row r="770" spans="1:26" ht="16.5" customHeight="1">
      <c r="A770" s="72"/>
      <c r="B770" s="72"/>
      <c r="C770" s="73"/>
      <c r="D770" s="73"/>
      <c r="E770" s="105"/>
      <c r="F770" s="105"/>
      <c r="G770" s="72"/>
      <c r="H770" s="72"/>
      <c r="I770" s="72"/>
      <c r="J770" s="72"/>
      <c r="K770" s="72"/>
      <c r="L770" s="72"/>
      <c r="M770" s="72"/>
      <c r="N770" s="72"/>
      <c r="O770" s="72"/>
      <c r="P770" s="72"/>
      <c r="Q770" s="72"/>
      <c r="R770" s="72"/>
      <c r="S770" s="72"/>
      <c r="T770" s="72"/>
      <c r="U770" s="72"/>
      <c r="V770" s="72"/>
      <c r="W770" s="72"/>
      <c r="X770" s="72"/>
      <c r="Y770" s="72"/>
      <c r="Z770" s="72"/>
    </row>
    <row r="771" spans="1:26" ht="16.5" customHeight="1">
      <c r="A771" s="72"/>
      <c r="B771" s="72"/>
      <c r="C771" s="73"/>
      <c r="D771" s="73"/>
      <c r="E771" s="105"/>
      <c r="F771" s="105"/>
      <c r="G771" s="72"/>
      <c r="H771" s="72"/>
      <c r="I771" s="72"/>
      <c r="J771" s="72"/>
      <c r="K771" s="72"/>
      <c r="L771" s="72"/>
      <c r="M771" s="72"/>
      <c r="N771" s="72"/>
      <c r="O771" s="72"/>
      <c r="P771" s="72"/>
      <c r="Q771" s="72"/>
      <c r="R771" s="72"/>
      <c r="S771" s="72"/>
      <c r="T771" s="72"/>
      <c r="U771" s="72"/>
      <c r="V771" s="72"/>
      <c r="W771" s="72"/>
      <c r="X771" s="72"/>
      <c r="Y771" s="72"/>
      <c r="Z771" s="72"/>
    </row>
    <row r="772" spans="1:26" ht="16.5" customHeight="1">
      <c r="A772" s="72"/>
      <c r="B772" s="72"/>
      <c r="C772" s="73"/>
      <c r="D772" s="73"/>
      <c r="E772" s="105"/>
      <c r="F772" s="105"/>
      <c r="G772" s="72"/>
      <c r="H772" s="72"/>
      <c r="I772" s="72"/>
      <c r="J772" s="72"/>
      <c r="K772" s="72"/>
      <c r="L772" s="72"/>
      <c r="M772" s="72"/>
      <c r="N772" s="72"/>
      <c r="O772" s="72"/>
      <c r="P772" s="72"/>
      <c r="Q772" s="72"/>
      <c r="R772" s="72"/>
      <c r="S772" s="72"/>
      <c r="T772" s="72"/>
      <c r="U772" s="72"/>
      <c r="V772" s="72"/>
      <c r="W772" s="72"/>
      <c r="X772" s="72"/>
      <c r="Y772" s="72"/>
      <c r="Z772" s="72"/>
    </row>
    <row r="773" spans="1:26" ht="16.5" customHeight="1">
      <c r="A773" s="72"/>
      <c r="B773" s="72"/>
      <c r="C773" s="73"/>
      <c r="D773" s="73"/>
      <c r="E773" s="105"/>
      <c r="F773" s="105"/>
      <c r="G773" s="72"/>
      <c r="H773" s="72"/>
      <c r="I773" s="72"/>
      <c r="J773" s="72"/>
      <c r="K773" s="72"/>
      <c r="L773" s="72"/>
      <c r="M773" s="72"/>
      <c r="N773" s="72"/>
      <c r="O773" s="72"/>
      <c r="P773" s="72"/>
      <c r="Q773" s="72"/>
      <c r="R773" s="72"/>
      <c r="S773" s="72"/>
      <c r="T773" s="72"/>
      <c r="U773" s="72"/>
      <c r="V773" s="72"/>
      <c r="W773" s="72"/>
      <c r="X773" s="72"/>
      <c r="Y773" s="72"/>
      <c r="Z773" s="72"/>
    </row>
    <row r="774" spans="1:26" ht="16.5" customHeight="1">
      <c r="A774" s="72"/>
      <c r="B774" s="72"/>
      <c r="C774" s="73"/>
      <c r="D774" s="73"/>
      <c r="E774" s="105"/>
      <c r="F774" s="105"/>
      <c r="G774" s="72"/>
      <c r="H774" s="72"/>
      <c r="I774" s="72"/>
      <c r="J774" s="72"/>
      <c r="K774" s="72"/>
      <c r="L774" s="72"/>
      <c r="M774" s="72"/>
      <c r="N774" s="72"/>
      <c r="O774" s="72"/>
      <c r="P774" s="72"/>
      <c r="Q774" s="72"/>
      <c r="R774" s="72"/>
      <c r="S774" s="72"/>
      <c r="T774" s="72"/>
      <c r="U774" s="72"/>
      <c r="V774" s="72"/>
      <c r="W774" s="72"/>
      <c r="X774" s="72"/>
      <c r="Y774" s="72"/>
      <c r="Z774" s="72"/>
    </row>
    <row r="775" spans="1:26" ht="16.5" customHeight="1">
      <c r="A775" s="72"/>
      <c r="B775" s="72"/>
      <c r="C775" s="73"/>
      <c r="D775" s="73"/>
      <c r="E775" s="105"/>
      <c r="F775" s="105"/>
      <c r="G775" s="72"/>
      <c r="H775" s="72"/>
      <c r="I775" s="72"/>
      <c r="J775" s="72"/>
      <c r="K775" s="72"/>
      <c r="L775" s="72"/>
      <c r="M775" s="72"/>
      <c r="N775" s="72"/>
      <c r="O775" s="72"/>
      <c r="P775" s="72"/>
      <c r="Q775" s="72"/>
      <c r="R775" s="72"/>
      <c r="S775" s="72"/>
      <c r="T775" s="72"/>
      <c r="U775" s="72"/>
      <c r="V775" s="72"/>
      <c r="W775" s="72"/>
      <c r="X775" s="72"/>
      <c r="Y775" s="72"/>
      <c r="Z775" s="72"/>
    </row>
    <row r="776" spans="1:26" ht="16.5" customHeight="1">
      <c r="A776" s="72"/>
      <c r="B776" s="72"/>
      <c r="C776" s="73"/>
      <c r="D776" s="73"/>
      <c r="E776" s="105"/>
      <c r="F776" s="105"/>
      <c r="G776" s="72"/>
      <c r="H776" s="72"/>
      <c r="I776" s="72"/>
      <c r="J776" s="72"/>
      <c r="K776" s="72"/>
      <c r="L776" s="72"/>
      <c r="M776" s="72"/>
      <c r="N776" s="72"/>
      <c r="O776" s="72"/>
      <c r="P776" s="72"/>
      <c r="Q776" s="72"/>
      <c r="R776" s="72"/>
      <c r="S776" s="72"/>
      <c r="T776" s="72"/>
      <c r="U776" s="72"/>
      <c r="V776" s="72"/>
      <c r="W776" s="72"/>
      <c r="X776" s="72"/>
      <c r="Y776" s="72"/>
      <c r="Z776" s="72"/>
    </row>
    <row r="777" spans="1:26" ht="16.5" customHeight="1">
      <c r="A777" s="72"/>
      <c r="B777" s="72"/>
      <c r="C777" s="73"/>
      <c r="D777" s="73"/>
      <c r="E777" s="105"/>
      <c r="F777" s="105"/>
      <c r="G777" s="72"/>
      <c r="H777" s="72"/>
      <c r="I777" s="72"/>
      <c r="J777" s="72"/>
      <c r="K777" s="72"/>
      <c r="L777" s="72"/>
      <c r="M777" s="72"/>
      <c r="N777" s="72"/>
      <c r="O777" s="72"/>
      <c r="P777" s="72"/>
      <c r="Q777" s="72"/>
      <c r="R777" s="72"/>
      <c r="S777" s="72"/>
      <c r="T777" s="72"/>
      <c r="U777" s="72"/>
      <c r="V777" s="72"/>
      <c r="W777" s="72"/>
      <c r="X777" s="72"/>
      <c r="Y777" s="72"/>
      <c r="Z777" s="72"/>
    </row>
    <row r="778" spans="1:26" ht="16.5" customHeight="1">
      <c r="A778" s="72"/>
      <c r="B778" s="72"/>
      <c r="C778" s="73"/>
      <c r="D778" s="73"/>
      <c r="E778" s="105"/>
      <c r="F778" s="105"/>
      <c r="G778" s="72"/>
      <c r="H778" s="72"/>
      <c r="I778" s="72"/>
      <c r="J778" s="72"/>
      <c r="K778" s="72"/>
      <c r="L778" s="72"/>
      <c r="M778" s="72"/>
      <c r="N778" s="72"/>
      <c r="O778" s="72"/>
      <c r="P778" s="72"/>
      <c r="Q778" s="72"/>
      <c r="R778" s="72"/>
      <c r="S778" s="72"/>
      <c r="T778" s="72"/>
      <c r="U778" s="72"/>
      <c r="V778" s="72"/>
      <c r="W778" s="72"/>
      <c r="X778" s="72"/>
      <c r="Y778" s="72"/>
      <c r="Z778" s="72"/>
    </row>
    <row r="779" spans="1:26" ht="16.5" customHeight="1">
      <c r="A779" s="72"/>
      <c r="B779" s="72"/>
      <c r="C779" s="73"/>
      <c r="D779" s="73"/>
      <c r="E779" s="105"/>
      <c r="F779" s="105"/>
      <c r="G779" s="72"/>
      <c r="H779" s="72"/>
      <c r="I779" s="72"/>
      <c r="J779" s="72"/>
      <c r="K779" s="72"/>
      <c r="L779" s="72"/>
      <c r="M779" s="72"/>
      <c r="N779" s="72"/>
      <c r="O779" s="72"/>
      <c r="P779" s="72"/>
      <c r="Q779" s="72"/>
      <c r="R779" s="72"/>
      <c r="S779" s="72"/>
      <c r="T779" s="72"/>
      <c r="U779" s="72"/>
      <c r="V779" s="72"/>
      <c r="W779" s="72"/>
      <c r="X779" s="72"/>
      <c r="Y779" s="72"/>
      <c r="Z779" s="72"/>
    </row>
    <row r="780" spans="1:26" ht="16.5" customHeight="1">
      <c r="A780" s="72"/>
      <c r="B780" s="72"/>
      <c r="C780" s="73"/>
      <c r="D780" s="73"/>
      <c r="E780" s="105"/>
      <c r="F780" s="105"/>
      <c r="G780" s="72"/>
      <c r="H780" s="72"/>
      <c r="I780" s="72"/>
      <c r="J780" s="72"/>
      <c r="K780" s="72"/>
      <c r="L780" s="72"/>
      <c r="M780" s="72"/>
      <c r="N780" s="72"/>
      <c r="O780" s="72"/>
      <c r="P780" s="72"/>
      <c r="Q780" s="72"/>
      <c r="R780" s="72"/>
      <c r="S780" s="72"/>
      <c r="T780" s="72"/>
      <c r="U780" s="72"/>
      <c r="V780" s="72"/>
      <c r="W780" s="72"/>
      <c r="X780" s="72"/>
      <c r="Y780" s="72"/>
      <c r="Z780" s="72"/>
    </row>
    <row r="781" spans="1:26" ht="16.5" customHeight="1">
      <c r="A781" s="72"/>
      <c r="B781" s="72"/>
      <c r="C781" s="73"/>
      <c r="D781" s="73"/>
      <c r="E781" s="105"/>
      <c r="F781" s="105"/>
      <c r="G781" s="72"/>
      <c r="H781" s="72"/>
      <c r="I781" s="72"/>
      <c r="J781" s="72"/>
      <c r="K781" s="72"/>
      <c r="L781" s="72"/>
      <c r="M781" s="72"/>
      <c r="N781" s="72"/>
      <c r="O781" s="72"/>
      <c r="P781" s="72"/>
      <c r="Q781" s="72"/>
      <c r="R781" s="72"/>
      <c r="S781" s="72"/>
      <c r="T781" s="72"/>
      <c r="U781" s="72"/>
      <c r="V781" s="72"/>
      <c r="W781" s="72"/>
      <c r="X781" s="72"/>
      <c r="Y781" s="72"/>
      <c r="Z781" s="72"/>
    </row>
    <row r="782" spans="1:26" ht="16.5" customHeight="1">
      <c r="A782" s="72"/>
      <c r="B782" s="72"/>
      <c r="C782" s="73"/>
      <c r="D782" s="73"/>
      <c r="E782" s="105"/>
      <c r="F782" s="105"/>
      <c r="G782" s="72"/>
      <c r="H782" s="72"/>
      <c r="I782" s="72"/>
      <c r="J782" s="72"/>
      <c r="K782" s="72"/>
      <c r="L782" s="72"/>
      <c r="M782" s="72"/>
      <c r="N782" s="72"/>
      <c r="O782" s="72"/>
      <c r="P782" s="72"/>
      <c r="Q782" s="72"/>
      <c r="R782" s="72"/>
      <c r="S782" s="72"/>
      <c r="T782" s="72"/>
      <c r="U782" s="72"/>
      <c r="V782" s="72"/>
      <c r="W782" s="72"/>
      <c r="X782" s="72"/>
      <c r="Y782" s="72"/>
      <c r="Z782" s="72"/>
    </row>
    <row r="783" spans="1:26" ht="16.5" customHeight="1">
      <c r="A783" s="72"/>
      <c r="B783" s="72"/>
      <c r="C783" s="73"/>
      <c r="D783" s="73"/>
      <c r="E783" s="105"/>
      <c r="F783" s="105"/>
      <c r="G783" s="72"/>
      <c r="H783" s="72"/>
      <c r="I783" s="72"/>
      <c r="J783" s="72"/>
      <c r="K783" s="72"/>
      <c r="L783" s="72"/>
      <c r="M783" s="72"/>
      <c r="N783" s="72"/>
      <c r="O783" s="72"/>
      <c r="P783" s="72"/>
      <c r="Q783" s="72"/>
      <c r="R783" s="72"/>
      <c r="S783" s="72"/>
      <c r="T783" s="72"/>
      <c r="U783" s="72"/>
      <c r="V783" s="72"/>
      <c r="W783" s="72"/>
      <c r="X783" s="72"/>
      <c r="Y783" s="72"/>
      <c r="Z783" s="72"/>
    </row>
    <row r="784" spans="1:26" ht="16.5" customHeight="1">
      <c r="A784" s="72"/>
      <c r="B784" s="72"/>
      <c r="C784" s="73"/>
      <c r="D784" s="73"/>
      <c r="E784" s="105"/>
      <c r="F784" s="105"/>
      <c r="G784" s="72"/>
      <c r="H784" s="72"/>
      <c r="I784" s="72"/>
      <c r="J784" s="72"/>
      <c r="K784" s="72"/>
      <c r="L784" s="72"/>
      <c r="M784" s="72"/>
      <c r="N784" s="72"/>
      <c r="O784" s="72"/>
      <c r="P784" s="72"/>
      <c r="Q784" s="72"/>
      <c r="R784" s="72"/>
      <c r="S784" s="72"/>
      <c r="T784" s="72"/>
      <c r="U784" s="72"/>
      <c r="V784" s="72"/>
      <c r="W784" s="72"/>
      <c r="X784" s="72"/>
      <c r="Y784" s="72"/>
      <c r="Z784" s="72"/>
    </row>
    <row r="785" spans="1:26" ht="16.5" customHeight="1">
      <c r="A785" s="72"/>
      <c r="B785" s="72"/>
      <c r="C785" s="73"/>
      <c r="D785" s="73"/>
      <c r="E785" s="105"/>
      <c r="F785" s="105"/>
      <c r="G785" s="72"/>
      <c r="H785" s="72"/>
      <c r="I785" s="72"/>
      <c r="J785" s="72"/>
      <c r="K785" s="72"/>
      <c r="L785" s="72"/>
      <c r="M785" s="72"/>
      <c r="N785" s="72"/>
      <c r="O785" s="72"/>
      <c r="P785" s="72"/>
      <c r="Q785" s="72"/>
      <c r="R785" s="72"/>
      <c r="S785" s="72"/>
      <c r="T785" s="72"/>
      <c r="U785" s="72"/>
      <c r="V785" s="72"/>
      <c r="W785" s="72"/>
      <c r="X785" s="72"/>
      <c r="Y785" s="72"/>
      <c r="Z785" s="72"/>
    </row>
    <row r="786" spans="1:26" ht="16.5" customHeight="1">
      <c r="A786" s="72"/>
      <c r="B786" s="72"/>
      <c r="C786" s="73"/>
      <c r="D786" s="73"/>
      <c r="E786" s="105"/>
      <c r="F786" s="105"/>
      <c r="G786" s="72"/>
      <c r="H786" s="72"/>
      <c r="I786" s="72"/>
      <c r="J786" s="72"/>
      <c r="K786" s="72"/>
      <c r="L786" s="72"/>
      <c r="M786" s="72"/>
      <c r="N786" s="72"/>
      <c r="O786" s="72"/>
      <c r="P786" s="72"/>
      <c r="Q786" s="72"/>
      <c r="R786" s="72"/>
      <c r="S786" s="72"/>
      <c r="T786" s="72"/>
      <c r="U786" s="72"/>
      <c r="V786" s="72"/>
      <c r="W786" s="72"/>
      <c r="X786" s="72"/>
      <c r="Y786" s="72"/>
      <c r="Z786" s="72"/>
    </row>
    <row r="787" spans="1:26" ht="16.5" customHeight="1">
      <c r="A787" s="72"/>
      <c r="B787" s="72"/>
      <c r="C787" s="73"/>
      <c r="D787" s="73"/>
      <c r="E787" s="105"/>
      <c r="F787" s="105"/>
      <c r="G787" s="72"/>
      <c r="H787" s="72"/>
      <c r="I787" s="72"/>
      <c r="J787" s="72"/>
      <c r="K787" s="72"/>
      <c r="L787" s="72"/>
      <c r="M787" s="72"/>
      <c r="N787" s="72"/>
      <c r="O787" s="72"/>
      <c r="P787" s="72"/>
      <c r="Q787" s="72"/>
      <c r="R787" s="72"/>
      <c r="S787" s="72"/>
      <c r="T787" s="72"/>
      <c r="U787" s="72"/>
      <c r="V787" s="72"/>
      <c r="W787" s="72"/>
      <c r="X787" s="72"/>
      <c r="Y787" s="72"/>
      <c r="Z787" s="72"/>
    </row>
    <row r="788" spans="1:26" ht="16.5" customHeight="1">
      <c r="A788" s="72"/>
      <c r="B788" s="72"/>
      <c r="C788" s="73"/>
      <c r="D788" s="73"/>
      <c r="E788" s="105"/>
      <c r="F788" s="105"/>
      <c r="G788" s="72"/>
      <c r="H788" s="72"/>
      <c r="I788" s="72"/>
      <c r="J788" s="72"/>
      <c r="K788" s="72"/>
      <c r="L788" s="72"/>
      <c r="M788" s="72"/>
      <c r="N788" s="72"/>
      <c r="O788" s="72"/>
      <c r="P788" s="72"/>
      <c r="Q788" s="72"/>
      <c r="R788" s="72"/>
      <c r="S788" s="72"/>
      <c r="T788" s="72"/>
      <c r="U788" s="72"/>
      <c r="V788" s="72"/>
      <c r="W788" s="72"/>
      <c r="X788" s="72"/>
      <c r="Y788" s="72"/>
      <c r="Z788" s="72"/>
    </row>
    <row r="789" spans="1:26" ht="16.5" customHeight="1">
      <c r="A789" s="72"/>
      <c r="B789" s="72"/>
      <c r="C789" s="73"/>
      <c r="D789" s="73"/>
      <c r="E789" s="105"/>
      <c r="F789" s="105"/>
      <c r="G789" s="72"/>
      <c r="H789" s="72"/>
      <c r="I789" s="72"/>
      <c r="J789" s="72"/>
      <c r="K789" s="72"/>
      <c r="L789" s="72"/>
      <c r="M789" s="72"/>
      <c r="N789" s="72"/>
      <c r="O789" s="72"/>
      <c r="P789" s="72"/>
      <c r="Q789" s="72"/>
      <c r="R789" s="72"/>
      <c r="S789" s="72"/>
      <c r="T789" s="72"/>
      <c r="U789" s="72"/>
      <c r="V789" s="72"/>
      <c r="W789" s="72"/>
      <c r="X789" s="72"/>
      <c r="Y789" s="72"/>
      <c r="Z789" s="72"/>
    </row>
    <row r="790" spans="1:26" ht="16.5" customHeight="1">
      <c r="A790" s="72"/>
      <c r="B790" s="72"/>
      <c r="C790" s="73"/>
      <c r="D790" s="73"/>
      <c r="E790" s="105"/>
      <c r="F790" s="105"/>
      <c r="G790" s="72"/>
      <c r="H790" s="72"/>
      <c r="I790" s="72"/>
      <c r="J790" s="72"/>
      <c r="K790" s="72"/>
      <c r="L790" s="72"/>
      <c r="M790" s="72"/>
      <c r="N790" s="72"/>
      <c r="O790" s="72"/>
      <c r="P790" s="72"/>
      <c r="Q790" s="72"/>
      <c r="R790" s="72"/>
      <c r="S790" s="72"/>
      <c r="T790" s="72"/>
      <c r="U790" s="72"/>
      <c r="V790" s="72"/>
      <c r="W790" s="72"/>
      <c r="X790" s="72"/>
      <c r="Y790" s="72"/>
      <c r="Z790" s="72"/>
    </row>
    <row r="791" spans="1:26" ht="16.5" customHeight="1">
      <c r="A791" s="72"/>
      <c r="B791" s="72"/>
      <c r="C791" s="73"/>
      <c r="D791" s="73"/>
      <c r="E791" s="105"/>
      <c r="F791" s="105"/>
      <c r="G791" s="72"/>
      <c r="H791" s="72"/>
      <c r="I791" s="72"/>
      <c r="J791" s="72"/>
      <c r="K791" s="72"/>
      <c r="L791" s="72"/>
      <c r="M791" s="72"/>
      <c r="N791" s="72"/>
      <c r="O791" s="72"/>
      <c r="P791" s="72"/>
      <c r="Q791" s="72"/>
      <c r="R791" s="72"/>
      <c r="S791" s="72"/>
      <c r="T791" s="72"/>
      <c r="U791" s="72"/>
      <c r="V791" s="72"/>
      <c r="W791" s="72"/>
      <c r="X791" s="72"/>
      <c r="Y791" s="72"/>
      <c r="Z791" s="72"/>
    </row>
    <row r="792" spans="1:26" ht="16.5" customHeight="1">
      <c r="A792" s="72"/>
      <c r="B792" s="72"/>
      <c r="C792" s="73"/>
      <c r="D792" s="73"/>
      <c r="E792" s="105"/>
      <c r="F792" s="105"/>
      <c r="G792" s="72"/>
      <c r="H792" s="72"/>
      <c r="I792" s="72"/>
      <c r="J792" s="72"/>
      <c r="K792" s="72"/>
      <c r="L792" s="72"/>
      <c r="M792" s="72"/>
      <c r="N792" s="72"/>
      <c r="O792" s="72"/>
      <c r="P792" s="72"/>
      <c r="Q792" s="72"/>
      <c r="R792" s="72"/>
      <c r="S792" s="72"/>
      <c r="T792" s="72"/>
      <c r="U792" s="72"/>
      <c r="V792" s="72"/>
      <c r="W792" s="72"/>
      <c r="X792" s="72"/>
      <c r="Y792" s="72"/>
      <c r="Z792" s="72"/>
    </row>
    <row r="793" spans="1:26" ht="16.5" customHeight="1">
      <c r="A793" s="72"/>
      <c r="B793" s="72"/>
      <c r="C793" s="73"/>
      <c r="D793" s="73"/>
      <c r="E793" s="105"/>
      <c r="F793" s="105"/>
      <c r="G793" s="72"/>
      <c r="H793" s="72"/>
      <c r="I793" s="72"/>
      <c r="J793" s="72"/>
      <c r="K793" s="72"/>
      <c r="L793" s="72"/>
      <c r="M793" s="72"/>
      <c r="N793" s="72"/>
      <c r="O793" s="72"/>
      <c r="P793" s="72"/>
      <c r="Q793" s="72"/>
      <c r="R793" s="72"/>
      <c r="S793" s="72"/>
      <c r="T793" s="72"/>
      <c r="U793" s="72"/>
      <c r="V793" s="72"/>
      <c r="W793" s="72"/>
      <c r="X793" s="72"/>
      <c r="Y793" s="72"/>
      <c r="Z793" s="72"/>
    </row>
    <row r="794" spans="1:26" ht="16.5" customHeight="1">
      <c r="A794" s="72"/>
      <c r="B794" s="72"/>
      <c r="C794" s="73"/>
      <c r="D794" s="73"/>
      <c r="E794" s="105"/>
      <c r="F794" s="105"/>
      <c r="G794" s="72"/>
      <c r="H794" s="72"/>
      <c r="I794" s="72"/>
      <c r="J794" s="72"/>
      <c r="K794" s="72"/>
      <c r="L794" s="72"/>
      <c r="M794" s="72"/>
      <c r="N794" s="72"/>
      <c r="O794" s="72"/>
      <c r="P794" s="72"/>
      <c r="Q794" s="72"/>
      <c r="R794" s="72"/>
      <c r="S794" s="72"/>
      <c r="T794" s="72"/>
      <c r="U794" s="72"/>
      <c r="V794" s="72"/>
      <c r="W794" s="72"/>
      <c r="X794" s="72"/>
      <c r="Y794" s="72"/>
      <c r="Z794" s="72"/>
    </row>
    <row r="795" spans="1:26" ht="16.5" customHeight="1">
      <c r="A795" s="72"/>
      <c r="B795" s="72"/>
      <c r="C795" s="73"/>
      <c r="D795" s="73"/>
      <c r="E795" s="105"/>
      <c r="F795" s="105"/>
      <c r="G795" s="72"/>
      <c r="H795" s="72"/>
      <c r="I795" s="72"/>
      <c r="J795" s="72"/>
      <c r="K795" s="72"/>
      <c r="L795" s="72"/>
      <c r="M795" s="72"/>
      <c r="N795" s="72"/>
      <c r="O795" s="72"/>
      <c r="P795" s="72"/>
      <c r="Q795" s="72"/>
      <c r="R795" s="72"/>
      <c r="S795" s="72"/>
      <c r="T795" s="72"/>
      <c r="U795" s="72"/>
      <c r="V795" s="72"/>
      <c r="W795" s="72"/>
      <c r="X795" s="72"/>
      <c r="Y795" s="72"/>
      <c r="Z795" s="72"/>
    </row>
    <row r="796" spans="1:26" ht="16.5" customHeight="1">
      <c r="A796" s="72"/>
      <c r="B796" s="72"/>
      <c r="C796" s="73"/>
      <c r="D796" s="73"/>
      <c r="E796" s="105"/>
      <c r="F796" s="105"/>
      <c r="G796" s="72"/>
      <c r="H796" s="72"/>
      <c r="I796" s="72"/>
      <c r="J796" s="72"/>
      <c r="K796" s="72"/>
      <c r="L796" s="72"/>
      <c r="M796" s="72"/>
      <c r="N796" s="72"/>
      <c r="O796" s="72"/>
      <c r="P796" s="72"/>
      <c r="Q796" s="72"/>
      <c r="R796" s="72"/>
      <c r="S796" s="72"/>
      <c r="T796" s="72"/>
      <c r="U796" s="72"/>
      <c r="V796" s="72"/>
      <c r="W796" s="72"/>
      <c r="X796" s="72"/>
      <c r="Y796" s="72"/>
      <c r="Z796" s="72"/>
    </row>
    <row r="797" spans="1:26" ht="16.5" customHeight="1">
      <c r="A797" s="72"/>
      <c r="B797" s="72"/>
      <c r="C797" s="73"/>
      <c r="D797" s="73"/>
      <c r="E797" s="105"/>
      <c r="F797" s="105"/>
      <c r="G797" s="72"/>
      <c r="H797" s="72"/>
      <c r="I797" s="72"/>
      <c r="J797" s="72"/>
      <c r="K797" s="72"/>
      <c r="L797" s="72"/>
      <c r="M797" s="72"/>
      <c r="N797" s="72"/>
      <c r="O797" s="72"/>
      <c r="P797" s="72"/>
      <c r="Q797" s="72"/>
      <c r="R797" s="72"/>
      <c r="S797" s="72"/>
      <c r="T797" s="72"/>
      <c r="U797" s="72"/>
      <c r="V797" s="72"/>
      <c r="W797" s="72"/>
      <c r="X797" s="72"/>
      <c r="Y797" s="72"/>
      <c r="Z797" s="72"/>
    </row>
    <row r="798" spans="1:26" ht="16.5" customHeight="1">
      <c r="A798" s="72"/>
      <c r="B798" s="72"/>
      <c r="C798" s="73"/>
      <c r="D798" s="73"/>
      <c r="E798" s="105"/>
      <c r="F798" s="105"/>
      <c r="G798" s="72"/>
      <c r="H798" s="72"/>
      <c r="I798" s="72"/>
      <c r="J798" s="72"/>
      <c r="K798" s="72"/>
      <c r="L798" s="72"/>
      <c r="M798" s="72"/>
      <c r="N798" s="72"/>
      <c r="O798" s="72"/>
      <c r="P798" s="72"/>
      <c r="Q798" s="72"/>
      <c r="R798" s="72"/>
      <c r="S798" s="72"/>
      <c r="T798" s="72"/>
      <c r="U798" s="72"/>
      <c r="V798" s="72"/>
      <c r="W798" s="72"/>
      <c r="X798" s="72"/>
      <c r="Y798" s="72"/>
      <c r="Z798" s="72"/>
    </row>
    <row r="799" spans="1:26" ht="16.5" customHeight="1">
      <c r="A799" s="72"/>
      <c r="B799" s="72"/>
      <c r="C799" s="73"/>
      <c r="D799" s="73"/>
      <c r="E799" s="105"/>
      <c r="F799" s="105"/>
      <c r="G799" s="72"/>
      <c r="H799" s="72"/>
      <c r="I799" s="72"/>
      <c r="J799" s="72"/>
      <c r="K799" s="72"/>
      <c r="L799" s="72"/>
      <c r="M799" s="72"/>
      <c r="N799" s="72"/>
      <c r="O799" s="72"/>
      <c r="P799" s="72"/>
      <c r="Q799" s="72"/>
      <c r="R799" s="72"/>
      <c r="S799" s="72"/>
      <c r="T799" s="72"/>
      <c r="U799" s="72"/>
      <c r="V799" s="72"/>
      <c r="W799" s="72"/>
      <c r="X799" s="72"/>
      <c r="Y799" s="72"/>
      <c r="Z799" s="72"/>
    </row>
    <row r="800" spans="1:26" ht="16.5" customHeight="1">
      <c r="A800" s="72"/>
      <c r="B800" s="72"/>
      <c r="C800" s="73"/>
      <c r="D800" s="73"/>
      <c r="E800" s="105"/>
      <c r="F800" s="105"/>
      <c r="G800" s="72"/>
      <c r="H800" s="72"/>
      <c r="I800" s="72"/>
      <c r="J800" s="72"/>
      <c r="K800" s="72"/>
      <c r="L800" s="72"/>
      <c r="M800" s="72"/>
      <c r="N800" s="72"/>
      <c r="O800" s="72"/>
      <c r="P800" s="72"/>
      <c r="Q800" s="72"/>
      <c r="R800" s="72"/>
      <c r="S800" s="72"/>
      <c r="T800" s="72"/>
      <c r="U800" s="72"/>
      <c r="V800" s="72"/>
      <c r="W800" s="72"/>
      <c r="X800" s="72"/>
      <c r="Y800" s="72"/>
      <c r="Z800" s="72"/>
    </row>
    <row r="801" spans="1:26" ht="16.5" customHeight="1">
      <c r="A801" s="72"/>
      <c r="B801" s="72"/>
      <c r="C801" s="73"/>
      <c r="D801" s="73"/>
      <c r="E801" s="105"/>
      <c r="F801" s="105"/>
      <c r="G801" s="72"/>
      <c r="H801" s="72"/>
      <c r="I801" s="72"/>
      <c r="J801" s="72"/>
      <c r="K801" s="72"/>
      <c r="L801" s="72"/>
      <c r="M801" s="72"/>
      <c r="N801" s="72"/>
      <c r="O801" s="72"/>
      <c r="P801" s="72"/>
      <c r="Q801" s="72"/>
      <c r="R801" s="72"/>
      <c r="S801" s="72"/>
      <c r="T801" s="72"/>
      <c r="U801" s="72"/>
      <c r="V801" s="72"/>
      <c r="W801" s="72"/>
      <c r="X801" s="72"/>
      <c r="Y801" s="72"/>
      <c r="Z801" s="72"/>
    </row>
    <row r="802" spans="1:26" ht="16.5" customHeight="1">
      <c r="A802" s="72"/>
      <c r="B802" s="72"/>
      <c r="C802" s="73"/>
      <c r="D802" s="73"/>
      <c r="E802" s="105"/>
      <c r="F802" s="105"/>
      <c r="G802" s="72"/>
      <c r="H802" s="72"/>
      <c r="I802" s="72"/>
      <c r="J802" s="72"/>
      <c r="K802" s="72"/>
      <c r="L802" s="72"/>
      <c r="M802" s="72"/>
      <c r="N802" s="72"/>
      <c r="O802" s="72"/>
      <c r="P802" s="72"/>
      <c r="Q802" s="72"/>
      <c r="R802" s="72"/>
      <c r="S802" s="72"/>
      <c r="T802" s="72"/>
      <c r="U802" s="72"/>
      <c r="V802" s="72"/>
      <c r="W802" s="72"/>
      <c r="X802" s="72"/>
      <c r="Y802" s="72"/>
      <c r="Z802" s="72"/>
    </row>
    <row r="803" spans="1:26" ht="16.5" customHeight="1">
      <c r="A803" s="72"/>
      <c r="B803" s="72"/>
      <c r="C803" s="73"/>
      <c r="D803" s="73"/>
      <c r="E803" s="105"/>
      <c r="F803" s="105"/>
      <c r="G803" s="72"/>
      <c r="H803" s="72"/>
      <c r="I803" s="72"/>
      <c r="J803" s="72"/>
      <c r="K803" s="72"/>
      <c r="L803" s="72"/>
      <c r="M803" s="72"/>
      <c r="N803" s="72"/>
      <c r="O803" s="72"/>
      <c r="P803" s="72"/>
      <c r="Q803" s="72"/>
      <c r="R803" s="72"/>
      <c r="S803" s="72"/>
      <c r="T803" s="72"/>
      <c r="U803" s="72"/>
      <c r="V803" s="72"/>
      <c r="W803" s="72"/>
      <c r="X803" s="72"/>
      <c r="Y803" s="72"/>
      <c r="Z803" s="72"/>
    </row>
    <row r="804" spans="1:26" ht="16.5" customHeight="1">
      <c r="A804" s="72"/>
      <c r="B804" s="72"/>
      <c r="C804" s="73"/>
      <c r="D804" s="73"/>
      <c r="E804" s="105"/>
      <c r="F804" s="105"/>
      <c r="G804" s="72"/>
      <c r="H804" s="72"/>
      <c r="I804" s="72"/>
      <c r="J804" s="72"/>
      <c r="K804" s="72"/>
      <c r="L804" s="72"/>
      <c r="M804" s="72"/>
      <c r="N804" s="72"/>
      <c r="O804" s="72"/>
      <c r="P804" s="72"/>
      <c r="Q804" s="72"/>
      <c r="R804" s="72"/>
      <c r="S804" s="72"/>
      <c r="T804" s="72"/>
      <c r="U804" s="72"/>
      <c r="V804" s="72"/>
      <c r="W804" s="72"/>
      <c r="X804" s="72"/>
      <c r="Y804" s="72"/>
      <c r="Z804" s="72"/>
    </row>
    <row r="805" spans="1:26" ht="16.5" customHeight="1">
      <c r="A805" s="72"/>
      <c r="B805" s="72"/>
      <c r="C805" s="73"/>
      <c r="D805" s="73"/>
      <c r="E805" s="105"/>
      <c r="F805" s="105"/>
      <c r="G805" s="72"/>
      <c r="H805" s="72"/>
      <c r="I805" s="72"/>
      <c r="J805" s="72"/>
      <c r="K805" s="72"/>
      <c r="L805" s="72"/>
      <c r="M805" s="72"/>
      <c r="N805" s="72"/>
      <c r="O805" s="72"/>
      <c r="P805" s="72"/>
      <c r="Q805" s="72"/>
      <c r="R805" s="72"/>
      <c r="S805" s="72"/>
      <c r="T805" s="72"/>
      <c r="U805" s="72"/>
      <c r="V805" s="72"/>
      <c r="W805" s="72"/>
      <c r="X805" s="72"/>
      <c r="Y805" s="72"/>
      <c r="Z805" s="72"/>
    </row>
    <row r="806" spans="1:26" ht="16.5" customHeight="1">
      <c r="A806" s="72"/>
      <c r="B806" s="72"/>
      <c r="C806" s="73"/>
      <c r="D806" s="73"/>
      <c r="E806" s="105"/>
      <c r="F806" s="105"/>
      <c r="G806" s="72"/>
      <c r="H806" s="72"/>
      <c r="I806" s="72"/>
      <c r="J806" s="72"/>
      <c r="K806" s="72"/>
      <c r="L806" s="72"/>
      <c r="M806" s="72"/>
      <c r="N806" s="72"/>
      <c r="O806" s="72"/>
      <c r="P806" s="72"/>
      <c r="Q806" s="72"/>
      <c r="R806" s="72"/>
      <c r="S806" s="72"/>
      <c r="T806" s="72"/>
      <c r="U806" s="72"/>
      <c r="V806" s="72"/>
      <c r="W806" s="72"/>
      <c r="X806" s="72"/>
      <c r="Y806" s="72"/>
      <c r="Z806" s="72"/>
    </row>
    <row r="807" spans="1:26" ht="16.5" customHeight="1">
      <c r="A807" s="72"/>
      <c r="B807" s="72"/>
      <c r="C807" s="73"/>
      <c r="D807" s="73"/>
      <c r="E807" s="105"/>
      <c r="F807" s="105"/>
      <c r="G807" s="72"/>
      <c r="H807" s="72"/>
      <c r="I807" s="72"/>
      <c r="J807" s="72"/>
      <c r="K807" s="72"/>
      <c r="L807" s="72"/>
      <c r="M807" s="72"/>
      <c r="N807" s="72"/>
      <c r="O807" s="72"/>
      <c r="P807" s="72"/>
      <c r="Q807" s="72"/>
      <c r="R807" s="72"/>
      <c r="S807" s="72"/>
      <c r="T807" s="72"/>
      <c r="U807" s="72"/>
      <c r="V807" s="72"/>
      <c r="W807" s="72"/>
      <c r="X807" s="72"/>
      <c r="Y807" s="72"/>
      <c r="Z807" s="72"/>
    </row>
    <row r="808" spans="1:26" ht="16.5" customHeight="1">
      <c r="A808" s="72"/>
      <c r="B808" s="72"/>
      <c r="C808" s="73"/>
      <c r="D808" s="73"/>
      <c r="E808" s="105"/>
      <c r="F808" s="105"/>
      <c r="G808" s="72"/>
      <c r="H808" s="72"/>
      <c r="I808" s="72"/>
      <c r="J808" s="72"/>
      <c r="K808" s="72"/>
      <c r="L808" s="72"/>
      <c r="M808" s="72"/>
      <c r="N808" s="72"/>
      <c r="O808" s="72"/>
      <c r="P808" s="72"/>
      <c r="Q808" s="72"/>
      <c r="R808" s="72"/>
      <c r="S808" s="72"/>
      <c r="T808" s="72"/>
      <c r="U808" s="72"/>
      <c r="V808" s="72"/>
      <c r="W808" s="72"/>
      <c r="X808" s="72"/>
      <c r="Y808" s="72"/>
      <c r="Z808" s="72"/>
    </row>
    <row r="809" spans="1:26" ht="16.5" customHeight="1">
      <c r="A809" s="72"/>
      <c r="B809" s="72"/>
      <c r="C809" s="73"/>
      <c r="D809" s="73"/>
      <c r="E809" s="105"/>
      <c r="F809" s="105"/>
      <c r="G809" s="72"/>
      <c r="H809" s="72"/>
      <c r="I809" s="72"/>
      <c r="J809" s="72"/>
      <c r="K809" s="72"/>
      <c r="L809" s="72"/>
      <c r="M809" s="72"/>
      <c r="N809" s="72"/>
      <c r="O809" s="72"/>
      <c r="P809" s="72"/>
      <c r="Q809" s="72"/>
      <c r="R809" s="72"/>
      <c r="S809" s="72"/>
      <c r="T809" s="72"/>
      <c r="U809" s="72"/>
      <c r="V809" s="72"/>
      <c r="W809" s="72"/>
      <c r="X809" s="72"/>
      <c r="Y809" s="72"/>
      <c r="Z809" s="72"/>
    </row>
    <row r="810" spans="1:26" ht="16.5" customHeight="1">
      <c r="A810" s="72"/>
      <c r="B810" s="72"/>
      <c r="C810" s="73"/>
      <c r="D810" s="73"/>
      <c r="E810" s="105"/>
      <c r="F810" s="105"/>
      <c r="G810" s="72"/>
      <c r="H810" s="72"/>
      <c r="I810" s="72"/>
      <c r="J810" s="72"/>
      <c r="K810" s="72"/>
      <c r="L810" s="72"/>
      <c r="M810" s="72"/>
      <c r="N810" s="72"/>
      <c r="O810" s="72"/>
      <c r="P810" s="72"/>
      <c r="Q810" s="72"/>
      <c r="R810" s="72"/>
      <c r="S810" s="72"/>
      <c r="T810" s="72"/>
      <c r="U810" s="72"/>
      <c r="V810" s="72"/>
      <c r="W810" s="72"/>
      <c r="X810" s="72"/>
      <c r="Y810" s="72"/>
      <c r="Z810" s="72"/>
    </row>
    <row r="811" spans="1:26" ht="16.5" customHeight="1">
      <c r="A811" s="72"/>
      <c r="B811" s="72"/>
      <c r="C811" s="73"/>
      <c r="D811" s="73"/>
      <c r="E811" s="105"/>
      <c r="F811" s="105"/>
      <c r="G811" s="72"/>
      <c r="H811" s="72"/>
      <c r="I811" s="72"/>
      <c r="J811" s="72"/>
      <c r="K811" s="72"/>
      <c r="L811" s="72"/>
      <c r="M811" s="72"/>
      <c r="N811" s="72"/>
      <c r="O811" s="72"/>
      <c r="P811" s="72"/>
      <c r="Q811" s="72"/>
      <c r="R811" s="72"/>
      <c r="S811" s="72"/>
      <c r="T811" s="72"/>
      <c r="U811" s="72"/>
      <c r="V811" s="72"/>
      <c r="W811" s="72"/>
      <c r="X811" s="72"/>
      <c r="Y811" s="72"/>
      <c r="Z811" s="72"/>
    </row>
    <row r="812" spans="1:26" ht="16.5" customHeight="1">
      <c r="A812" s="72"/>
      <c r="B812" s="72"/>
      <c r="C812" s="73"/>
      <c r="D812" s="73"/>
      <c r="E812" s="105"/>
      <c r="F812" s="105"/>
      <c r="G812" s="72"/>
      <c r="H812" s="72"/>
      <c r="I812" s="72"/>
      <c r="J812" s="72"/>
      <c r="K812" s="72"/>
      <c r="L812" s="72"/>
      <c r="M812" s="72"/>
      <c r="N812" s="72"/>
      <c r="O812" s="72"/>
      <c r="P812" s="72"/>
      <c r="Q812" s="72"/>
      <c r="R812" s="72"/>
      <c r="S812" s="72"/>
      <c r="T812" s="72"/>
      <c r="U812" s="72"/>
      <c r="V812" s="72"/>
      <c r="W812" s="72"/>
      <c r="X812" s="72"/>
      <c r="Y812" s="72"/>
      <c r="Z812" s="72"/>
    </row>
    <row r="813" spans="1:26" ht="16.5" customHeight="1">
      <c r="A813" s="72"/>
      <c r="B813" s="72"/>
      <c r="C813" s="73"/>
      <c r="D813" s="73"/>
      <c r="E813" s="105"/>
      <c r="F813" s="105"/>
      <c r="G813" s="72"/>
      <c r="H813" s="72"/>
      <c r="I813" s="72"/>
      <c r="J813" s="72"/>
      <c r="K813" s="72"/>
      <c r="L813" s="72"/>
      <c r="M813" s="72"/>
      <c r="N813" s="72"/>
      <c r="O813" s="72"/>
      <c r="P813" s="72"/>
      <c r="Q813" s="72"/>
      <c r="R813" s="72"/>
      <c r="S813" s="72"/>
      <c r="T813" s="72"/>
      <c r="U813" s="72"/>
      <c r="V813" s="72"/>
      <c r="W813" s="72"/>
      <c r="X813" s="72"/>
      <c r="Y813" s="72"/>
      <c r="Z813" s="72"/>
    </row>
    <row r="814" spans="1:26" ht="16.5" customHeight="1">
      <c r="A814" s="72"/>
      <c r="B814" s="72"/>
      <c r="C814" s="73"/>
      <c r="D814" s="73"/>
      <c r="E814" s="105"/>
      <c r="F814" s="105"/>
      <c r="G814" s="72"/>
      <c r="H814" s="72"/>
      <c r="I814" s="72"/>
      <c r="J814" s="72"/>
      <c r="K814" s="72"/>
      <c r="L814" s="72"/>
      <c r="M814" s="72"/>
      <c r="N814" s="72"/>
      <c r="O814" s="72"/>
      <c r="P814" s="72"/>
      <c r="Q814" s="72"/>
      <c r="R814" s="72"/>
      <c r="S814" s="72"/>
      <c r="T814" s="72"/>
      <c r="U814" s="72"/>
      <c r="V814" s="72"/>
      <c r="W814" s="72"/>
      <c r="X814" s="72"/>
      <c r="Y814" s="72"/>
      <c r="Z814" s="72"/>
    </row>
    <row r="815" spans="1:26" ht="16.5" customHeight="1">
      <c r="A815" s="72"/>
      <c r="B815" s="72"/>
      <c r="C815" s="73"/>
      <c r="D815" s="73"/>
      <c r="E815" s="105"/>
      <c r="F815" s="105"/>
      <c r="G815" s="72"/>
      <c r="H815" s="72"/>
      <c r="I815" s="72"/>
      <c r="J815" s="72"/>
      <c r="K815" s="72"/>
      <c r="L815" s="72"/>
      <c r="M815" s="72"/>
      <c r="N815" s="72"/>
      <c r="O815" s="72"/>
      <c r="P815" s="72"/>
      <c r="Q815" s="72"/>
      <c r="R815" s="72"/>
      <c r="S815" s="72"/>
      <c r="T815" s="72"/>
      <c r="U815" s="72"/>
      <c r="V815" s="72"/>
      <c r="W815" s="72"/>
      <c r="X815" s="72"/>
      <c r="Y815" s="72"/>
      <c r="Z815" s="72"/>
    </row>
    <row r="816" spans="1:26" ht="16.5" customHeight="1">
      <c r="A816" s="72"/>
      <c r="B816" s="72"/>
      <c r="C816" s="73"/>
      <c r="D816" s="73"/>
      <c r="E816" s="105"/>
      <c r="F816" s="105"/>
      <c r="G816" s="72"/>
      <c r="H816" s="72"/>
      <c r="I816" s="72"/>
      <c r="J816" s="72"/>
      <c r="K816" s="72"/>
      <c r="L816" s="72"/>
      <c r="M816" s="72"/>
      <c r="N816" s="72"/>
      <c r="O816" s="72"/>
      <c r="P816" s="72"/>
      <c r="Q816" s="72"/>
      <c r="R816" s="72"/>
      <c r="S816" s="72"/>
      <c r="T816" s="72"/>
      <c r="U816" s="72"/>
      <c r="V816" s="72"/>
      <c r="W816" s="72"/>
      <c r="X816" s="72"/>
      <c r="Y816" s="72"/>
      <c r="Z816" s="72"/>
    </row>
    <row r="817" spans="1:26" ht="16.5" customHeight="1">
      <c r="A817" s="72"/>
      <c r="B817" s="72"/>
      <c r="C817" s="73"/>
      <c r="D817" s="73"/>
      <c r="E817" s="105"/>
      <c r="F817" s="105"/>
      <c r="G817" s="72"/>
      <c r="H817" s="72"/>
      <c r="I817" s="72"/>
      <c r="J817" s="72"/>
      <c r="K817" s="72"/>
      <c r="L817" s="72"/>
      <c r="M817" s="72"/>
      <c r="N817" s="72"/>
      <c r="O817" s="72"/>
      <c r="P817" s="72"/>
      <c r="Q817" s="72"/>
      <c r="R817" s="72"/>
      <c r="S817" s="72"/>
      <c r="T817" s="72"/>
      <c r="U817" s="72"/>
      <c r="V817" s="72"/>
      <c r="W817" s="72"/>
      <c r="X817" s="72"/>
      <c r="Y817" s="72"/>
      <c r="Z817" s="72"/>
    </row>
    <row r="818" spans="1:26" ht="16.5" customHeight="1">
      <c r="A818" s="72"/>
      <c r="B818" s="72"/>
      <c r="C818" s="73"/>
      <c r="D818" s="73"/>
      <c r="E818" s="105"/>
      <c r="F818" s="105"/>
      <c r="G818" s="72"/>
      <c r="H818" s="72"/>
      <c r="I818" s="72"/>
      <c r="J818" s="72"/>
      <c r="K818" s="72"/>
      <c r="L818" s="72"/>
      <c r="M818" s="72"/>
      <c r="N818" s="72"/>
      <c r="O818" s="72"/>
      <c r="P818" s="72"/>
      <c r="Q818" s="72"/>
      <c r="R818" s="72"/>
      <c r="S818" s="72"/>
      <c r="T818" s="72"/>
      <c r="U818" s="72"/>
      <c r="V818" s="72"/>
      <c r="W818" s="72"/>
      <c r="X818" s="72"/>
      <c r="Y818" s="72"/>
      <c r="Z818" s="72"/>
    </row>
    <row r="819" spans="1:26" ht="16.5" customHeight="1">
      <c r="A819" s="72"/>
      <c r="B819" s="72"/>
      <c r="C819" s="73"/>
      <c r="D819" s="73"/>
      <c r="E819" s="105"/>
      <c r="F819" s="105"/>
      <c r="G819" s="72"/>
      <c r="H819" s="72"/>
      <c r="I819" s="72"/>
      <c r="J819" s="72"/>
      <c r="K819" s="72"/>
      <c r="L819" s="72"/>
      <c r="M819" s="72"/>
      <c r="N819" s="72"/>
      <c r="O819" s="72"/>
      <c r="P819" s="72"/>
      <c r="Q819" s="72"/>
      <c r="R819" s="72"/>
      <c r="S819" s="72"/>
      <c r="T819" s="72"/>
      <c r="U819" s="72"/>
      <c r="V819" s="72"/>
      <c r="W819" s="72"/>
      <c r="X819" s="72"/>
      <c r="Y819" s="72"/>
      <c r="Z819" s="72"/>
    </row>
    <row r="820" spans="1:26" ht="16.5" customHeight="1">
      <c r="A820" s="72"/>
      <c r="B820" s="72"/>
      <c r="C820" s="73"/>
      <c r="D820" s="73"/>
      <c r="E820" s="105"/>
      <c r="F820" s="105"/>
      <c r="G820" s="72"/>
      <c r="H820" s="72"/>
      <c r="I820" s="72"/>
      <c r="J820" s="72"/>
      <c r="K820" s="72"/>
      <c r="L820" s="72"/>
      <c r="M820" s="72"/>
      <c r="N820" s="72"/>
      <c r="O820" s="72"/>
      <c r="P820" s="72"/>
      <c r="Q820" s="72"/>
      <c r="R820" s="72"/>
      <c r="S820" s="72"/>
      <c r="T820" s="72"/>
      <c r="U820" s="72"/>
      <c r="V820" s="72"/>
      <c r="W820" s="72"/>
      <c r="X820" s="72"/>
      <c r="Y820" s="72"/>
      <c r="Z820" s="72"/>
    </row>
    <row r="821" spans="1:26" ht="16.5" customHeight="1">
      <c r="A821" s="72"/>
      <c r="B821" s="72"/>
      <c r="C821" s="73"/>
      <c r="D821" s="73"/>
      <c r="E821" s="105"/>
      <c r="F821" s="105"/>
      <c r="G821" s="72"/>
      <c r="H821" s="72"/>
      <c r="I821" s="72"/>
      <c r="J821" s="72"/>
      <c r="K821" s="72"/>
      <c r="L821" s="72"/>
      <c r="M821" s="72"/>
      <c r="N821" s="72"/>
      <c r="O821" s="72"/>
      <c r="P821" s="72"/>
      <c r="Q821" s="72"/>
      <c r="R821" s="72"/>
      <c r="S821" s="72"/>
      <c r="T821" s="72"/>
      <c r="U821" s="72"/>
      <c r="V821" s="72"/>
      <c r="W821" s="72"/>
      <c r="X821" s="72"/>
      <c r="Y821" s="72"/>
      <c r="Z821" s="72"/>
    </row>
    <row r="822" spans="1:26" ht="16.5" customHeight="1">
      <c r="A822" s="72"/>
      <c r="B822" s="72"/>
      <c r="C822" s="73"/>
      <c r="D822" s="73"/>
      <c r="E822" s="105"/>
      <c r="F822" s="105"/>
      <c r="G822" s="72"/>
      <c r="H822" s="72"/>
      <c r="I822" s="72"/>
      <c r="J822" s="72"/>
      <c r="K822" s="72"/>
      <c r="L822" s="72"/>
      <c r="M822" s="72"/>
      <c r="N822" s="72"/>
      <c r="O822" s="72"/>
      <c r="P822" s="72"/>
      <c r="Q822" s="72"/>
      <c r="R822" s="72"/>
      <c r="S822" s="72"/>
      <c r="T822" s="72"/>
      <c r="U822" s="72"/>
      <c r="V822" s="72"/>
      <c r="W822" s="72"/>
      <c r="X822" s="72"/>
      <c r="Y822" s="72"/>
      <c r="Z822" s="72"/>
    </row>
    <row r="823" spans="1:26" ht="16.5" customHeight="1">
      <c r="A823" s="72"/>
      <c r="B823" s="72"/>
      <c r="C823" s="73"/>
      <c r="D823" s="73"/>
      <c r="E823" s="105"/>
      <c r="F823" s="105"/>
      <c r="G823" s="72"/>
      <c r="H823" s="72"/>
      <c r="I823" s="72"/>
      <c r="J823" s="72"/>
      <c r="K823" s="72"/>
      <c r="L823" s="72"/>
      <c r="M823" s="72"/>
      <c r="N823" s="72"/>
      <c r="O823" s="72"/>
      <c r="P823" s="72"/>
      <c r="Q823" s="72"/>
      <c r="R823" s="72"/>
      <c r="S823" s="72"/>
      <c r="T823" s="72"/>
      <c r="U823" s="72"/>
      <c r="V823" s="72"/>
      <c r="W823" s="72"/>
      <c r="X823" s="72"/>
      <c r="Y823" s="72"/>
      <c r="Z823" s="72"/>
    </row>
    <row r="824" spans="1:26" ht="16.5" customHeight="1">
      <c r="A824" s="72"/>
      <c r="B824" s="72"/>
      <c r="C824" s="73"/>
      <c r="D824" s="73"/>
      <c r="E824" s="105"/>
      <c r="F824" s="105"/>
      <c r="G824" s="72"/>
      <c r="H824" s="72"/>
      <c r="I824" s="72"/>
      <c r="J824" s="72"/>
      <c r="K824" s="72"/>
      <c r="L824" s="72"/>
      <c r="M824" s="72"/>
      <c r="N824" s="72"/>
      <c r="O824" s="72"/>
      <c r="P824" s="72"/>
      <c r="Q824" s="72"/>
      <c r="R824" s="72"/>
      <c r="S824" s="72"/>
      <c r="T824" s="72"/>
      <c r="U824" s="72"/>
      <c r="V824" s="72"/>
      <c r="W824" s="72"/>
      <c r="X824" s="72"/>
      <c r="Y824" s="72"/>
      <c r="Z824" s="72"/>
    </row>
    <row r="825" spans="1:26" ht="16.5" customHeight="1">
      <c r="A825" s="72"/>
      <c r="B825" s="72"/>
      <c r="C825" s="73"/>
      <c r="D825" s="73"/>
      <c r="E825" s="105"/>
      <c r="F825" s="105"/>
      <c r="G825" s="72"/>
      <c r="H825" s="72"/>
      <c r="I825" s="72"/>
      <c r="J825" s="72"/>
      <c r="K825" s="72"/>
      <c r="L825" s="72"/>
      <c r="M825" s="72"/>
      <c r="N825" s="72"/>
      <c r="O825" s="72"/>
      <c r="P825" s="72"/>
      <c r="Q825" s="72"/>
      <c r="R825" s="72"/>
      <c r="S825" s="72"/>
      <c r="T825" s="72"/>
      <c r="U825" s="72"/>
      <c r="V825" s="72"/>
      <c r="W825" s="72"/>
      <c r="X825" s="72"/>
      <c r="Y825" s="72"/>
      <c r="Z825" s="72"/>
    </row>
    <row r="826" spans="1:26" ht="16.5" customHeight="1">
      <c r="A826" s="72"/>
      <c r="B826" s="72"/>
      <c r="C826" s="73"/>
      <c r="D826" s="73"/>
      <c r="E826" s="105"/>
      <c r="F826" s="105"/>
      <c r="G826" s="72"/>
      <c r="H826" s="72"/>
      <c r="I826" s="72"/>
      <c r="J826" s="72"/>
      <c r="K826" s="72"/>
      <c r="L826" s="72"/>
      <c r="M826" s="72"/>
      <c r="N826" s="72"/>
      <c r="O826" s="72"/>
      <c r="P826" s="72"/>
      <c r="Q826" s="72"/>
      <c r="R826" s="72"/>
      <c r="S826" s="72"/>
      <c r="T826" s="72"/>
      <c r="U826" s="72"/>
      <c r="V826" s="72"/>
      <c r="W826" s="72"/>
      <c r="X826" s="72"/>
      <c r="Y826" s="72"/>
      <c r="Z826" s="72"/>
    </row>
    <row r="827" spans="1:26" ht="16.5" customHeight="1">
      <c r="A827" s="72"/>
      <c r="B827" s="72"/>
      <c r="C827" s="73"/>
      <c r="D827" s="73"/>
      <c r="E827" s="105"/>
      <c r="F827" s="105"/>
      <c r="G827" s="72"/>
      <c r="H827" s="72"/>
      <c r="I827" s="72"/>
      <c r="J827" s="72"/>
      <c r="K827" s="72"/>
      <c r="L827" s="72"/>
      <c r="M827" s="72"/>
      <c r="N827" s="72"/>
      <c r="O827" s="72"/>
      <c r="P827" s="72"/>
      <c r="Q827" s="72"/>
      <c r="R827" s="72"/>
      <c r="S827" s="72"/>
      <c r="T827" s="72"/>
      <c r="U827" s="72"/>
      <c r="V827" s="72"/>
      <c r="W827" s="72"/>
      <c r="X827" s="72"/>
      <c r="Y827" s="72"/>
      <c r="Z827" s="72"/>
    </row>
    <row r="828" spans="1:26" ht="16.5" customHeight="1">
      <c r="A828" s="72"/>
      <c r="B828" s="72"/>
      <c r="C828" s="73"/>
      <c r="D828" s="73"/>
      <c r="E828" s="105"/>
      <c r="F828" s="105"/>
      <c r="G828" s="72"/>
      <c r="H828" s="72"/>
      <c r="I828" s="72"/>
      <c r="J828" s="72"/>
      <c r="K828" s="72"/>
      <c r="L828" s="72"/>
      <c r="M828" s="72"/>
      <c r="N828" s="72"/>
      <c r="O828" s="72"/>
      <c r="P828" s="72"/>
      <c r="Q828" s="72"/>
      <c r="R828" s="72"/>
      <c r="S828" s="72"/>
      <c r="T828" s="72"/>
      <c r="U828" s="72"/>
      <c r="V828" s="72"/>
      <c r="W828" s="72"/>
      <c r="X828" s="72"/>
      <c r="Y828" s="72"/>
      <c r="Z828" s="72"/>
    </row>
    <row r="829" spans="1:26" ht="16.5" customHeight="1">
      <c r="A829" s="72"/>
      <c r="B829" s="72"/>
      <c r="C829" s="73"/>
      <c r="D829" s="73"/>
      <c r="E829" s="105"/>
      <c r="F829" s="105"/>
      <c r="G829" s="72"/>
      <c r="H829" s="72"/>
      <c r="I829" s="72"/>
      <c r="J829" s="72"/>
      <c r="K829" s="72"/>
      <c r="L829" s="72"/>
      <c r="M829" s="72"/>
      <c r="N829" s="72"/>
      <c r="O829" s="72"/>
      <c r="P829" s="72"/>
      <c r="Q829" s="72"/>
      <c r="R829" s="72"/>
      <c r="S829" s="72"/>
      <c r="T829" s="72"/>
      <c r="U829" s="72"/>
      <c r="V829" s="72"/>
      <c r="W829" s="72"/>
      <c r="X829" s="72"/>
      <c r="Y829" s="72"/>
      <c r="Z829" s="72"/>
    </row>
    <row r="830" spans="1:26" ht="16.5" customHeight="1">
      <c r="A830" s="72"/>
      <c r="B830" s="72"/>
      <c r="C830" s="73"/>
      <c r="D830" s="73"/>
      <c r="E830" s="105"/>
      <c r="F830" s="105"/>
      <c r="G830" s="72"/>
      <c r="H830" s="72"/>
      <c r="I830" s="72"/>
      <c r="J830" s="72"/>
      <c r="K830" s="72"/>
      <c r="L830" s="72"/>
      <c r="M830" s="72"/>
      <c r="N830" s="72"/>
      <c r="O830" s="72"/>
      <c r="P830" s="72"/>
      <c r="Q830" s="72"/>
      <c r="R830" s="72"/>
      <c r="S830" s="72"/>
      <c r="T830" s="72"/>
      <c r="U830" s="72"/>
      <c r="V830" s="72"/>
      <c r="W830" s="72"/>
      <c r="X830" s="72"/>
      <c r="Y830" s="72"/>
      <c r="Z830" s="72"/>
    </row>
    <row r="831" spans="1:26" ht="16.5" customHeight="1">
      <c r="A831" s="72"/>
      <c r="B831" s="72"/>
      <c r="C831" s="73"/>
      <c r="D831" s="73"/>
      <c r="E831" s="105"/>
      <c r="F831" s="105"/>
      <c r="G831" s="72"/>
      <c r="H831" s="72"/>
      <c r="I831" s="72"/>
      <c r="J831" s="72"/>
      <c r="K831" s="72"/>
      <c r="L831" s="72"/>
      <c r="M831" s="72"/>
      <c r="N831" s="72"/>
      <c r="O831" s="72"/>
      <c r="P831" s="72"/>
      <c r="Q831" s="72"/>
      <c r="R831" s="72"/>
      <c r="S831" s="72"/>
      <c r="T831" s="72"/>
      <c r="U831" s="72"/>
      <c r="V831" s="72"/>
      <c r="W831" s="72"/>
      <c r="X831" s="72"/>
      <c r="Y831" s="72"/>
      <c r="Z831" s="72"/>
    </row>
    <row r="832" spans="1:26" ht="16.5" customHeight="1">
      <c r="A832" s="72"/>
      <c r="B832" s="72"/>
      <c r="C832" s="73"/>
      <c r="D832" s="73"/>
      <c r="E832" s="105"/>
      <c r="F832" s="105"/>
      <c r="G832" s="72"/>
      <c r="H832" s="72"/>
      <c r="I832" s="72"/>
      <c r="J832" s="72"/>
      <c r="K832" s="72"/>
      <c r="L832" s="72"/>
      <c r="M832" s="72"/>
      <c r="N832" s="72"/>
      <c r="O832" s="72"/>
      <c r="P832" s="72"/>
      <c r="Q832" s="72"/>
      <c r="R832" s="72"/>
      <c r="S832" s="72"/>
      <c r="T832" s="72"/>
      <c r="U832" s="72"/>
      <c r="V832" s="72"/>
      <c r="W832" s="72"/>
      <c r="X832" s="72"/>
      <c r="Y832" s="72"/>
      <c r="Z832" s="72"/>
    </row>
    <row r="833" spans="1:26" ht="16.5" customHeight="1">
      <c r="A833" s="72"/>
      <c r="B833" s="72"/>
      <c r="C833" s="73"/>
      <c r="D833" s="73"/>
      <c r="E833" s="105"/>
      <c r="F833" s="105"/>
      <c r="G833" s="72"/>
      <c r="H833" s="72"/>
      <c r="I833" s="72"/>
      <c r="J833" s="72"/>
      <c r="K833" s="72"/>
      <c r="L833" s="72"/>
      <c r="M833" s="72"/>
      <c r="N833" s="72"/>
      <c r="O833" s="72"/>
      <c r="P833" s="72"/>
      <c r="Q833" s="72"/>
      <c r="R833" s="72"/>
      <c r="S833" s="72"/>
      <c r="T833" s="72"/>
      <c r="U833" s="72"/>
      <c r="V833" s="72"/>
      <c r="W833" s="72"/>
      <c r="X833" s="72"/>
      <c r="Y833" s="72"/>
      <c r="Z833" s="72"/>
    </row>
    <row r="834" spans="1:26" ht="16.5" customHeight="1">
      <c r="A834" s="72"/>
      <c r="B834" s="72"/>
      <c r="C834" s="73"/>
      <c r="D834" s="73"/>
      <c r="E834" s="105"/>
      <c r="F834" s="105"/>
      <c r="G834" s="72"/>
      <c r="H834" s="72"/>
      <c r="I834" s="72"/>
      <c r="J834" s="72"/>
      <c r="K834" s="72"/>
      <c r="L834" s="72"/>
      <c r="M834" s="72"/>
      <c r="N834" s="72"/>
      <c r="O834" s="72"/>
      <c r="P834" s="72"/>
      <c r="Q834" s="72"/>
      <c r="R834" s="72"/>
      <c r="S834" s="72"/>
      <c r="T834" s="72"/>
      <c r="U834" s="72"/>
      <c r="V834" s="72"/>
      <c r="W834" s="72"/>
      <c r="X834" s="72"/>
      <c r="Y834" s="72"/>
      <c r="Z834" s="72"/>
    </row>
    <row r="835" spans="1:26" ht="16.5" customHeight="1">
      <c r="A835" s="72"/>
      <c r="B835" s="72"/>
      <c r="C835" s="73"/>
      <c r="D835" s="73"/>
      <c r="E835" s="105"/>
      <c r="F835" s="105"/>
      <c r="G835" s="72"/>
      <c r="H835" s="72"/>
      <c r="I835" s="72"/>
      <c r="J835" s="72"/>
      <c r="K835" s="72"/>
      <c r="L835" s="72"/>
      <c r="M835" s="72"/>
      <c r="N835" s="72"/>
      <c r="O835" s="72"/>
      <c r="P835" s="72"/>
      <c r="Q835" s="72"/>
      <c r="R835" s="72"/>
      <c r="S835" s="72"/>
      <c r="T835" s="72"/>
      <c r="U835" s="72"/>
      <c r="V835" s="72"/>
      <c r="W835" s="72"/>
      <c r="X835" s="72"/>
      <c r="Y835" s="72"/>
      <c r="Z835" s="72"/>
    </row>
    <row r="836" spans="1:26" ht="16.5" customHeight="1">
      <c r="A836" s="72"/>
      <c r="B836" s="72"/>
      <c r="C836" s="73"/>
      <c r="D836" s="73"/>
      <c r="E836" s="105"/>
      <c r="F836" s="105"/>
      <c r="G836" s="72"/>
      <c r="H836" s="72"/>
      <c r="I836" s="72"/>
      <c r="J836" s="72"/>
      <c r="K836" s="72"/>
      <c r="L836" s="72"/>
      <c r="M836" s="72"/>
      <c r="N836" s="72"/>
      <c r="O836" s="72"/>
      <c r="P836" s="72"/>
      <c r="Q836" s="72"/>
      <c r="R836" s="72"/>
      <c r="S836" s="72"/>
      <c r="T836" s="72"/>
      <c r="U836" s="72"/>
      <c r="V836" s="72"/>
      <c r="W836" s="72"/>
      <c r="X836" s="72"/>
      <c r="Y836" s="72"/>
      <c r="Z836" s="72"/>
    </row>
    <row r="837" spans="1:26" ht="16.5" customHeight="1">
      <c r="A837" s="72"/>
      <c r="B837" s="72"/>
      <c r="C837" s="73"/>
      <c r="D837" s="73"/>
      <c r="E837" s="105"/>
      <c r="F837" s="105"/>
      <c r="G837" s="72"/>
      <c r="H837" s="72"/>
      <c r="I837" s="72"/>
      <c r="J837" s="72"/>
      <c r="K837" s="72"/>
      <c r="L837" s="72"/>
      <c r="M837" s="72"/>
      <c r="N837" s="72"/>
      <c r="O837" s="72"/>
      <c r="P837" s="72"/>
      <c r="Q837" s="72"/>
      <c r="R837" s="72"/>
      <c r="S837" s="72"/>
      <c r="T837" s="72"/>
      <c r="U837" s="72"/>
      <c r="V837" s="72"/>
      <c r="W837" s="72"/>
      <c r="X837" s="72"/>
      <c r="Y837" s="72"/>
      <c r="Z837" s="72"/>
    </row>
    <row r="838" spans="1:26" ht="16.5" customHeight="1">
      <c r="A838" s="72"/>
      <c r="B838" s="72"/>
      <c r="C838" s="73"/>
      <c r="D838" s="73"/>
      <c r="E838" s="105"/>
      <c r="F838" s="105"/>
      <c r="G838" s="72"/>
      <c r="H838" s="72"/>
      <c r="I838" s="72"/>
      <c r="J838" s="72"/>
      <c r="K838" s="72"/>
      <c r="L838" s="72"/>
      <c r="M838" s="72"/>
      <c r="N838" s="72"/>
      <c r="O838" s="72"/>
      <c r="P838" s="72"/>
      <c r="Q838" s="72"/>
      <c r="R838" s="72"/>
      <c r="S838" s="72"/>
      <c r="T838" s="72"/>
      <c r="U838" s="72"/>
      <c r="V838" s="72"/>
      <c r="W838" s="72"/>
      <c r="X838" s="72"/>
      <c r="Y838" s="72"/>
      <c r="Z838" s="72"/>
    </row>
    <row r="839" spans="1:26" ht="16.5" customHeight="1">
      <c r="A839" s="72"/>
      <c r="B839" s="72"/>
      <c r="C839" s="73"/>
      <c r="D839" s="73"/>
      <c r="E839" s="105"/>
      <c r="F839" s="105"/>
      <c r="G839" s="72"/>
      <c r="H839" s="72"/>
      <c r="I839" s="72"/>
      <c r="J839" s="72"/>
      <c r="K839" s="72"/>
      <c r="L839" s="72"/>
      <c r="M839" s="72"/>
      <c r="N839" s="72"/>
      <c r="O839" s="72"/>
      <c r="P839" s="72"/>
      <c r="Q839" s="72"/>
      <c r="R839" s="72"/>
      <c r="S839" s="72"/>
      <c r="T839" s="72"/>
      <c r="U839" s="72"/>
      <c r="V839" s="72"/>
      <c r="W839" s="72"/>
      <c r="X839" s="72"/>
      <c r="Y839" s="72"/>
      <c r="Z839" s="72"/>
    </row>
    <row r="840" spans="1:26" ht="16.5" customHeight="1">
      <c r="A840" s="72"/>
      <c r="B840" s="72"/>
      <c r="C840" s="73"/>
      <c r="D840" s="73"/>
      <c r="E840" s="105"/>
      <c r="F840" s="105"/>
      <c r="G840" s="72"/>
      <c r="H840" s="72"/>
      <c r="I840" s="72"/>
      <c r="J840" s="72"/>
      <c r="K840" s="72"/>
      <c r="L840" s="72"/>
      <c r="M840" s="72"/>
      <c r="N840" s="72"/>
      <c r="O840" s="72"/>
      <c r="P840" s="72"/>
      <c r="Q840" s="72"/>
      <c r="R840" s="72"/>
      <c r="S840" s="72"/>
      <c r="T840" s="72"/>
      <c r="U840" s="72"/>
      <c r="V840" s="72"/>
      <c r="W840" s="72"/>
      <c r="X840" s="72"/>
      <c r="Y840" s="72"/>
      <c r="Z840" s="72"/>
    </row>
    <row r="841" spans="1:26" ht="16.5" customHeight="1">
      <c r="A841" s="72"/>
      <c r="B841" s="72"/>
      <c r="C841" s="73"/>
      <c r="D841" s="73"/>
      <c r="E841" s="105"/>
      <c r="F841" s="105"/>
      <c r="G841" s="72"/>
      <c r="H841" s="72"/>
      <c r="I841" s="72"/>
      <c r="J841" s="72"/>
      <c r="K841" s="72"/>
      <c r="L841" s="72"/>
      <c r="M841" s="72"/>
      <c r="N841" s="72"/>
      <c r="O841" s="72"/>
      <c r="P841" s="72"/>
      <c r="Q841" s="72"/>
      <c r="R841" s="72"/>
      <c r="S841" s="72"/>
      <c r="T841" s="72"/>
      <c r="U841" s="72"/>
      <c r="V841" s="72"/>
      <c r="W841" s="72"/>
      <c r="X841" s="72"/>
      <c r="Y841" s="72"/>
      <c r="Z841" s="72"/>
    </row>
    <row r="842" spans="1:26" ht="16.5" customHeight="1">
      <c r="A842" s="72"/>
      <c r="B842" s="72"/>
      <c r="C842" s="73"/>
      <c r="D842" s="73"/>
      <c r="E842" s="105"/>
      <c r="F842" s="105"/>
      <c r="G842" s="72"/>
      <c r="H842" s="72"/>
      <c r="I842" s="72"/>
      <c r="J842" s="72"/>
      <c r="K842" s="72"/>
      <c r="L842" s="72"/>
      <c r="M842" s="72"/>
      <c r="N842" s="72"/>
      <c r="O842" s="72"/>
      <c r="P842" s="72"/>
      <c r="Q842" s="72"/>
      <c r="R842" s="72"/>
      <c r="S842" s="72"/>
      <c r="T842" s="72"/>
      <c r="U842" s="72"/>
      <c r="V842" s="72"/>
      <c r="W842" s="72"/>
      <c r="X842" s="72"/>
      <c r="Y842" s="72"/>
      <c r="Z842" s="72"/>
    </row>
    <row r="843" spans="1:26" ht="16.5" customHeight="1">
      <c r="A843" s="72"/>
      <c r="B843" s="72"/>
      <c r="C843" s="73"/>
      <c r="D843" s="73"/>
      <c r="E843" s="105"/>
      <c r="F843" s="105"/>
      <c r="G843" s="72"/>
      <c r="H843" s="72"/>
      <c r="I843" s="72"/>
      <c r="J843" s="72"/>
      <c r="K843" s="72"/>
      <c r="L843" s="72"/>
      <c r="M843" s="72"/>
      <c r="N843" s="72"/>
      <c r="O843" s="72"/>
      <c r="P843" s="72"/>
      <c r="Q843" s="72"/>
      <c r="R843" s="72"/>
      <c r="S843" s="72"/>
      <c r="T843" s="72"/>
      <c r="U843" s="72"/>
      <c r="V843" s="72"/>
      <c r="W843" s="72"/>
      <c r="X843" s="72"/>
      <c r="Y843" s="72"/>
      <c r="Z843" s="72"/>
    </row>
    <row r="844" spans="1:26" ht="16.5" customHeight="1">
      <c r="A844" s="72"/>
      <c r="B844" s="72"/>
      <c r="C844" s="73"/>
      <c r="D844" s="73"/>
      <c r="E844" s="105"/>
      <c r="F844" s="105"/>
      <c r="G844" s="72"/>
      <c r="H844" s="72"/>
      <c r="I844" s="72"/>
      <c r="J844" s="72"/>
      <c r="K844" s="72"/>
      <c r="L844" s="72"/>
      <c r="M844" s="72"/>
      <c r="N844" s="72"/>
      <c r="O844" s="72"/>
      <c r="P844" s="72"/>
      <c r="Q844" s="72"/>
      <c r="R844" s="72"/>
      <c r="S844" s="72"/>
      <c r="T844" s="72"/>
      <c r="U844" s="72"/>
      <c r="V844" s="72"/>
      <c r="W844" s="72"/>
      <c r="X844" s="72"/>
      <c r="Y844" s="72"/>
      <c r="Z844" s="72"/>
    </row>
    <row r="845" spans="1:26" ht="16.5" customHeight="1">
      <c r="A845" s="72"/>
      <c r="B845" s="72"/>
      <c r="C845" s="73"/>
      <c r="D845" s="73"/>
      <c r="E845" s="105"/>
      <c r="F845" s="105"/>
      <c r="G845" s="72"/>
      <c r="H845" s="72"/>
      <c r="I845" s="72"/>
      <c r="J845" s="72"/>
      <c r="K845" s="72"/>
      <c r="L845" s="72"/>
      <c r="M845" s="72"/>
      <c r="N845" s="72"/>
      <c r="O845" s="72"/>
      <c r="P845" s="72"/>
      <c r="Q845" s="72"/>
      <c r="R845" s="72"/>
      <c r="S845" s="72"/>
      <c r="T845" s="72"/>
      <c r="U845" s="72"/>
      <c r="V845" s="72"/>
      <c r="W845" s="72"/>
      <c r="X845" s="72"/>
      <c r="Y845" s="72"/>
      <c r="Z845" s="72"/>
    </row>
    <row r="846" spans="1:26" ht="16.5" customHeight="1">
      <c r="A846" s="72"/>
      <c r="B846" s="72"/>
      <c r="C846" s="73"/>
      <c r="D846" s="73"/>
      <c r="E846" s="105"/>
      <c r="F846" s="105"/>
      <c r="G846" s="72"/>
      <c r="H846" s="72"/>
      <c r="I846" s="72"/>
      <c r="J846" s="72"/>
      <c r="K846" s="72"/>
      <c r="L846" s="72"/>
      <c r="M846" s="72"/>
      <c r="N846" s="72"/>
      <c r="O846" s="72"/>
      <c r="P846" s="72"/>
      <c r="Q846" s="72"/>
      <c r="R846" s="72"/>
      <c r="S846" s="72"/>
      <c r="T846" s="72"/>
      <c r="U846" s="72"/>
      <c r="V846" s="72"/>
      <c r="W846" s="72"/>
      <c r="X846" s="72"/>
      <c r="Y846" s="72"/>
      <c r="Z846" s="72"/>
    </row>
    <row r="847" spans="1:26" ht="16.5" customHeight="1">
      <c r="A847" s="72"/>
      <c r="B847" s="72"/>
      <c r="C847" s="73"/>
      <c r="D847" s="73"/>
      <c r="E847" s="105"/>
      <c r="F847" s="105"/>
      <c r="G847" s="72"/>
      <c r="H847" s="72"/>
      <c r="I847" s="72"/>
      <c r="J847" s="72"/>
      <c r="K847" s="72"/>
      <c r="L847" s="72"/>
      <c r="M847" s="72"/>
      <c r="N847" s="72"/>
      <c r="O847" s="72"/>
      <c r="P847" s="72"/>
      <c r="Q847" s="72"/>
      <c r="R847" s="72"/>
      <c r="S847" s="72"/>
      <c r="T847" s="72"/>
      <c r="U847" s="72"/>
      <c r="V847" s="72"/>
      <c r="W847" s="72"/>
      <c r="X847" s="72"/>
      <c r="Y847" s="72"/>
      <c r="Z847" s="72"/>
    </row>
    <row r="848" spans="1:26" ht="16.5" customHeight="1">
      <c r="A848" s="72"/>
      <c r="B848" s="72"/>
      <c r="C848" s="73"/>
      <c r="D848" s="73"/>
      <c r="E848" s="105"/>
      <c r="F848" s="105"/>
      <c r="G848" s="72"/>
      <c r="H848" s="72"/>
      <c r="I848" s="72"/>
      <c r="J848" s="72"/>
      <c r="K848" s="72"/>
      <c r="L848" s="72"/>
      <c r="M848" s="72"/>
      <c r="N848" s="72"/>
      <c r="O848" s="72"/>
      <c r="P848" s="72"/>
      <c r="Q848" s="72"/>
      <c r="R848" s="72"/>
      <c r="S848" s="72"/>
      <c r="T848" s="72"/>
      <c r="U848" s="72"/>
      <c r="V848" s="72"/>
      <c r="W848" s="72"/>
      <c r="X848" s="72"/>
      <c r="Y848" s="72"/>
      <c r="Z848" s="72"/>
    </row>
    <row r="849" spans="1:26" ht="16.5" customHeight="1">
      <c r="A849" s="72"/>
      <c r="B849" s="72"/>
      <c r="C849" s="73"/>
      <c r="D849" s="73"/>
      <c r="E849" s="105"/>
      <c r="F849" s="105"/>
      <c r="G849" s="72"/>
      <c r="H849" s="72"/>
      <c r="I849" s="72"/>
      <c r="J849" s="72"/>
      <c r="K849" s="72"/>
      <c r="L849" s="72"/>
      <c r="M849" s="72"/>
      <c r="N849" s="72"/>
      <c r="O849" s="72"/>
      <c r="P849" s="72"/>
      <c r="Q849" s="72"/>
      <c r="R849" s="72"/>
      <c r="S849" s="72"/>
      <c r="T849" s="72"/>
      <c r="U849" s="72"/>
      <c r="V849" s="72"/>
      <c r="W849" s="72"/>
      <c r="X849" s="72"/>
      <c r="Y849" s="72"/>
      <c r="Z849" s="72"/>
    </row>
    <row r="850" spans="1:26" ht="16.5" customHeight="1">
      <c r="A850" s="72"/>
      <c r="B850" s="72"/>
      <c r="C850" s="73"/>
      <c r="D850" s="73"/>
      <c r="E850" s="105"/>
      <c r="F850" s="105"/>
      <c r="G850" s="72"/>
      <c r="H850" s="72"/>
      <c r="I850" s="72"/>
      <c r="J850" s="72"/>
      <c r="K850" s="72"/>
      <c r="L850" s="72"/>
      <c r="M850" s="72"/>
      <c r="N850" s="72"/>
      <c r="O850" s="72"/>
      <c r="P850" s="72"/>
      <c r="Q850" s="72"/>
      <c r="R850" s="72"/>
      <c r="S850" s="72"/>
      <c r="T850" s="72"/>
      <c r="U850" s="72"/>
      <c r="V850" s="72"/>
      <c r="W850" s="72"/>
      <c r="X850" s="72"/>
      <c r="Y850" s="72"/>
      <c r="Z850" s="72"/>
    </row>
    <row r="851" spans="1:26" ht="16.5" customHeight="1">
      <c r="A851" s="72"/>
      <c r="B851" s="72"/>
      <c r="C851" s="73"/>
      <c r="D851" s="73"/>
      <c r="E851" s="105"/>
      <c r="F851" s="105"/>
      <c r="G851" s="72"/>
      <c r="H851" s="72"/>
      <c r="I851" s="72"/>
      <c r="J851" s="72"/>
      <c r="K851" s="72"/>
      <c r="L851" s="72"/>
      <c r="M851" s="72"/>
      <c r="N851" s="72"/>
      <c r="O851" s="72"/>
      <c r="P851" s="72"/>
      <c r="Q851" s="72"/>
      <c r="R851" s="72"/>
      <c r="S851" s="72"/>
      <c r="T851" s="72"/>
      <c r="U851" s="72"/>
      <c r="V851" s="72"/>
      <c r="W851" s="72"/>
      <c r="X851" s="72"/>
      <c r="Y851" s="72"/>
      <c r="Z851" s="72"/>
    </row>
    <row r="852" spans="1:26" ht="16.5" customHeight="1">
      <c r="A852" s="72"/>
      <c r="B852" s="72"/>
      <c r="C852" s="73"/>
      <c r="D852" s="73"/>
      <c r="E852" s="105"/>
      <c r="F852" s="105"/>
      <c r="G852" s="72"/>
      <c r="H852" s="72"/>
      <c r="I852" s="72"/>
      <c r="J852" s="72"/>
      <c r="K852" s="72"/>
      <c r="L852" s="72"/>
      <c r="M852" s="72"/>
      <c r="N852" s="72"/>
      <c r="O852" s="72"/>
      <c r="P852" s="72"/>
      <c r="Q852" s="72"/>
      <c r="R852" s="72"/>
      <c r="S852" s="72"/>
      <c r="T852" s="72"/>
      <c r="U852" s="72"/>
      <c r="V852" s="72"/>
      <c r="W852" s="72"/>
      <c r="X852" s="72"/>
      <c r="Y852" s="72"/>
      <c r="Z852" s="72"/>
    </row>
    <row r="853" spans="1:26" ht="16.5" customHeight="1">
      <c r="A853" s="72"/>
      <c r="B853" s="72"/>
      <c r="C853" s="73"/>
      <c r="D853" s="73"/>
      <c r="E853" s="105"/>
      <c r="F853" s="105"/>
      <c r="G853" s="72"/>
      <c r="H853" s="72"/>
      <c r="I853" s="72"/>
      <c r="J853" s="72"/>
      <c r="K853" s="72"/>
      <c r="L853" s="72"/>
      <c r="M853" s="72"/>
      <c r="N853" s="72"/>
      <c r="O853" s="72"/>
      <c r="P853" s="72"/>
      <c r="Q853" s="72"/>
      <c r="R853" s="72"/>
      <c r="S853" s="72"/>
      <c r="T853" s="72"/>
      <c r="U853" s="72"/>
      <c r="V853" s="72"/>
      <c r="W853" s="72"/>
      <c r="X853" s="72"/>
      <c r="Y853" s="72"/>
      <c r="Z853" s="72"/>
    </row>
    <row r="854" spans="1:26" ht="16.5" customHeight="1">
      <c r="A854" s="72"/>
      <c r="B854" s="72"/>
      <c r="C854" s="73"/>
      <c r="D854" s="73"/>
      <c r="E854" s="105"/>
      <c r="F854" s="105"/>
      <c r="G854" s="72"/>
      <c r="H854" s="72"/>
      <c r="I854" s="72"/>
      <c r="J854" s="72"/>
      <c r="K854" s="72"/>
      <c r="L854" s="72"/>
      <c r="M854" s="72"/>
      <c r="N854" s="72"/>
      <c r="O854" s="72"/>
      <c r="P854" s="72"/>
      <c r="Q854" s="72"/>
      <c r="R854" s="72"/>
      <c r="S854" s="72"/>
      <c r="T854" s="72"/>
      <c r="U854" s="72"/>
      <c r="V854" s="72"/>
      <c r="W854" s="72"/>
      <c r="X854" s="72"/>
      <c r="Y854" s="72"/>
      <c r="Z854" s="72"/>
    </row>
    <row r="855" spans="1:26" ht="16.5" customHeight="1">
      <c r="A855" s="72"/>
      <c r="B855" s="72"/>
      <c r="C855" s="73"/>
      <c r="D855" s="73"/>
      <c r="E855" s="105"/>
      <c r="F855" s="105"/>
      <c r="G855" s="72"/>
      <c r="H855" s="72"/>
      <c r="I855" s="72"/>
      <c r="J855" s="72"/>
      <c r="K855" s="72"/>
      <c r="L855" s="72"/>
      <c r="M855" s="72"/>
      <c r="N855" s="72"/>
      <c r="O855" s="72"/>
      <c r="P855" s="72"/>
      <c r="Q855" s="72"/>
      <c r="R855" s="72"/>
      <c r="S855" s="72"/>
      <c r="T855" s="72"/>
      <c r="U855" s="72"/>
      <c r="V855" s="72"/>
      <c r="W855" s="72"/>
      <c r="X855" s="72"/>
      <c r="Y855" s="72"/>
      <c r="Z855" s="72"/>
    </row>
    <row r="856" spans="1:26" ht="16.5" customHeight="1">
      <c r="A856" s="72"/>
      <c r="B856" s="72"/>
      <c r="C856" s="73"/>
      <c r="D856" s="73"/>
      <c r="E856" s="105"/>
      <c r="F856" s="105"/>
      <c r="G856" s="72"/>
      <c r="H856" s="72"/>
      <c r="I856" s="72"/>
      <c r="J856" s="72"/>
      <c r="K856" s="72"/>
      <c r="L856" s="72"/>
      <c r="M856" s="72"/>
      <c r="N856" s="72"/>
      <c r="O856" s="72"/>
      <c r="P856" s="72"/>
      <c r="Q856" s="72"/>
      <c r="R856" s="72"/>
      <c r="S856" s="72"/>
      <c r="T856" s="72"/>
      <c r="U856" s="72"/>
      <c r="V856" s="72"/>
      <c r="W856" s="72"/>
      <c r="X856" s="72"/>
      <c r="Y856" s="72"/>
      <c r="Z856" s="72"/>
    </row>
    <row r="857" spans="1:26" ht="16.5" customHeight="1">
      <c r="A857" s="72"/>
      <c r="B857" s="72"/>
      <c r="C857" s="73"/>
      <c r="D857" s="73"/>
      <c r="E857" s="105"/>
      <c r="F857" s="105"/>
      <c r="G857" s="72"/>
      <c r="H857" s="72"/>
      <c r="I857" s="72"/>
      <c r="J857" s="72"/>
      <c r="K857" s="72"/>
      <c r="L857" s="72"/>
      <c r="M857" s="72"/>
      <c r="N857" s="72"/>
      <c r="O857" s="72"/>
      <c r="P857" s="72"/>
      <c r="Q857" s="72"/>
      <c r="R857" s="72"/>
      <c r="S857" s="72"/>
      <c r="T857" s="72"/>
      <c r="U857" s="72"/>
      <c r="V857" s="72"/>
      <c r="W857" s="72"/>
      <c r="X857" s="72"/>
      <c r="Y857" s="72"/>
      <c r="Z857" s="72"/>
    </row>
    <row r="858" spans="1:26" ht="16.5" customHeight="1">
      <c r="A858" s="72"/>
      <c r="B858" s="72"/>
      <c r="C858" s="73"/>
      <c r="D858" s="73"/>
      <c r="E858" s="105"/>
      <c r="F858" s="105"/>
      <c r="G858" s="72"/>
      <c r="H858" s="72"/>
      <c r="I858" s="72"/>
      <c r="J858" s="72"/>
      <c r="K858" s="72"/>
      <c r="L858" s="72"/>
      <c r="M858" s="72"/>
      <c r="N858" s="72"/>
      <c r="O858" s="72"/>
      <c r="P858" s="72"/>
      <c r="Q858" s="72"/>
      <c r="R858" s="72"/>
      <c r="S858" s="72"/>
      <c r="T858" s="72"/>
      <c r="U858" s="72"/>
      <c r="V858" s="72"/>
      <c r="W858" s="72"/>
      <c r="X858" s="72"/>
      <c r="Y858" s="72"/>
      <c r="Z858" s="72"/>
    </row>
    <row r="859" spans="1:26" ht="16.5" customHeight="1">
      <c r="A859" s="72"/>
      <c r="B859" s="72"/>
      <c r="C859" s="73"/>
      <c r="D859" s="73"/>
      <c r="E859" s="105"/>
      <c r="F859" s="105"/>
      <c r="G859" s="72"/>
      <c r="H859" s="72"/>
      <c r="I859" s="72"/>
      <c r="J859" s="72"/>
      <c r="K859" s="72"/>
      <c r="L859" s="72"/>
      <c r="M859" s="72"/>
      <c r="N859" s="72"/>
      <c r="O859" s="72"/>
      <c r="P859" s="72"/>
      <c r="Q859" s="72"/>
      <c r="R859" s="72"/>
      <c r="S859" s="72"/>
      <c r="T859" s="72"/>
      <c r="U859" s="72"/>
      <c r="V859" s="72"/>
      <c r="W859" s="72"/>
      <c r="X859" s="72"/>
      <c r="Y859" s="72"/>
      <c r="Z859" s="72"/>
    </row>
    <row r="860" spans="1:26" ht="16.5" customHeight="1">
      <c r="A860" s="72"/>
      <c r="B860" s="72"/>
      <c r="C860" s="73"/>
      <c r="D860" s="73"/>
      <c r="E860" s="105"/>
      <c r="F860" s="105"/>
      <c r="G860" s="72"/>
      <c r="H860" s="72"/>
      <c r="I860" s="72"/>
      <c r="J860" s="72"/>
      <c r="K860" s="72"/>
      <c r="L860" s="72"/>
      <c r="M860" s="72"/>
      <c r="N860" s="72"/>
      <c r="O860" s="72"/>
      <c r="P860" s="72"/>
      <c r="Q860" s="72"/>
      <c r="R860" s="72"/>
      <c r="S860" s="72"/>
      <c r="T860" s="72"/>
      <c r="U860" s="72"/>
      <c r="V860" s="72"/>
      <c r="W860" s="72"/>
      <c r="X860" s="72"/>
      <c r="Y860" s="72"/>
      <c r="Z860" s="72"/>
    </row>
    <row r="861" spans="1:26" ht="16.5" customHeight="1">
      <c r="A861" s="72"/>
      <c r="B861" s="72"/>
      <c r="C861" s="73"/>
      <c r="D861" s="73"/>
      <c r="E861" s="105"/>
      <c r="F861" s="105"/>
      <c r="G861" s="72"/>
      <c r="H861" s="72"/>
      <c r="I861" s="72"/>
      <c r="J861" s="72"/>
      <c r="K861" s="72"/>
      <c r="L861" s="72"/>
      <c r="M861" s="72"/>
      <c r="N861" s="72"/>
      <c r="O861" s="72"/>
      <c r="P861" s="72"/>
      <c r="Q861" s="72"/>
      <c r="R861" s="72"/>
      <c r="S861" s="72"/>
      <c r="T861" s="72"/>
      <c r="U861" s="72"/>
      <c r="V861" s="72"/>
      <c r="W861" s="72"/>
      <c r="X861" s="72"/>
      <c r="Y861" s="72"/>
      <c r="Z861" s="72"/>
    </row>
    <row r="862" spans="1:26" ht="16.5" customHeight="1">
      <c r="A862" s="72"/>
      <c r="B862" s="72"/>
      <c r="C862" s="73"/>
      <c r="D862" s="73"/>
      <c r="E862" s="105"/>
      <c r="F862" s="105"/>
      <c r="G862" s="72"/>
      <c r="H862" s="72"/>
      <c r="I862" s="72"/>
      <c r="J862" s="72"/>
      <c r="K862" s="72"/>
      <c r="L862" s="72"/>
      <c r="M862" s="72"/>
      <c r="N862" s="72"/>
      <c r="O862" s="72"/>
      <c r="P862" s="72"/>
      <c r="Q862" s="72"/>
      <c r="R862" s="72"/>
      <c r="S862" s="72"/>
      <c r="T862" s="72"/>
      <c r="U862" s="72"/>
      <c r="V862" s="72"/>
      <c r="W862" s="72"/>
      <c r="X862" s="72"/>
      <c r="Y862" s="72"/>
      <c r="Z862" s="72"/>
    </row>
    <row r="863" spans="1:26" ht="16.5" customHeight="1">
      <c r="A863" s="72"/>
      <c r="B863" s="72"/>
      <c r="C863" s="73"/>
      <c r="D863" s="73"/>
      <c r="E863" s="105"/>
      <c r="F863" s="105"/>
      <c r="G863" s="72"/>
      <c r="H863" s="72"/>
      <c r="I863" s="72"/>
      <c r="J863" s="72"/>
      <c r="K863" s="72"/>
      <c r="L863" s="72"/>
      <c r="M863" s="72"/>
      <c r="N863" s="72"/>
      <c r="O863" s="72"/>
      <c r="P863" s="72"/>
      <c r="Q863" s="72"/>
      <c r="R863" s="72"/>
      <c r="S863" s="72"/>
      <c r="T863" s="72"/>
      <c r="U863" s="72"/>
      <c r="V863" s="72"/>
      <c r="W863" s="72"/>
      <c r="X863" s="72"/>
      <c r="Y863" s="72"/>
      <c r="Z863" s="72"/>
    </row>
    <row r="864" spans="1:26" ht="16.5" customHeight="1">
      <c r="A864" s="72"/>
      <c r="B864" s="72"/>
      <c r="C864" s="73"/>
      <c r="D864" s="73"/>
      <c r="E864" s="105"/>
      <c r="F864" s="105"/>
      <c r="G864" s="72"/>
      <c r="H864" s="72"/>
      <c r="I864" s="72"/>
      <c r="J864" s="72"/>
      <c r="K864" s="72"/>
      <c r="L864" s="72"/>
      <c r="M864" s="72"/>
      <c r="N864" s="72"/>
      <c r="O864" s="72"/>
      <c r="P864" s="72"/>
      <c r="Q864" s="72"/>
      <c r="R864" s="72"/>
      <c r="S864" s="72"/>
      <c r="T864" s="72"/>
      <c r="U864" s="72"/>
      <c r="V864" s="72"/>
      <c r="W864" s="72"/>
      <c r="X864" s="72"/>
      <c r="Y864" s="72"/>
      <c r="Z864" s="72"/>
    </row>
    <row r="865" spans="1:26" ht="16.5" customHeight="1">
      <c r="A865" s="72"/>
      <c r="B865" s="72"/>
      <c r="C865" s="73"/>
      <c r="D865" s="73"/>
      <c r="E865" s="105"/>
      <c r="F865" s="105"/>
      <c r="G865" s="72"/>
      <c r="H865" s="72"/>
      <c r="I865" s="72"/>
      <c r="J865" s="72"/>
      <c r="K865" s="72"/>
      <c r="L865" s="72"/>
      <c r="M865" s="72"/>
      <c r="N865" s="72"/>
      <c r="O865" s="72"/>
      <c r="P865" s="72"/>
      <c r="Q865" s="72"/>
      <c r="R865" s="72"/>
      <c r="S865" s="72"/>
      <c r="T865" s="72"/>
      <c r="U865" s="72"/>
      <c r="V865" s="72"/>
      <c r="W865" s="72"/>
      <c r="X865" s="72"/>
      <c r="Y865" s="72"/>
      <c r="Z865" s="72"/>
    </row>
    <row r="866" spans="1:26" ht="16.5" customHeight="1">
      <c r="A866" s="72"/>
      <c r="B866" s="72"/>
      <c r="C866" s="73"/>
      <c r="D866" s="73"/>
      <c r="E866" s="105"/>
      <c r="F866" s="105"/>
      <c r="G866" s="72"/>
      <c r="H866" s="72"/>
      <c r="I866" s="72"/>
      <c r="J866" s="72"/>
      <c r="K866" s="72"/>
      <c r="L866" s="72"/>
      <c r="M866" s="72"/>
      <c r="N866" s="72"/>
      <c r="O866" s="72"/>
      <c r="P866" s="72"/>
      <c r="Q866" s="72"/>
      <c r="R866" s="72"/>
      <c r="S866" s="72"/>
      <c r="T866" s="72"/>
      <c r="U866" s="72"/>
      <c r="V866" s="72"/>
      <c r="W866" s="72"/>
      <c r="X866" s="72"/>
      <c r="Y866" s="72"/>
      <c r="Z866" s="72"/>
    </row>
    <row r="867" spans="1:26" ht="16.5" customHeight="1">
      <c r="A867" s="72"/>
      <c r="B867" s="72"/>
      <c r="C867" s="73"/>
      <c r="D867" s="73"/>
      <c r="E867" s="105"/>
      <c r="F867" s="105"/>
      <c r="G867" s="72"/>
      <c r="H867" s="72"/>
      <c r="I867" s="72"/>
      <c r="J867" s="72"/>
      <c r="K867" s="72"/>
      <c r="L867" s="72"/>
      <c r="M867" s="72"/>
      <c r="N867" s="72"/>
      <c r="O867" s="72"/>
      <c r="P867" s="72"/>
      <c r="Q867" s="72"/>
      <c r="R867" s="72"/>
      <c r="S867" s="72"/>
      <c r="T867" s="72"/>
      <c r="U867" s="72"/>
      <c r="V867" s="72"/>
      <c r="W867" s="72"/>
      <c r="X867" s="72"/>
      <c r="Y867" s="72"/>
      <c r="Z867" s="72"/>
    </row>
    <row r="868" spans="1:26" ht="16.5" customHeight="1">
      <c r="A868" s="72"/>
      <c r="B868" s="72"/>
      <c r="C868" s="73"/>
      <c r="D868" s="73"/>
      <c r="E868" s="105"/>
      <c r="F868" s="105"/>
      <c r="G868" s="72"/>
      <c r="H868" s="72"/>
      <c r="I868" s="72"/>
      <c r="J868" s="72"/>
      <c r="K868" s="72"/>
      <c r="L868" s="72"/>
      <c r="M868" s="72"/>
      <c r="N868" s="72"/>
      <c r="O868" s="72"/>
      <c r="P868" s="72"/>
      <c r="Q868" s="72"/>
      <c r="R868" s="72"/>
      <c r="S868" s="72"/>
      <c r="T868" s="72"/>
      <c r="U868" s="72"/>
      <c r="V868" s="72"/>
      <c r="W868" s="72"/>
      <c r="X868" s="72"/>
      <c r="Y868" s="72"/>
      <c r="Z868" s="72"/>
    </row>
    <row r="869" spans="1:26" ht="16.5" customHeight="1">
      <c r="A869" s="72"/>
      <c r="B869" s="72"/>
      <c r="C869" s="73"/>
      <c r="D869" s="73"/>
      <c r="E869" s="105"/>
      <c r="F869" s="105"/>
      <c r="G869" s="72"/>
      <c r="H869" s="72"/>
      <c r="I869" s="72"/>
      <c r="J869" s="72"/>
      <c r="K869" s="72"/>
      <c r="L869" s="72"/>
      <c r="M869" s="72"/>
      <c r="N869" s="72"/>
      <c r="O869" s="72"/>
      <c r="P869" s="72"/>
      <c r="Q869" s="72"/>
      <c r="R869" s="72"/>
      <c r="S869" s="72"/>
      <c r="T869" s="72"/>
      <c r="U869" s="72"/>
      <c r="V869" s="72"/>
      <c r="W869" s="72"/>
      <c r="X869" s="72"/>
      <c r="Y869" s="72"/>
      <c r="Z869" s="72"/>
    </row>
    <row r="870" spans="1:26" ht="16.5" customHeight="1">
      <c r="A870" s="72"/>
      <c r="B870" s="72"/>
      <c r="C870" s="73"/>
      <c r="D870" s="73"/>
      <c r="E870" s="105"/>
      <c r="F870" s="105"/>
      <c r="G870" s="72"/>
      <c r="H870" s="72"/>
      <c r="I870" s="72"/>
      <c r="J870" s="72"/>
      <c r="K870" s="72"/>
      <c r="L870" s="72"/>
      <c r="M870" s="72"/>
      <c r="N870" s="72"/>
      <c r="O870" s="72"/>
      <c r="P870" s="72"/>
      <c r="Q870" s="72"/>
      <c r="R870" s="72"/>
      <c r="S870" s="72"/>
      <c r="T870" s="72"/>
      <c r="U870" s="72"/>
      <c r="V870" s="72"/>
      <c r="W870" s="72"/>
      <c r="X870" s="72"/>
      <c r="Y870" s="72"/>
      <c r="Z870" s="72"/>
    </row>
    <row r="871" spans="1:26" ht="16.5" customHeight="1">
      <c r="A871" s="72"/>
      <c r="B871" s="72"/>
      <c r="C871" s="73"/>
      <c r="D871" s="73"/>
      <c r="E871" s="105"/>
      <c r="F871" s="105"/>
      <c r="G871" s="72"/>
      <c r="H871" s="72"/>
      <c r="I871" s="72"/>
      <c r="J871" s="72"/>
      <c r="K871" s="72"/>
      <c r="L871" s="72"/>
      <c r="M871" s="72"/>
      <c r="N871" s="72"/>
      <c r="O871" s="72"/>
      <c r="P871" s="72"/>
      <c r="Q871" s="72"/>
      <c r="R871" s="72"/>
      <c r="S871" s="72"/>
      <c r="T871" s="72"/>
      <c r="U871" s="72"/>
      <c r="V871" s="72"/>
      <c r="W871" s="72"/>
      <c r="X871" s="72"/>
      <c r="Y871" s="72"/>
      <c r="Z871" s="72"/>
    </row>
    <row r="872" spans="1:26" ht="16.5" customHeight="1">
      <c r="A872" s="72"/>
      <c r="B872" s="72"/>
      <c r="C872" s="73"/>
      <c r="D872" s="73"/>
      <c r="E872" s="105"/>
      <c r="F872" s="105"/>
      <c r="G872" s="72"/>
      <c r="H872" s="72"/>
      <c r="I872" s="72"/>
      <c r="J872" s="72"/>
      <c r="K872" s="72"/>
      <c r="L872" s="72"/>
      <c r="M872" s="72"/>
      <c r="N872" s="72"/>
      <c r="O872" s="72"/>
      <c r="P872" s="72"/>
      <c r="Q872" s="72"/>
      <c r="R872" s="72"/>
      <c r="S872" s="72"/>
      <c r="T872" s="72"/>
      <c r="U872" s="72"/>
      <c r="V872" s="72"/>
      <c r="W872" s="72"/>
      <c r="X872" s="72"/>
      <c r="Y872" s="72"/>
      <c r="Z872" s="72"/>
    </row>
    <row r="873" spans="1:26" ht="16.5" customHeight="1">
      <c r="A873" s="72"/>
      <c r="B873" s="72"/>
      <c r="C873" s="73"/>
      <c r="D873" s="73"/>
      <c r="E873" s="105"/>
      <c r="F873" s="105"/>
      <c r="G873" s="72"/>
      <c r="H873" s="72"/>
      <c r="I873" s="72"/>
      <c r="J873" s="72"/>
      <c r="K873" s="72"/>
      <c r="L873" s="72"/>
      <c r="M873" s="72"/>
      <c r="N873" s="72"/>
      <c r="O873" s="72"/>
      <c r="P873" s="72"/>
      <c r="Q873" s="72"/>
      <c r="R873" s="72"/>
      <c r="S873" s="72"/>
      <c r="T873" s="72"/>
      <c r="U873" s="72"/>
      <c r="V873" s="72"/>
      <c r="W873" s="72"/>
      <c r="X873" s="72"/>
      <c r="Y873" s="72"/>
      <c r="Z873" s="72"/>
    </row>
    <row r="874" spans="1:26" ht="16.5" customHeight="1">
      <c r="A874" s="72"/>
      <c r="B874" s="72"/>
      <c r="C874" s="73"/>
      <c r="D874" s="73"/>
      <c r="E874" s="105"/>
      <c r="F874" s="105"/>
      <c r="G874" s="72"/>
      <c r="H874" s="72"/>
      <c r="I874" s="72"/>
      <c r="J874" s="72"/>
      <c r="K874" s="72"/>
      <c r="L874" s="72"/>
      <c r="M874" s="72"/>
      <c r="N874" s="72"/>
      <c r="O874" s="72"/>
      <c r="P874" s="72"/>
      <c r="Q874" s="72"/>
      <c r="R874" s="72"/>
      <c r="S874" s="72"/>
      <c r="T874" s="72"/>
      <c r="U874" s="72"/>
      <c r="V874" s="72"/>
      <c r="W874" s="72"/>
      <c r="X874" s="72"/>
      <c r="Y874" s="72"/>
      <c r="Z874" s="72"/>
    </row>
    <row r="875" spans="1:26" ht="16.5" customHeight="1">
      <c r="A875" s="72"/>
      <c r="B875" s="72"/>
      <c r="C875" s="73"/>
      <c r="D875" s="73"/>
      <c r="E875" s="105"/>
      <c r="F875" s="105"/>
      <c r="G875" s="72"/>
      <c r="H875" s="72"/>
      <c r="I875" s="72"/>
      <c r="J875" s="72"/>
      <c r="K875" s="72"/>
      <c r="L875" s="72"/>
      <c r="M875" s="72"/>
      <c r="N875" s="72"/>
      <c r="O875" s="72"/>
      <c r="P875" s="72"/>
      <c r="Q875" s="72"/>
      <c r="R875" s="72"/>
      <c r="S875" s="72"/>
      <c r="T875" s="72"/>
      <c r="U875" s="72"/>
      <c r="V875" s="72"/>
      <c r="W875" s="72"/>
      <c r="X875" s="72"/>
      <c r="Y875" s="72"/>
      <c r="Z875" s="72"/>
    </row>
    <row r="876" spans="1:26" ht="16.5" customHeight="1">
      <c r="A876" s="72"/>
      <c r="B876" s="72"/>
      <c r="C876" s="73"/>
      <c r="D876" s="73"/>
      <c r="E876" s="105"/>
      <c r="F876" s="105"/>
      <c r="G876" s="72"/>
      <c r="H876" s="72"/>
      <c r="I876" s="72"/>
      <c r="J876" s="72"/>
      <c r="K876" s="72"/>
      <c r="L876" s="72"/>
      <c r="M876" s="72"/>
      <c r="N876" s="72"/>
      <c r="O876" s="72"/>
      <c r="P876" s="72"/>
      <c r="Q876" s="72"/>
      <c r="R876" s="72"/>
      <c r="S876" s="72"/>
      <c r="T876" s="72"/>
      <c r="U876" s="72"/>
      <c r="V876" s="72"/>
      <c r="W876" s="72"/>
      <c r="X876" s="72"/>
      <c r="Y876" s="72"/>
      <c r="Z876" s="72"/>
    </row>
    <row r="877" spans="1:26" ht="16.5" customHeight="1">
      <c r="A877" s="72"/>
      <c r="B877" s="72"/>
      <c r="C877" s="73"/>
      <c r="D877" s="73"/>
      <c r="E877" s="105"/>
      <c r="F877" s="105"/>
      <c r="G877" s="72"/>
      <c r="H877" s="72"/>
      <c r="I877" s="72"/>
      <c r="J877" s="72"/>
      <c r="K877" s="72"/>
      <c r="L877" s="72"/>
      <c r="M877" s="72"/>
      <c r="N877" s="72"/>
      <c r="O877" s="72"/>
      <c r="P877" s="72"/>
      <c r="Q877" s="72"/>
      <c r="R877" s="72"/>
      <c r="S877" s="72"/>
      <c r="T877" s="72"/>
      <c r="U877" s="72"/>
      <c r="V877" s="72"/>
      <c r="W877" s="72"/>
      <c r="X877" s="72"/>
      <c r="Y877" s="72"/>
      <c r="Z877" s="72"/>
    </row>
    <row r="878" spans="1:26" ht="16.5" customHeight="1">
      <c r="A878" s="72"/>
      <c r="B878" s="72"/>
      <c r="C878" s="73"/>
      <c r="D878" s="73"/>
      <c r="E878" s="105"/>
      <c r="F878" s="105"/>
      <c r="G878" s="72"/>
      <c r="H878" s="72"/>
      <c r="I878" s="72"/>
      <c r="J878" s="72"/>
      <c r="K878" s="72"/>
      <c r="L878" s="72"/>
      <c r="M878" s="72"/>
      <c r="N878" s="72"/>
      <c r="O878" s="72"/>
      <c r="P878" s="72"/>
      <c r="Q878" s="72"/>
      <c r="R878" s="72"/>
      <c r="S878" s="72"/>
      <c r="T878" s="72"/>
      <c r="U878" s="72"/>
      <c r="V878" s="72"/>
      <c r="W878" s="72"/>
      <c r="X878" s="72"/>
      <c r="Y878" s="72"/>
      <c r="Z878" s="72"/>
    </row>
    <row r="879" spans="1:26" ht="16.5" customHeight="1">
      <c r="A879" s="72"/>
      <c r="B879" s="72"/>
      <c r="C879" s="73"/>
      <c r="D879" s="73"/>
      <c r="E879" s="105"/>
      <c r="F879" s="105"/>
      <c r="G879" s="72"/>
      <c r="H879" s="72"/>
      <c r="I879" s="72"/>
      <c r="J879" s="72"/>
      <c r="K879" s="72"/>
      <c r="L879" s="72"/>
      <c r="M879" s="72"/>
      <c r="N879" s="72"/>
      <c r="O879" s="72"/>
      <c r="P879" s="72"/>
      <c r="Q879" s="72"/>
      <c r="R879" s="72"/>
      <c r="S879" s="72"/>
      <c r="T879" s="72"/>
      <c r="U879" s="72"/>
      <c r="V879" s="72"/>
      <c r="W879" s="72"/>
      <c r="X879" s="72"/>
      <c r="Y879" s="72"/>
      <c r="Z879" s="72"/>
    </row>
    <row r="880" spans="1:26" ht="16.5" customHeight="1">
      <c r="A880" s="72"/>
      <c r="B880" s="72"/>
      <c r="C880" s="73"/>
      <c r="D880" s="73"/>
      <c r="E880" s="105"/>
      <c r="F880" s="105"/>
      <c r="G880" s="72"/>
      <c r="H880" s="72"/>
      <c r="I880" s="72"/>
      <c r="J880" s="72"/>
      <c r="K880" s="72"/>
      <c r="L880" s="72"/>
      <c r="M880" s="72"/>
      <c r="N880" s="72"/>
      <c r="O880" s="72"/>
      <c r="P880" s="72"/>
      <c r="Q880" s="72"/>
      <c r="R880" s="72"/>
      <c r="S880" s="72"/>
      <c r="T880" s="72"/>
      <c r="U880" s="72"/>
      <c r="V880" s="72"/>
      <c r="W880" s="72"/>
      <c r="X880" s="72"/>
      <c r="Y880" s="72"/>
      <c r="Z880" s="72"/>
    </row>
    <row r="881" spans="1:26" ht="16.5" customHeight="1">
      <c r="A881" s="72"/>
      <c r="B881" s="72"/>
      <c r="C881" s="73"/>
      <c r="D881" s="73"/>
      <c r="E881" s="105"/>
      <c r="F881" s="105"/>
      <c r="G881" s="72"/>
      <c r="H881" s="72"/>
      <c r="I881" s="72"/>
      <c r="J881" s="72"/>
      <c r="K881" s="72"/>
      <c r="L881" s="72"/>
      <c r="M881" s="72"/>
      <c r="N881" s="72"/>
      <c r="O881" s="72"/>
      <c r="P881" s="72"/>
      <c r="Q881" s="72"/>
      <c r="R881" s="72"/>
      <c r="S881" s="72"/>
      <c r="T881" s="72"/>
      <c r="U881" s="72"/>
      <c r="V881" s="72"/>
      <c r="W881" s="72"/>
      <c r="X881" s="72"/>
      <c r="Y881" s="72"/>
      <c r="Z881" s="72"/>
    </row>
    <row r="882" spans="1:26" ht="16.5" customHeight="1">
      <c r="A882" s="72"/>
      <c r="B882" s="72"/>
      <c r="C882" s="73"/>
      <c r="D882" s="73"/>
      <c r="E882" s="105"/>
      <c r="F882" s="105"/>
      <c r="G882" s="72"/>
      <c r="H882" s="72"/>
      <c r="I882" s="72"/>
      <c r="J882" s="72"/>
      <c r="K882" s="72"/>
      <c r="L882" s="72"/>
      <c r="M882" s="72"/>
      <c r="N882" s="72"/>
      <c r="O882" s="72"/>
      <c r="P882" s="72"/>
      <c r="Q882" s="72"/>
      <c r="R882" s="72"/>
      <c r="S882" s="72"/>
      <c r="T882" s="72"/>
      <c r="U882" s="72"/>
      <c r="V882" s="72"/>
      <c r="W882" s="72"/>
      <c r="X882" s="72"/>
      <c r="Y882" s="72"/>
      <c r="Z882" s="72"/>
    </row>
    <row r="883" spans="1:26" ht="16.5" customHeight="1">
      <c r="A883" s="72"/>
      <c r="B883" s="72"/>
      <c r="C883" s="73"/>
      <c r="D883" s="73"/>
      <c r="E883" s="105"/>
      <c r="F883" s="105"/>
      <c r="G883" s="72"/>
      <c r="H883" s="72"/>
      <c r="I883" s="72"/>
      <c r="J883" s="72"/>
      <c r="K883" s="72"/>
      <c r="L883" s="72"/>
      <c r="M883" s="72"/>
      <c r="N883" s="72"/>
      <c r="O883" s="72"/>
      <c r="P883" s="72"/>
      <c r="Q883" s="72"/>
      <c r="R883" s="72"/>
      <c r="S883" s="72"/>
      <c r="T883" s="72"/>
      <c r="U883" s="72"/>
      <c r="V883" s="72"/>
      <c r="W883" s="72"/>
      <c r="X883" s="72"/>
      <c r="Y883" s="72"/>
      <c r="Z883" s="72"/>
    </row>
    <row r="884" spans="1:26" ht="16.5" customHeight="1">
      <c r="A884" s="72"/>
      <c r="B884" s="72"/>
      <c r="C884" s="73"/>
      <c r="D884" s="73"/>
      <c r="E884" s="105"/>
      <c r="F884" s="105"/>
      <c r="G884" s="72"/>
      <c r="H884" s="72"/>
      <c r="I884" s="72"/>
      <c r="J884" s="72"/>
      <c r="K884" s="72"/>
      <c r="L884" s="72"/>
      <c r="M884" s="72"/>
      <c r="N884" s="72"/>
      <c r="O884" s="72"/>
      <c r="P884" s="72"/>
      <c r="Q884" s="72"/>
      <c r="R884" s="72"/>
      <c r="S884" s="72"/>
      <c r="T884" s="72"/>
      <c r="U884" s="72"/>
      <c r="V884" s="72"/>
      <c r="W884" s="72"/>
      <c r="X884" s="72"/>
      <c r="Y884" s="72"/>
      <c r="Z884" s="72"/>
    </row>
    <row r="885" spans="1:26" ht="16.5" customHeight="1">
      <c r="A885" s="72"/>
      <c r="B885" s="72"/>
      <c r="C885" s="73"/>
      <c r="D885" s="73"/>
      <c r="E885" s="105"/>
      <c r="F885" s="105"/>
      <c r="G885" s="72"/>
      <c r="H885" s="72"/>
      <c r="I885" s="72"/>
      <c r="J885" s="72"/>
      <c r="K885" s="72"/>
      <c r="L885" s="72"/>
      <c r="M885" s="72"/>
      <c r="N885" s="72"/>
      <c r="O885" s="72"/>
      <c r="P885" s="72"/>
      <c r="Q885" s="72"/>
      <c r="R885" s="72"/>
      <c r="S885" s="72"/>
      <c r="T885" s="72"/>
      <c r="U885" s="72"/>
      <c r="V885" s="72"/>
      <c r="W885" s="72"/>
      <c r="X885" s="72"/>
      <c r="Y885" s="72"/>
      <c r="Z885" s="72"/>
    </row>
    <row r="886" spans="1:26" ht="16.5" customHeight="1">
      <c r="A886" s="72"/>
      <c r="B886" s="72"/>
      <c r="C886" s="73"/>
      <c r="D886" s="73"/>
      <c r="E886" s="105"/>
      <c r="F886" s="105"/>
      <c r="G886" s="72"/>
      <c r="H886" s="72"/>
      <c r="I886" s="72"/>
      <c r="J886" s="72"/>
      <c r="K886" s="72"/>
      <c r="L886" s="72"/>
      <c r="M886" s="72"/>
      <c r="N886" s="72"/>
      <c r="O886" s="72"/>
      <c r="P886" s="72"/>
      <c r="Q886" s="72"/>
      <c r="R886" s="72"/>
      <c r="S886" s="72"/>
      <c r="T886" s="72"/>
      <c r="U886" s="72"/>
      <c r="V886" s="72"/>
      <c r="W886" s="72"/>
      <c r="X886" s="72"/>
      <c r="Y886" s="72"/>
      <c r="Z886" s="72"/>
    </row>
    <row r="887" spans="1:26" ht="16.5" customHeight="1">
      <c r="A887" s="72"/>
      <c r="B887" s="72"/>
      <c r="C887" s="73"/>
      <c r="D887" s="73"/>
      <c r="E887" s="105"/>
      <c r="F887" s="105"/>
      <c r="G887" s="72"/>
      <c r="H887" s="72"/>
      <c r="I887" s="72"/>
      <c r="J887" s="72"/>
      <c r="K887" s="72"/>
      <c r="L887" s="72"/>
      <c r="M887" s="72"/>
      <c r="N887" s="72"/>
      <c r="O887" s="72"/>
      <c r="P887" s="72"/>
      <c r="Q887" s="72"/>
      <c r="R887" s="72"/>
      <c r="S887" s="72"/>
      <c r="T887" s="72"/>
      <c r="U887" s="72"/>
      <c r="V887" s="72"/>
      <c r="W887" s="72"/>
      <c r="X887" s="72"/>
      <c r="Y887" s="72"/>
      <c r="Z887" s="72"/>
    </row>
    <row r="888" spans="1:26" ht="16.5" customHeight="1">
      <c r="A888" s="72"/>
      <c r="B888" s="72"/>
      <c r="C888" s="73"/>
      <c r="D888" s="73"/>
      <c r="E888" s="105"/>
      <c r="F888" s="105"/>
      <c r="G888" s="72"/>
      <c r="H888" s="72"/>
      <c r="I888" s="72"/>
      <c r="J888" s="72"/>
      <c r="K888" s="72"/>
      <c r="L888" s="72"/>
      <c r="M888" s="72"/>
      <c r="N888" s="72"/>
      <c r="O888" s="72"/>
      <c r="P888" s="72"/>
      <c r="Q888" s="72"/>
      <c r="R888" s="72"/>
      <c r="S888" s="72"/>
      <c r="T888" s="72"/>
      <c r="U888" s="72"/>
      <c r="V888" s="72"/>
      <c r="W888" s="72"/>
      <c r="X888" s="72"/>
      <c r="Y888" s="72"/>
      <c r="Z888" s="72"/>
    </row>
    <row r="889" spans="1:26" ht="16.5" customHeight="1">
      <c r="A889" s="72"/>
      <c r="B889" s="72"/>
      <c r="C889" s="73"/>
      <c r="D889" s="73"/>
      <c r="E889" s="105"/>
      <c r="F889" s="105"/>
      <c r="G889" s="72"/>
      <c r="H889" s="72"/>
      <c r="I889" s="72"/>
      <c r="J889" s="72"/>
      <c r="K889" s="72"/>
      <c r="L889" s="72"/>
      <c r="M889" s="72"/>
      <c r="N889" s="72"/>
      <c r="O889" s="72"/>
      <c r="P889" s="72"/>
      <c r="Q889" s="72"/>
      <c r="R889" s="72"/>
      <c r="S889" s="72"/>
      <c r="T889" s="72"/>
      <c r="U889" s="72"/>
      <c r="V889" s="72"/>
      <c r="W889" s="72"/>
      <c r="X889" s="72"/>
      <c r="Y889" s="72"/>
      <c r="Z889" s="72"/>
    </row>
    <row r="890" spans="1:26" ht="16.5" customHeight="1">
      <c r="A890" s="72"/>
      <c r="B890" s="72"/>
      <c r="C890" s="73"/>
      <c r="D890" s="73"/>
      <c r="E890" s="105"/>
      <c r="F890" s="105"/>
      <c r="G890" s="72"/>
      <c r="H890" s="72"/>
      <c r="I890" s="72"/>
      <c r="J890" s="72"/>
      <c r="K890" s="72"/>
      <c r="L890" s="72"/>
      <c r="M890" s="72"/>
      <c r="N890" s="72"/>
      <c r="O890" s="72"/>
      <c r="P890" s="72"/>
      <c r="Q890" s="72"/>
      <c r="R890" s="72"/>
      <c r="S890" s="72"/>
      <c r="T890" s="72"/>
      <c r="U890" s="72"/>
      <c r="V890" s="72"/>
      <c r="W890" s="72"/>
      <c r="X890" s="72"/>
      <c r="Y890" s="72"/>
      <c r="Z890" s="72"/>
    </row>
    <row r="891" spans="1:26" ht="16.5" customHeight="1">
      <c r="A891" s="72"/>
      <c r="B891" s="72"/>
      <c r="C891" s="73"/>
      <c r="D891" s="73"/>
      <c r="E891" s="105"/>
      <c r="F891" s="105"/>
      <c r="G891" s="72"/>
      <c r="H891" s="72"/>
      <c r="I891" s="72"/>
      <c r="J891" s="72"/>
      <c r="K891" s="72"/>
      <c r="L891" s="72"/>
      <c r="M891" s="72"/>
      <c r="N891" s="72"/>
      <c r="O891" s="72"/>
      <c r="P891" s="72"/>
      <c r="Q891" s="72"/>
      <c r="R891" s="72"/>
      <c r="S891" s="72"/>
      <c r="T891" s="72"/>
      <c r="U891" s="72"/>
      <c r="V891" s="72"/>
      <c r="W891" s="72"/>
      <c r="X891" s="72"/>
      <c r="Y891" s="72"/>
      <c r="Z891" s="72"/>
    </row>
    <row r="892" spans="1:26" ht="16.5" customHeight="1">
      <c r="A892" s="72"/>
      <c r="B892" s="72"/>
      <c r="C892" s="73"/>
      <c r="D892" s="73"/>
      <c r="E892" s="105"/>
      <c r="F892" s="105"/>
      <c r="G892" s="72"/>
      <c r="H892" s="72"/>
      <c r="I892" s="72"/>
      <c r="J892" s="72"/>
      <c r="K892" s="72"/>
      <c r="L892" s="72"/>
      <c r="M892" s="72"/>
      <c r="N892" s="72"/>
      <c r="O892" s="72"/>
      <c r="P892" s="72"/>
      <c r="Q892" s="72"/>
      <c r="R892" s="72"/>
      <c r="S892" s="72"/>
      <c r="T892" s="72"/>
      <c r="U892" s="72"/>
      <c r="V892" s="72"/>
      <c r="W892" s="72"/>
      <c r="X892" s="72"/>
      <c r="Y892" s="72"/>
      <c r="Z892" s="72"/>
    </row>
    <row r="893" spans="1:26" ht="16.5" customHeight="1">
      <c r="A893" s="72"/>
      <c r="B893" s="72"/>
      <c r="C893" s="73"/>
      <c r="D893" s="73"/>
      <c r="E893" s="105"/>
      <c r="F893" s="105"/>
      <c r="G893" s="72"/>
      <c r="H893" s="72"/>
      <c r="I893" s="72"/>
      <c r="J893" s="72"/>
      <c r="K893" s="72"/>
      <c r="L893" s="72"/>
      <c r="M893" s="72"/>
      <c r="N893" s="72"/>
      <c r="O893" s="72"/>
      <c r="P893" s="72"/>
      <c r="Q893" s="72"/>
      <c r="R893" s="72"/>
      <c r="S893" s="72"/>
      <c r="T893" s="72"/>
      <c r="U893" s="72"/>
      <c r="V893" s="72"/>
      <c r="W893" s="72"/>
      <c r="X893" s="72"/>
      <c r="Y893" s="72"/>
      <c r="Z893" s="72"/>
    </row>
    <row r="894" spans="1:26" ht="16.5" customHeight="1">
      <c r="A894" s="72"/>
      <c r="B894" s="72"/>
      <c r="C894" s="73"/>
      <c r="D894" s="73"/>
      <c r="E894" s="105"/>
      <c r="F894" s="105"/>
      <c r="G894" s="72"/>
      <c r="H894" s="72"/>
      <c r="I894" s="72"/>
      <c r="J894" s="72"/>
      <c r="K894" s="72"/>
      <c r="L894" s="72"/>
      <c r="M894" s="72"/>
      <c r="N894" s="72"/>
      <c r="O894" s="72"/>
      <c r="P894" s="72"/>
      <c r="Q894" s="72"/>
      <c r="R894" s="72"/>
      <c r="S894" s="72"/>
      <c r="T894" s="72"/>
      <c r="U894" s="72"/>
      <c r="V894" s="72"/>
      <c r="W894" s="72"/>
      <c r="X894" s="72"/>
      <c r="Y894" s="72"/>
      <c r="Z894" s="72"/>
    </row>
    <row r="895" spans="1:26" ht="16.5" customHeight="1">
      <c r="A895" s="72"/>
      <c r="B895" s="72"/>
      <c r="C895" s="73"/>
      <c r="D895" s="73"/>
      <c r="E895" s="105"/>
      <c r="F895" s="105"/>
      <c r="G895" s="72"/>
      <c r="H895" s="72"/>
      <c r="I895" s="72"/>
      <c r="J895" s="72"/>
      <c r="K895" s="72"/>
      <c r="L895" s="72"/>
      <c r="M895" s="72"/>
      <c r="N895" s="72"/>
      <c r="O895" s="72"/>
      <c r="P895" s="72"/>
      <c r="Q895" s="72"/>
      <c r="R895" s="72"/>
      <c r="S895" s="72"/>
      <c r="T895" s="72"/>
      <c r="U895" s="72"/>
      <c r="V895" s="72"/>
      <c r="W895" s="72"/>
      <c r="X895" s="72"/>
      <c r="Y895" s="72"/>
      <c r="Z895" s="72"/>
    </row>
    <row r="896" spans="1:26" ht="16.5" customHeight="1">
      <c r="A896" s="72"/>
      <c r="B896" s="72"/>
      <c r="C896" s="73"/>
      <c r="D896" s="73"/>
      <c r="E896" s="105"/>
      <c r="F896" s="105"/>
      <c r="G896" s="72"/>
      <c r="H896" s="72"/>
      <c r="I896" s="72"/>
      <c r="J896" s="72"/>
      <c r="K896" s="72"/>
      <c r="L896" s="72"/>
      <c r="M896" s="72"/>
      <c r="N896" s="72"/>
      <c r="O896" s="72"/>
      <c r="P896" s="72"/>
      <c r="Q896" s="72"/>
      <c r="R896" s="72"/>
      <c r="S896" s="72"/>
      <c r="T896" s="72"/>
      <c r="U896" s="72"/>
      <c r="V896" s="72"/>
      <c r="W896" s="72"/>
      <c r="X896" s="72"/>
      <c r="Y896" s="72"/>
      <c r="Z896" s="72"/>
    </row>
    <row r="897" spans="1:26" ht="16.5" customHeight="1">
      <c r="A897" s="72"/>
      <c r="B897" s="72"/>
      <c r="C897" s="73"/>
      <c r="D897" s="73"/>
      <c r="E897" s="105"/>
      <c r="F897" s="105"/>
      <c r="G897" s="72"/>
      <c r="H897" s="72"/>
      <c r="I897" s="72"/>
      <c r="J897" s="72"/>
      <c r="K897" s="72"/>
      <c r="L897" s="72"/>
      <c r="M897" s="72"/>
      <c r="N897" s="72"/>
      <c r="O897" s="72"/>
      <c r="P897" s="72"/>
      <c r="Q897" s="72"/>
      <c r="R897" s="72"/>
      <c r="S897" s="72"/>
      <c r="T897" s="72"/>
      <c r="U897" s="72"/>
      <c r="V897" s="72"/>
      <c r="W897" s="72"/>
      <c r="X897" s="72"/>
      <c r="Y897" s="72"/>
      <c r="Z897" s="72"/>
    </row>
    <row r="898" spans="1:26" ht="16.5" customHeight="1">
      <c r="A898" s="72"/>
      <c r="B898" s="72"/>
      <c r="C898" s="73"/>
      <c r="D898" s="73"/>
      <c r="E898" s="105"/>
      <c r="F898" s="105"/>
      <c r="G898" s="72"/>
      <c r="H898" s="72"/>
      <c r="I898" s="72"/>
      <c r="J898" s="72"/>
      <c r="K898" s="72"/>
      <c r="L898" s="72"/>
      <c r="M898" s="72"/>
      <c r="N898" s="72"/>
      <c r="O898" s="72"/>
      <c r="P898" s="72"/>
      <c r="Q898" s="72"/>
      <c r="R898" s="72"/>
      <c r="S898" s="72"/>
      <c r="T898" s="72"/>
      <c r="U898" s="72"/>
      <c r="V898" s="72"/>
      <c r="W898" s="72"/>
      <c r="X898" s="72"/>
      <c r="Y898" s="72"/>
      <c r="Z898" s="72"/>
    </row>
    <row r="899" spans="1:26" ht="16.5" customHeight="1">
      <c r="A899" s="72"/>
      <c r="B899" s="72"/>
      <c r="C899" s="73"/>
      <c r="D899" s="73"/>
      <c r="E899" s="105"/>
      <c r="F899" s="105"/>
      <c r="G899" s="72"/>
      <c r="H899" s="72"/>
      <c r="I899" s="72"/>
      <c r="J899" s="72"/>
      <c r="K899" s="72"/>
      <c r="L899" s="72"/>
      <c r="M899" s="72"/>
      <c r="N899" s="72"/>
      <c r="O899" s="72"/>
      <c r="P899" s="72"/>
      <c r="Q899" s="72"/>
      <c r="R899" s="72"/>
      <c r="S899" s="72"/>
      <c r="T899" s="72"/>
      <c r="U899" s="72"/>
      <c r="V899" s="72"/>
      <c r="W899" s="72"/>
      <c r="X899" s="72"/>
      <c r="Y899" s="72"/>
      <c r="Z899" s="72"/>
    </row>
    <row r="900" spans="1:26" ht="16.5" customHeight="1">
      <c r="A900" s="72"/>
      <c r="B900" s="72"/>
      <c r="C900" s="73"/>
      <c r="D900" s="73"/>
      <c r="E900" s="105"/>
      <c r="F900" s="105"/>
      <c r="G900" s="72"/>
      <c r="H900" s="72"/>
      <c r="I900" s="72"/>
      <c r="J900" s="72"/>
      <c r="K900" s="72"/>
      <c r="L900" s="72"/>
      <c r="M900" s="72"/>
      <c r="N900" s="72"/>
      <c r="O900" s="72"/>
      <c r="P900" s="72"/>
      <c r="Q900" s="72"/>
      <c r="R900" s="72"/>
      <c r="S900" s="72"/>
      <c r="T900" s="72"/>
      <c r="U900" s="72"/>
      <c r="V900" s="72"/>
      <c r="W900" s="72"/>
      <c r="X900" s="72"/>
      <c r="Y900" s="72"/>
      <c r="Z900" s="72"/>
    </row>
    <row r="901" spans="1:26" ht="16.5" customHeight="1">
      <c r="A901" s="72"/>
      <c r="B901" s="72"/>
      <c r="C901" s="73"/>
      <c r="D901" s="73"/>
      <c r="E901" s="105"/>
      <c r="F901" s="105"/>
      <c r="G901" s="72"/>
      <c r="H901" s="72"/>
      <c r="I901" s="72"/>
      <c r="J901" s="72"/>
      <c r="K901" s="72"/>
      <c r="L901" s="72"/>
      <c r="M901" s="72"/>
      <c r="N901" s="72"/>
      <c r="O901" s="72"/>
      <c r="P901" s="72"/>
      <c r="Q901" s="72"/>
      <c r="R901" s="72"/>
      <c r="S901" s="72"/>
      <c r="T901" s="72"/>
      <c r="U901" s="72"/>
      <c r="V901" s="72"/>
      <c r="W901" s="72"/>
      <c r="X901" s="72"/>
      <c r="Y901" s="72"/>
      <c r="Z901" s="72"/>
    </row>
    <row r="902" spans="1:26" ht="16.5" customHeight="1">
      <c r="A902" s="72"/>
      <c r="B902" s="72"/>
      <c r="C902" s="73"/>
      <c r="D902" s="73"/>
      <c r="E902" s="105"/>
      <c r="F902" s="105"/>
      <c r="G902" s="72"/>
      <c r="H902" s="72"/>
      <c r="I902" s="72"/>
      <c r="J902" s="72"/>
      <c r="K902" s="72"/>
      <c r="L902" s="72"/>
      <c r="M902" s="72"/>
      <c r="N902" s="72"/>
      <c r="O902" s="72"/>
      <c r="P902" s="72"/>
      <c r="Q902" s="72"/>
      <c r="R902" s="72"/>
      <c r="S902" s="72"/>
      <c r="T902" s="72"/>
      <c r="U902" s="72"/>
      <c r="V902" s="72"/>
      <c r="W902" s="72"/>
      <c r="X902" s="72"/>
      <c r="Y902" s="72"/>
      <c r="Z902" s="72"/>
    </row>
    <row r="903" spans="1:26" ht="16.5" customHeight="1">
      <c r="A903" s="72"/>
      <c r="B903" s="72"/>
      <c r="C903" s="73"/>
      <c r="D903" s="73"/>
      <c r="E903" s="105"/>
      <c r="F903" s="105"/>
      <c r="G903" s="72"/>
      <c r="H903" s="72"/>
      <c r="I903" s="72"/>
      <c r="J903" s="72"/>
      <c r="K903" s="72"/>
      <c r="L903" s="72"/>
      <c r="M903" s="72"/>
      <c r="N903" s="72"/>
      <c r="O903" s="72"/>
      <c r="P903" s="72"/>
      <c r="Q903" s="72"/>
      <c r="R903" s="72"/>
      <c r="S903" s="72"/>
      <c r="T903" s="72"/>
      <c r="U903" s="72"/>
      <c r="V903" s="72"/>
      <c r="W903" s="72"/>
      <c r="X903" s="72"/>
      <c r="Y903" s="72"/>
      <c r="Z903" s="72"/>
    </row>
    <row r="904" spans="1:26" ht="16.5" customHeight="1">
      <c r="A904" s="72"/>
      <c r="B904" s="72"/>
      <c r="C904" s="73"/>
      <c r="D904" s="73"/>
      <c r="E904" s="105"/>
      <c r="F904" s="105"/>
      <c r="G904" s="72"/>
      <c r="H904" s="72"/>
      <c r="I904" s="72"/>
      <c r="J904" s="72"/>
      <c r="K904" s="72"/>
      <c r="L904" s="72"/>
      <c r="M904" s="72"/>
      <c r="N904" s="72"/>
      <c r="O904" s="72"/>
      <c r="P904" s="72"/>
      <c r="Q904" s="72"/>
      <c r="R904" s="72"/>
      <c r="S904" s="72"/>
      <c r="T904" s="72"/>
      <c r="U904" s="72"/>
      <c r="V904" s="72"/>
      <c r="W904" s="72"/>
      <c r="X904" s="72"/>
      <c r="Y904" s="72"/>
      <c r="Z904" s="72"/>
    </row>
    <row r="905" spans="1:26" ht="16.5" customHeight="1">
      <c r="A905" s="72"/>
      <c r="B905" s="72"/>
      <c r="C905" s="73"/>
      <c r="D905" s="73"/>
      <c r="E905" s="105"/>
      <c r="F905" s="105"/>
      <c r="G905" s="72"/>
      <c r="H905" s="72"/>
      <c r="I905" s="72"/>
      <c r="J905" s="72"/>
      <c r="K905" s="72"/>
      <c r="L905" s="72"/>
      <c r="M905" s="72"/>
      <c r="N905" s="72"/>
      <c r="O905" s="72"/>
      <c r="P905" s="72"/>
      <c r="Q905" s="72"/>
      <c r="R905" s="72"/>
      <c r="S905" s="72"/>
      <c r="T905" s="72"/>
      <c r="U905" s="72"/>
      <c r="V905" s="72"/>
      <c r="W905" s="72"/>
      <c r="X905" s="72"/>
      <c r="Y905" s="72"/>
      <c r="Z905" s="72"/>
    </row>
    <row r="906" spans="1:26" ht="16.5" customHeight="1">
      <c r="A906" s="72"/>
      <c r="B906" s="72"/>
      <c r="C906" s="73"/>
      <c r="D906" s="73"/>
      <c r="E906" s="105"/>
      <c r="F906" s="105"/>
      <c r="G906" s="72"/>
      <c r="H906" s="72"/>
      <c r="I906" s="72"/>
      <c r="J906" s="72"/>
      <c r="K906" s="72"/>
      <c r="L906" s="72"/>
      <c r="M906" s="72"/>
      <c r="N906" s="72"/>
      <c r="O906" s="72"/>
      <c r="P906" s="72"/>
      <c r="Q906" s="72"/>
      <c r="R906" s="72"/>
      <c r="S906" s="72"/>
      <c r="T906" s="72"/>
      <c r="U906" s="72"/>
      <c r="V906" s="72"/>
      <c r="W906" s="72"/>
      <c r="X906" s="72"/>
      <c r="Y906" s="72"/>
      <c r="Z906" s="72"/>
    </row>
    <row r="907" spans="1:26" ht="16.5" customHeight="1">
      <c r="A907" s="72"/>
      <c r="B907" s="72"/>
      <c r="C907" s="73"/>
      <c r="D907" s="73"/>
      <c r="E907" s="105"/>
      <c r="F907" s="105"/>
      <c r="G907" s="72"/>
      <c r="H907" s="72"/>
      <c r="I907" s="72"/>
      <c r="J907" s="72"/>
      <c r="K907" s="72"/>
      <c r="L907" s="72"/>
      <c r="M907" s="72"/>
      <c r="N907" s="72"/>
      <c r="O907" s="72"/>
      <c r="P907" s="72"/>
      <c r="Q907" s="72"/>
      <c r="R907" s="72"/>
      <c r="S907" s="72"/>
      <c r="T907" s="72"/>
      <c r="U907" s="72"/>
      <c r="V907" s="72"/>
      <c r="W907" s="72"/>
      <c r="X907" s="72"/>
      <c r="Y907" s="72"/>
      <c r="Z907" s="72"/>
    </row>
    <row r="908" spans="1:26" ht="16.5" customHeight="1">
      <c r="A908" s="72"/>
      <c r="B908" s="72"/>
      <c r="C908" s="73"/>
      <c r="D908" s="73"/>
      <c r="E908" s="105"/>
      <c r="F908" s="105"/>
      <c r="G908" s="72"/>
      <c r="H908" s="72"/>
      <c r="I908" s="72"/>
      <c r="J908" s="72"/>
      <c r="K908" s="72"/>
      <c r="L908" s="72"/>
      <c r="M908" s="72"/>
      <c r="N908" s="72"/>
      <c r="O908" s="72"/>
      <c r="P908" s="72"/>
      <c r="Q908" s="72"/>
      <c r="R908" s="72"/>
      <c r="S908" s="72"/>
      <c r="T908" s="72"/>
      <c r="U908" s="72"/>
      <c r="V908" s="72"/>
      <c r="W908" s="72"/>
      <c r="X908" s="72"/>
      <c r="Y908" s="72"/>
      <c r="Z908" s="72"/>
    </row>
    <row r="909" spans="1:26" ht="16.5" customHeight="1">
      <c r="A909" s="72"/>
      <c r="B909" s="72"/>
      <c r="C909" s="73"/>
      <c r="D909" s="73"/>
      <c r="E909" s="105"/>
      <c r="F909" s="105"/>
      <c r="G909" s="72"/>
      <c r="H909" s="72"/>
      <c r="I909" s="72"/>
      <c r="J909" s="72"/>
      <c r="K909" s="72"/>
      <c r="L909" s="72"/>
      <c r="M909" s="72"/>
      <c r="N909" s="72"/>
      <c r="O909" s="72"/>
      <c r="P909" s="72"/>
      <c r="Q909" s="72"/>
      <c r="R909" s="72"/>
      <c r="S909" s="72"/>
      <c r="T909" s="72"/>
      <c r="U909" s="72"/>
      <c r="V909" s="72"/>
      <c r="W909" s="72"/>
      <c r="X909" s="72"/>
      <c r="Y909" s="72"/>
      <c r="Z909" s="72"/>
    </row>
    <row r="910" spans="1:26" ht="16.5" customHeight="1">
      <c r="A910" s="72"/>
      <c r="B910" s="72"/>
      <c r="C910" s="73"/>
      <c r="D910" s="73"/>
      <c r="E910" s="105"/>
      <c r="F910" s="105"/>
      <c r="G910" s="72"/>
      <c r="H910" s="72"/>
      <c r="I910" s="72"/>
      <c r="J910" s="72"/>
      <c r="K910" s="72"/>
      <c r="L910" s="72"/>
      <c r="M910" s="72"/>
      <c r="N910" s="72"/>
      <c r="O910" s="72"/>
      <c r="P910" s="72"/>
      <c r="Q910" s="72"/>
      <c r="R910" s="72"/>
      <c r="S910" s="72"/>
      <c r="T910" s="72"/>
      <c r="U910" s="72"/>
      <c r="V910" s="72"/>
      <c r="W910" s="72"/>
      <c r="X910" s="72"/>
      <c r="Y910" s="72"/>
      <c r="Z910" s="72"/>
    </row>
    <row r="911" spans="1:26" ht="16.5" customHeight="1">
      <c r="A911" s="72"/>
      <c r="B911" s="72"/>
      <c r="C911" s="73"/>
      <c r="D911" s="73"/>
      <c r="E911" s="105"/>
      <c r="F911" s="105"/>
      <c r="G911" s="72"/>
      <c r="H911" s="72"/>
      <c r="I911" s="72"/>
      <c r="J911" s="72"/>
      <c r="K911" s="72"/>
      <c r="L911" s="72"/>
      <c r="M911" s="72"/>
      <c r="N911" s="72"/>
      <c r="O911" s="72"/>
      <c r="P911" s="72"/>
      <c r="Q911" s="72"/>
      <c r="R911" s="72"/>
      <c r="S911" s="72"/>
      <c r="T911" s="72"/>
      <c r="U911" s="72"/>
      <c r="V911" s="72"/>
      <c r="W911" s="72"/>
      <c r="X911" s="72"/>
      <c r="Y911" s="72"/>
      <c r="Z911" s="72"/>
    </row>
    <row r="912" spans="1:26" ht="16.5" customHeight="1">
      <c r="A912" s="72"/>
      <c r="B912" s="72"/>
      <c r="C912" s="73"/>
      <c r="D912" s="73"/>
      <c r="E912" s="105"/>
      <c r="F912" s="105"/>
      <c r="G912" s="72"/>
      <c r="H912" s="72"/>
      <c r="I912" s="72"/>
      <c r="J912" s="72"/>
      <c r="K912" s="72"/>
      <c r="L912" s="72"/>
      <c r="M912" s="72"/>
      <c r="N912" s="72"/>
      <c r="O912" s="72"/>
      <c r="P912" s="72"/>
      <c r="Q912" s="72"/>
      <c r="R912" s="72"/>
      <c r="S912" s="72"/>
      <c r="T912" s="72"/>
      <c r="U912" s="72"/>
      <c r="V912" s="72"/>
      <c r="W912" s="72"/>
      <c r="X912" s="72"/>
      <c r="Y912" s="72"/>
      <c r="Z912" s="72"/>
    </row>
    <row r="913" spans="1:26" ht="16.5" customHeight="1">
      <c r="A913" s="72"/>
      <c r="B913" s="72"/>
      <c r="C913" s="73"/>
      <c r="D913" s="73"/>
      <c r="E913" s="105"/>
      <c r="F913" s="105"/>
      <c r="G913" s="72"/>
      <c r="H913" s="72"/>
      <c r="I913" s="72"/>
      <c r="J913" s="72"/>
      <c r="K913" s="72"/>
      <c r="L913" s="72"/>
      <c r="M913" s="72"/>
      <c r="N913" s="72"/>
      <c r="O913" s="72"/>
      <c r="P913" s="72"/>
      <c r="Q913" s="72"/>
      <c r="R913" s="72"/>
      <c r="S913" s="72"/>
      <c r="T913" s="72"/>
      <c r="U913" s="72"/>
      <c r="V913" s="72"/>
      <c r="W913" s="72"/>
      <c r="X913" s="72"/>
      <c r="Y913" s="72"/>
      <c r="Z913" s="72"/>
    </row>
    <row r="914" spans="1:26" ht="16.5" customHeight="1">
      <c r="A914" s="72"/>
      <c r="B914" s="72"/>
      <c r="C914" s="73"/>
      <c r="D914" s="73"/>
      <c r="E914" s="105"/>
      <c r="F914" s="105"/>
      <c r="G914" s="72"/>
      <c r="H914" s="72"/>
      <c r="I914" s="72"/>
      <c r="J914" s="72"/>
      <c r="K914" s="72"/>
      <c r="L914" s="72"/>
      <c r="M914" s="72"/>
      <c r="N914" s="72"/>
      <c r="O914" s="72"/>
      <c r="P914" s="72"/>
      <c r="Q914" s="72"/>
      <c r="R914" s="72"/>
      <c r="S914" s="72"/>
      <c r="T914" s="72"/>
      <c r="U914" s="72"/>
      <c r="V914" s="72"/>
      <c r="W914" s="72"/>
      <c r="X914" s="72"/>
      <c r="Y914" s="72"/>
      <c r="Z914" s="72"/>
    </row>
    <row r="915" spans="1:26" ht="16.5" customHeight="1">
      <c r="A915" s="72"/>
      <c r="B915" s="72"/>
      <c r="C915" s="73"/>
      <c r="D915" s="73"/>
      <c r="E915" s="105"/>
      <c r="F915" s="105"/>
      <c r="G915" s="72"/>
      <c r="H915" s="72"/>
      <c r="I915" s="72"/>
      <c r="J915" s="72"/>
      <c r="K915" s="72"/>
      <c r="L915" s="72"/>
      <c r="M915" s="72"/>
      <c r="N915" s="72"/>
      <c r="O915" s="72"/>
      <c r="P915" s="72"/>
      <c r="Q915" s="72"/>
      <c r="R915" s="72"/>
      <c r="S915" s="72"/>
      <c r="T915" s="72"/>
      <c r="U915" s="72"/>
      <c r="V915" s="72"/>
      <c r="W915" s="72"/>
      <c r="X915" s="72"/>
      <c r="Y915" s="72"/>
      <c r="Z915" s="72"/>
    </row>
    <row r="916" spans="1:26" ht="16.5" customHeight="1">
      <c r="A916" s="72"/>
      <c r="B916" s="72"/>
      <c r="C916" s="73"/>
      <c r="D916" s="73"/>
      <c r="E916" s="105"/>
      <c r="F916" s="105"/>
      <c r="G916" s="72"/>
      <c r="H916" s="72"/>
      <c r="I916" s="72"/>
      <c r="J916" s="72"/>
      <c r="K916" s="72"/>
      <c r="L916" s="72"/>
      <c r="M916" s="72"/>
      <c r="N916" s="72"/>
      <c r="O916" s="72"/>
      <c r="P916" s="72"/>
      <c r="Q916" s="72"/>
      <c r="R916" s="72"/>
      <c r="S916" s="72"/>
      <c r="T916" s="72"/>
      <c r="U916" s="72"/>
      <c r="V916" s="72"/>
      <c r="W916" s="72"/>
      <c r="X916" s="72"/>
      <c r="Y916" s="72"/>
      <c r="Z916" s="72"/>
    </row>
    <row r="917" spans="1:26" ht="16.5" customHeight="1">
      <c r="A917" s="72"/>
      <c r="B917" s="72"/>
      <c r="C917" s="73"/>
      <c r="D917" s="73"/>
      <c r="E917" s="105"/>
      <c r="F917" s="105"/>
      <c r="G917" s="72"/>
      <c r="H917" s="72"/>
      <c r="I917" s="72"/>
      <c r="J917" s="72"/>
      <c r="K917" s="72"/>
      <c r="L917" s="72"/>
      <c r="M917" s="72"/>
      <c r="N917" s="72"/>
      <c r="O917" s="72"/>
      <c r="P917" s="72"/>
      <c r="Q917" s="72"/>
      <c r="R917" s="72"/>
      <c r="S917" s="72"/>
      <c r="T917" s="72"/>
      <c r="U917" s="72"/>
      <c r="V917" s="72"/>
      <c r="W917" s="72"/>
      <c r="X917" s="72"/>
      <c r="Y917" s="72"/>
      <c r="Z917" s="72"/>
    </row>
    <row r="918" spans="1:26" ht="16.5" customHeight="1">
      <c r="A918" s="72"/>
      <c r="B918" s="72"/>
      <c r="C918" s="73"/>
      <c r="D918" s="73"/>
      <c r="E918" s="105"/>
      <c r="F918" s="105"/>
      <c r="G918" s="72"/>
      <c r="H918" s="72"/>
      <c r="I918" s="72"/>
      <c r="J918" s="72"/>
      <c r="K918" s="72"/>
      <c r="L918" s="72"/>
      <c r="M918" s="72"/>
      <c r="N918" s="72"/>
      <c r="O918" s="72"/>
      <c r="P918" s="72"/>
      <c r="Q918" s="72"/>
      <c r="R918" s="72"/>
      <c r="S918" s="72"/>
      <c r="T918" s="72"/>
      <c r="U918" s="72"/>
      <c r="V918" s="72"/>
      <c r="W918" s="72"/>
      <c r="X918" s="72"/>
      <c r="Y918" s="72"/>
      <c r="Z918" s="72"/>
    </row>
    <row r="919" spans="1:26" ht="16.5" customHeight="1">
      <c r="A919" s="72"/>
      <c r="B919" s="72"/>
      <c r="C919" s="73"/>
      <c r="D919" s="73"/>
      <c r="E919" s="105"/>
      <c r="F919" s="105"/>
      <c r="G919" s="72"/>
      <c r="H919" s="72"/>
      <c r="I919" s="72"/>
      <c r="J919" s="72"/>
      <c r="K919" s="72"/>
      <c r="L919" s="72"/>
      <c r="M919" s="72"/>
      <c r="N919" s="72"/>
      <c r="O919" s="72"/>
      <c r="P919" s="72"/>
      <c r="Q919" s="72"/>
      <c r="R919" s="72"/>
      <c r="S919" s="72"/>
      <c r="T919" s="72"/>
      <c r="U919" s="72"/>
      <c r="V919" s="72"/>
      <c r="W919" s="72"/>
      <c r="X919" s="72"/>
      <c r="Y919" s="72"/>
      <c r="Z919" s="72"/>
    </row>
    <row r="920" spans="1:26" ht="16.5" customHeight="1">
      <c r="A920" s="72"/>
      <c r="B920" s="72"/>
      <c r="C920" s="73"/>
      <c r="D920" s="73"/>
      <c r="E920" s="105"/>
      <c r="F920" s="105"/>
      <c r="G920" s="72"/>
      <c r="H920" s="72"/>
      <c r="I920" s="72"/>
      <c r="J920" s="72"/>
      <c r="K920" s="72"/>
      <c r="L920" s="72"/>
      <c r="M920" s="72"/>
      <c r="N920" s="72"/>
      <c r="O920" s="72"/>
      <c r="P920" s="72"/>
      <c r="Q920" s="72"/>
      <c r="R920" s="72"/>
      <c r="S920" s="72"/>
      <c r="T920" s="72"/>
      <c r="U920" s="72"/>
      <c r="V920" s="72"/>
      <c r="W920" s="72"/>
      <c r="X920" s="72"/>
      <c r="Y920" s="72"/>
      <c r="Z920" s="72"/>
    </row>
    <row r="921" spans="1:26" ht="16.5" customHeight="1">
      <c r="A921" s="72"/>
      <c r="B921" s="72"/>
      <c r="C921" s="73"/>
      <c r="D921" s="73"/>
      <c r="E921" s="105"/>
      <c r="F921" s="105"/>
      <c r="G921" s="72"/>
      <c r="H921" s="72"/>
      <c r="I921" s="72"/>
      <c r="J921" s="72"/>
      <c r="K921" s="72"/>
      <c r="L921" s="72"/>
      <c r="M921" s="72"/>
      <c r="N921" s="72"/>
      <c r="O921" s="72"/>
      <c r="P921" s="72"/>
      <c r="Q921" s="72"/>
      <c r="R921" s="72"/>
      <c r="S921" s="72"/>
      <c r="T921" s="72"/>
      <c r="U921" s="72"/>
      <c r="V921" s="72"/>
      <c r="W921" s="72"/>
      <c r="X921" s="72"/>
      <c r="Y921" s="72"/>
      <c r="Z921" s="72"/>
    </row>
    <row r="922" spans="1:26" ht="16.5" customHeight="1">
      <c r="A922" s="72"/>
      <c r="B922" s="72"/>
      <c r="C922" s="73"/>
      <c r="D922" s="73"/>
      <c r="E922" s="105"/>
      <c r="F922" s="105"/>
      <c r="G922" s="72"/>
      <c r="H922" s="72"/>
      <c r="I922" s="72"/>
      <c r="J922" s="72"/>
      <c r="K922" s="72"/>
      <c r="L922" s="72"/>
      <c r="M922" s="72"/>
      <c r="N922" s="72"/>
      <c r="O922" s="72"/>
      <c r="P922" s="72"/>
      <c r="Q922" s="72"/>
      <c r="R922" s="72"/>
      <c r="S922" s="72"/>
      <c r="T922" s="72"/>
      <c r="U922" s="72"/>
      <c r="V922" s="72"/>
      <c r="W922" s="72"/>
      <c r="X922" s="72"/>
      <c r="Y922" s="72"/>
      <c r="Z922" s="72"/>
    </row>
    <row r="923" spans="1:26" ht="16.5" customHeight="1">
      <c r="A923" s="72"/>
      <c r="B923" s="72"/>
      <c r="C923" s="73"/>
      <c r="D923" s="73"/>
      <c r="E923" s="105"/>
      <c r="F923" s="105"/>
      <c r="G923" s="72"/>
      <c r="H923" s="72"/>
      <c r="I923" s="72"/>
      <c r="J923" s="72"/>
      <c r="K923" s="72"/>
      <c r="L923" s="72"/>
      <c r="M923" s="72"/>
      <c r="N923" s="72"/>
      <c r="O923" s="72"/>
      <c r="P923" s="72"/>
      <c r="Q923" s="72"/>
      <c r="R923" s="72"/>
      <c r="S923" s="72"/>
      <c r="T923" s="72"/>
      <c r="U923" s="72"/>
      <c r="V923" s="72"/>
      <c r="W923" s="72"/>
      <c r="X923" s="72"/>
      <c r="Y923" s="72"/>
      <c r="Z923" s="72"/>
    </row>
    <row r="924" spans="1:26" ht="16.5" customHeight="1">
      <c r="A924" s="72"/>
      <c r="B924" s="72"/>
      <c r="C924" s="73"/>
      <c r="D924" s="73"/>
      <c r="E924" s="105"/>
      <c r="F924" s="105"/>
      <c r="G924" s="72"/>
      <c r="H924" s="72"/>
      <c r="I924" s="72"/>
      <c r="J924" s="72"/>
      <c r="K924" s="72"/>
      <c r="L924" s="72"/>
      <c r="M924" s="72"/>
      <c r="N924" s="72"/>
      <c r="O924" s="72"/>
      <c r="P924" s="72"/>
      <c r="Q924" s="72"/>
      <c r="R924" s="72"/>
      <c r="S924" s="72"/>
      <c r="T924" s="72"/>
      <c r="U924" s="72"/>
      <c r="V924" s="72"/>
      <c r="W924" s="72"/>
      <c r="X924" s="72"/>
      <c r="Y924" s="72"/>
      <c r="Z924" s="72"/>
    </row>
    <row r="925" spans="1:26" ht="16.5" customHeight="1">
      <c r="A925" s="72"/>
      <c r="B925" s="72"/>
      <c r="C925" s="73"/>
      <c r="D925" s="73"/>
      <c r="E925" s="105"/>
      <c r="F925" s="105"/>
      <c r="G925" s="72"/>
      <c r="H925" s="72"/>
      <c r="I925" s="72"/>
      <c r="J925" s="72"/>
      <c r="K925" s="72"/>
      <c r="L925" s="72"/>
      <c r="M925" s="72"/>
      <c r="N925" s="72"/>
      <c r="O925" s="72"/>
      <c r="P925" s="72"/>
      <c r="Q925" s="72"/>
      <c r="R925" s="72"/>
      <c r="S925" s="72"/>
      <c r="T925" s="72"/>
      <c r="U925" s="72"/>
      <c r="V925" s="72"/>
      <c r="W925" s="72"/>
      <c r="X925" s="72"/>
      <c r="Y925" s="72"/>
      <c r="Z925" s="72"/>
    </row>
    <row r="926" spans="1:26" ht="16.5" customHeight="1">
      <c r="A926" s="72"/>
      <c r="B926" s="72"/>
      <c r="C926" s="73"/>
      <c r="D926" s="73"/>
      <c r="E926" s="105"/>
      <c r="F926" s="105"/>
      <c r="G926" s="72"/>
      <c r="H926" s="72"/>
      <c r="I926" s="72"/>
      <c r="J926" s="72"/>
      <c r="K926" s="72"/>
      <c r="L926" s="72"/>
      <c r="M926" s="72"/>
      <c r="N926" s="72"/>
      <c r="O926" s="72"/>
      <c r="P926" s="72"/>
      <c r="Q926" s="72"/>
      <c r="R926" s="72"/>
      <c r="S926" s="72"/>
      <c r="T926" s="72"/>
      <c r="U926" s="72"/>
      <c r="V926" s="72"/>
      <c r="W926" s="72"/>
      <c r="X926" s="72"/>
      <c r="Y926" s="72"/>
      <c r="Z926" s="72"/>
    </row>
    <row r="927" spans="1:26" ht="16.5" customHeight="1">
      <c r="A927" s="72"/>
      <c r="B927" s="72"/>
      <c r="C927" s="73"/>
      <c r="D927" s="73"/>
      <c r="E927" s="105"/>
      <c r="F927" s="105"/>
      <c r="G927" s="72"/>
      <c r="H927" s="72"/>
      <c r="I927" s="72"/>
      <c r="J927" s="72"/>
      <c r="K927" s="72"/>
      <c r="L927" s="72"/>
      <c r="M927" s="72"/>
      <c r="N927" s="72"/>
      <c r="O927" s="72"/>
      <c r="P927" s="72"/>
      <c r="Q927" s="72"/>
      <c r="R927" s="72"/>
      <c r="S927" s="72"/>
      <c r="T927" s="72"/>
      <c r="U927" s="72"/>
      <c r="V927" s="72"/>
      <c r="W927" s="72"/>
      <c r="X927" s="72"/>
      <c r="Y927" s="72"/>
      <c r="Z927" s="72"/>
    </row>
    <row r="928" spans="1:26" ht="16.5" customHeight="1">
      <c r="A928" s="72"/>
      <c r="B928" s="72"/>
      <c r="C928" s="73"/>
      <c r="D928" s="73"/>
      <c r="E928" s="105"/>
      <c r="F928" s="105"/>
      <c r="G928" s="72"/>
      <c r="H928" s="72"/>
      <c r="I928" s="72"/>
      <c r="J928" s="72"/>
      <c r="K928" s="72"/>
      <c r="L928" s="72"/>
      <c r="M928" s="72"/>
      <c r="N928" s="72"/>
      <c r="O928" s="72"/>
      <c r="P928" s="72"/>
      <c r="Q928" s="72"/>
      <c r="R928" s="72"/>
      <c r="S928" s="72"/>
      <c r="T928" s="72"/>
      <c r="U928" s="72"/>
      <c r="V928" s="72"/>
      <c r="W928" s="72"/>
      <c r="X928" s="72"/>
      <c r="Y928" s="72"/>
      <c r="Z928" s="72"/>
    </row>
    <row r="929" spans="1:26" ht="16.5" customHeight="1">
      <c r="A929" s="72"/>
      <c r="B929" s="72"/>
      <c r="C929" s="73"/>
      <c r="D929" s="73"/>
      <c r="E929" s="105"/>
      <c r="F929" s="105"/>
      <c r="G929" s="72"/>
      <c r="H929" s="72"/>
      <c r="I929" s="72"/>
      <c r="J929" s="72"/>
      <c r="K929" s="72"/>
      <c r="L929" s="72"/>
      <c r="M929" s="72"/>
      <c r="N929" s="72"/>
      <c r="O929" s="72"/>
      <c r="P929" s="72"/>
      <c r="Q929" s="72"/>
      <c r="R929" s="72"/>
      <c r="S929" s="72"/>
      <c r="T929" s="72"/>
      <c r="U929" s="72"/>
      <c r="V929" s="72"/>
      <c r="W929" s="72"/>
      <c r="X929" s="72"/>
      <c r="Y929" s="72"/>
      <c r="Z929" s="72"/>
    </row>
    <row r="930" spans="1:26" ht="16.5" customHeight="1">
      <c r="A930" s="72"/>
      <c r="B930" s="72"/>
      <c r="C930" s="73"/>
      <c r="D930" s="73"/>
      <c r="E930" s="105"/>
      <c r="F930" s="105"/>
      <c r="G930" s="72"/>
      <c r="H930" s="72"/>
      <c r="I930" s="72"/>
      <c r="J930" s="72"/>
      <c r="K930" s="72"/>
      <c r="L930" s="72"/>
      <c r="M930" s="72"/>
      <c r="N930" s="72"/>
      <c r="O930" s="72"/>
      <c r="P930" s="72"/>
      <c r="Q930" s="72"/>
      <c r="R930" s="72"/>
      <c r="S930" s="72"/>
      <c r="T930" s="72"/>
      <c r="U930" s="72"/>
      <c r="V930" s="72"/>
      <c r="W930" s="72"/>
      <c r="X930" s="72"/>
      <c r="Y930" s="72"/>
      <c r="Z930" s="72"/>
    </row>
    <row r="931" spans="1:26" ht="16.5" customHeight="1">
      <c r="A931" s="72"/>
      <c r="B931" s="72"/>
      <c r="C931" s="73"/>
      <c r="D931" s="73"/>
      <c r="E931" s="105"/>
      <c r="F931" s="105"/>
      <c r="G931" s="72"/>
      <c r="H931" s="72"/>
      <c r="I931" s="72"/>
      <c r="J931" s="72"/>
      <c r="K931" s="72"/>
      <c r="L931" s="72"/>
      <c r="M931" s="72"/>
      <c r="N931" s="72"/>
      <c r="O931" s="72"/>
      <c r="P931" s="72"/>
      <c r="Q931" s="72"/>
      <c r="R931" s="72"/>
      <c r="S931" s="72"/>
      <c r="T931" s="72"/>
      <c r="U931" s="72"/>
      <c r="V931" s="72"/>
      <c r="W931" s="72"/>
      <c r="X931" s="72"/>
      <c r="Y931" s="72"/>
      <c r="Z931" s="72"/>
    </row>
    <row r="932" spans="1:26" ht="16.5" customHeight="1">
      <c r="A932" s="72"/>
      <c r="B932" s="72"/>
      <c r="C932" s="73"/>
      <c r="D932" s="73"/>
      <c r="E932" s="105"/>
      <c r="F932" s="105"/>
      <c r="G932" s="72"/>
      <c r="H932" s="72"/>
      <c r="I932" s="72"/>
      <c r="J932" s="72"/>
      <c r="K932" s="72"/>
      <c r="L932" s="72"/>
      <c r="M932" s="72"/>
      <c r="N932" s="72"/>
      <c r="O932" s="72"/>
      <c r="P932" s="72"/>
      <c r="Q932" s="72"/>
      <c r="R932" s="72"/>
      <c r="S932" s="72"/>
      <c r="T932" s="72"/>
      <c r="U932" s="72"/>
      <c r="V932" s="72"/>
      <c r="W932" s="72"/>
      <c r="X932" s="72"/>
      <c r="Y932" s="72"/>
      <c r="Z932" s="72"/>
    </row>
    <row r="933" spans="1:26" ht="16.5" customHeight="1">
      <c r="A933" s="72"/>
      <c r="B933" s="72"/>
      <c r="C933" s="73"/>
      <c r="D933" s="73"/>
      <c r="E933" s="105"/>
      <c r="F933" s="105"/>
      <c r="G933" s="72"/>
      <c r="H933" s="72"/>
      <c r="I933" s="72"/>
      <c r="J933" s="72"/>
      <c r="K933" s="72"/>
      <c r="L933" s="72"/>
      <c r="M933" s="72"/>
      <c r="N933" s="72"/>
      <c r="O933" s="72"/>
      <c r="P933" s="72"/>
      <c r="Q933" s="72"/>
      <c r="R933" s="72"/>
      <c r="S933" s="72"/>
      <c r="T933" s="72"/>
      <c r="U933" s="72"/>
      <c r="V933" s="72"/>
      <c r="W933" s="72"/>
      <c r="X933" s="72"/>
      <c r="Y933" s="72"/>
      <c r="Z933" s="72"/>
    </row>
    <row r="934" spans="1:26" ht="16.5" customHeight="1">
      <c r="A934" s="72"/>
      <c r="B934" s="72"/>
      <c r="C934" s="73"/>
      <c r="D934" s="73"/>
      <c r="E934" s="105"/>
      <c r="F934" s="105"/>
      <c r="G934" s="72"/>
      <c r="H934" s="72"/>
      <c r="I934" s="72"/>
      <c r="J934" s="72"/>
      <c r="K934" s="72"/>
      <c r="L934" s="72"/>
      <c r="M934" s="72"/>
      <c r="N934" s="72"/>
      <c r="O934" s="72"/>
      <c r="P934" s="72"/>
      <c r="Q934" s="72"/>
      <c r="R934" s="72"/>
      <c r="S934" s="72"/>
      <c r="T934" s="72"/>
      <c r="U934" s="72"/>
      <c r="V934" s="72"/>
      <c r="W934" s="72"/>
      <c r="X934" s="72"/>
      <c r="Y934" s="72"/>
      <c r="Z934" s="72"/>
    </row>
    <row r="935" spans="1:26" ht="16.5" customHeight="1">
      <c r="A935" s="72"/>
      <c r="B935" s="72"/>
      <c r="C935" s="73"/>
      <c r="D935" s="73"/>
      <c r="E935" s="105"/>
      <c r="F935" s="105"/>
      <c r="G935" s="72"/>
      <c r="H935" s="72"/>
      <c r="I935" s="72"/>
      <c r="J935" s="72"/>
      <c r="K935" s="72"/>
      <c r="L935" s="72"/>
      <c r="M935" s="72"/>
      <c r="N935" s="72"/>
      <c r="O935" s="72"/>
      <c r="P935" s="72"/>
      <c r="Q935" s="72"/>
      <c r="R935" s="72"/>
      <c r="S935" s="72"/>
      <c r="T935" s="72"/>
      <c r="U935" s="72"/>
      <c r="V935" s="72"/>
      <c r="W935" s="72"/>
      <c r="X935" s="72"/>
      <c r="Y935" s="72"/>
      <c r="Z935" s="72"/>
    </row>
    <row r="936" spans="1:26" ht="16.5" customHeight="1">
      <c r="A936" s="72"/>
      <c r="B936" s="72"/>
      <c r="C936" s="73"/>
      <c r="D936" s="73"/>
      <c r="E936" s="105"/>
      <c r="F936" s="105"/>
      <c r="G936" s="72"/>
      <c r="H936" s="72"/>
      <c r="I936" s="72"/>
      <c r="J936" s="72"/>
      <c r="K936" s="72"/>
      <c r="L936" s="72"/>
      <c r="M936" s="72"/>
      <c r="N936" s="72"/>
      <c r="O936" s="72"/>
      <c r="P936" s="72"/>
      <c r="Q936" s="72"/>
      <c r="R936" s="72"/>
      <c r="S936" s="72"/>
      <c r="T936" s="72"/>
      <c r="U936" s="72"/>
      <c r="V936" s="72"/>
      <c r="W936" s="72"/>
      <c r="X936" s="72"/>
      <c r="Y936" s="72"/>
      <c r="Z936" s="72"/>
    </row>
    <row r="937" spans="1:26" ht="16.5" customHeight="1">
      <c r="A937" s="72"/>
      <c r="B937" s="72"/>
      <c r="C937" s="73"/>
      <c r="D937" s="73"/>
      <c r="E937" s="105"/>
      <c r="F937" s="105"/>
      <c r="G937" s="72"/>
      <c r="H937" s="72"/>
      <c r="I937" s="72"/>
      <c r="J937" s="72"/>
      <c r="K937" s="72"/>
      <c r="L937" s="72"/>
      <c r="M937" s="72"/>
      <c r="N937" s="72"/>
      <c r="O937" s="72"/>
      <c r="P937" s="72"/>
      <c r="Q937" s="72"/>
      <c r="R937" s="72"/>
      <c r="S937" s="72"/>
      <c r="T937" s="72"/>
      <c r="U937" s="72"/>
      <c r="V937" s="72"/>
      <c r="W937" s="72"/>
      <c r="X937" s="72"/>
      <c r="Y937" s="72"/>
      <c r="Z937" s="72"/>
    </row>
    <row r="938" spans="1:26" ht="16.5" customHeight="1">
      <c r="A938" s="72"/>
      <c r="B938" s="72"/>
      <c r="C938" s="73"/>
      <c r="D938" s="73"/>
      <c r="E938" s="105"/>
      <c r="F938" s="105"/>
      <c r="G938" s="72"/>
      <c r="H938" s="72"/>
      <c r="I938" s="72"/>
      <c r="J938" s="72"/>
      <c r="K938" s="72"/>
      <c r="L938" s="72"/>
      <c r="M938" s="72"/>
      <c r="N938" s="72"/>
      <c r="O938" s="72"/>
      <c r="P938" s="72"/>
      <c r="Q938" s="72"/>
      <c r="R938" s="72"/>
      <c r="S938" s="72"/>
      <c r="T938" s="72"/>
      <c r="U938" s="72"/>
      <c r="V938" s="72"/>
      <c r="W938" s="72"/>
      <c r="X938" s="72"/>
      <c r="Y938" s="72"/>
      <c r="Z938" s="72"/>
    </row>
    <row r="939" spans="1:26" ht="16.5" customHeight="1">
      <c r="A939" s="72"/>
      <c r="B939" s="72"/>
      <c r="C939" s="73"/>
      <c r="D939" s="73"/>
      <c r="E939" s="105"/>
      <c r="F939" s="105"/>
      <c r="G939" s="72"/>
      <c r="H939" s="72"/>
      <c r="I939" s="72"/>
      <c r="J939" s="72"/>
      <c r="K939" s="72"/>
      <c r="L939" s="72"/>
      <c r="M939" s="72"/>
      <c r="N939" s="72"/>
      <c r="O939" s="72"/>
      <c r="P939" s="72"/>
      <c r="Q939" s="72"/>
      <c r="R939" s="72"/>
      <c r="S939" s="72"/>
      <c r="T939" s="72"/>
      <c r="U939" s="72"/>
      <c r="V939" s="72"/>
      <c r="W939" s="72"/>
      <c r="X939" s="72"/>
      <c r="Y939" s="72"/>
      <c r="Z939" s="72"/>
    </row>
    <row r="940" spans="1:26" ht="16.5" customHeight="1">
      <c r="A940" s="72"/>
      <c r="B940" s="72"/>
      <c r="C940" s="73"/>
      <c r="D940" s="73"/>
      <c r="E940" s="105"/>
      <c r="F940" s="105"/>
      <c r="G940" s="72"/>
      <c r="H940" s="72"/>
      <c r="I940" s="72"/>
      <c r="J940" s="72"/>
      <c r="K940" s="72"/>
      <c r="L940" s="72"/>
      <c r="M940" s="72"/>
      <c r="N940" s="72"/>
      <c r="O940" s="72"/>
      <c r="P940" s="72"/>
      <c r="Q940" s="72"/>
      <c r="R940" s="72"/>
      <c r="S940" s="72"/>
      <c r="T940" s="72"/>
      <c r="U940" s="72"/>
      <c r="V940" s="72"/>
      <c r="W940" s="72"/>
      <c r="X940" s="72"/>
      <c r="Y940" s="72"/>
      <c r="Z940" s="72"/>
    </row>
    <row r="941" spans="1:26" ht="16.5" customHeight="1">
      <c r="A941" s="72"/>
      <c r="B941" s="72"/>
      <c r="C941" s="73"/>
      <c r="D941" s="73"/>
      <c r="E941" s="105"/>
      <c r="F941" s="105"/>
      <c r="G941" s="72"/>
      <c r="H941" s="72"/>
      <c r="I941" s="72"/>
      <c r="J941" s="72"/>
      <c r="K941" s="72"/>
      <c r="L941" s="72"/>
      <c r="M941" s="72"/>
      <c r="N941" s="72"/>
      <c r="O941" s="72"/>
      <c r="P941" s="72"/>
      <c r="Q941" s="72"/>
      <c r="R941" s="72"/>
      <c r="S941" s="72"/>
      <c r="T941" s="72"/>
      <c r="U941" s="72"/>
      <c r="V941" s="72"/>
      <c r="W941" s="72"/>
      <c r="X941" s="72"/>
      <c r="Y941" s="72"/>
      <c r="Z941" s="72"/>
    </row>
    <row r="942" spans="1:26" ht="16.5" customHeight="1">
      <c r="A942" s="72"/>
      <c r="B942" s="72"/>
      <c r="C942" s="73"/>
      <c r="D942" s="73"/>
      <c r="E942" s="105"/>
      <c r="F942" s="105"/>
      <c r="G942" s="72"/>
      <c r="H942" s="72"/>
      <c r="I942" s="72"/>
      <c r="J942" s="72"/>
      <c r="K942" s="72"/>
      <c r="L942" s="72"/>
      <c r="M942" s="72"/>
      <c r="N942" s="72"/>
      <c r="O942" s="72"/>
      <c r="P942" s="72"/>
      <c r="Q942" s="72"/>
      <c r="R942" s="72"/>
      <c r="S942" s="72"/>
      <c r="T942" s="72"/>
      <c r="U942" s="72"/>
      <c r="V942" s="72"/>
      <c r="W942" s="72"/>
      <c r="X942" s="72"/>
      <c r="Y942" s="72"/>
      <c r="Z942" s="72"/>
    </row>
    <row r="943" spans="1:26" ht="16.5" customHeight="1">
      <c r="A943" s="72"/>
      <c r="B943" s="72"/>
      <c r="C943" s="73"/>
      <c r="D943" s="73"/>
      <c r="E943" s="105"/>
      <c r="F943" s="105"/>
      <c r="G943" s="72"/>
      <c r="H943" s="72"/>
      <c r="I943" s="72"/>
      <c r="J943" s="72"/>
      <c r="K943" s="72"/>
      <c r="L943" s="72"/>
      <c r="M943" s="72"/>
      <c r="N943" s="72"/>
      <c r="O943" s="72"/>
      <c r="P943" s="72"/>
      <c r="Q943" s="72"/>
      <c r="R943" s="72"/>
      <c r="S943" s="72"/>
      <c r="T943" s="72"/>
      <c r="U943" s="72"/>
      <c r="V943" s="72"/>
      <c r="W943" s="72"/>
      <c r="X943" s="72"/>
      <c r="Y943" s="72"/>
      <c r="Z943" s="72"/>
    </row>
    <row r="944" spans="1:26" ht="16.5" customHeight="1">
      <c r="A944" s="72"/>
      <c r="B944" s="72"/>
      <c r="C944" s="73"/>
      <c r="D944" s="73"/>
      <c r="E944" s="105"/>
      <c r="F944" s="105"/>
      <c r="G944" s="72"/>
      <c r="H944" s="72"/>
      <c r="I944" s="72"/>
      <c r="J944" s="72"/>
      <c r="K944" s="72"/>
      <c r="L944" s="72"/>
      <c r="M944" s="72"/>
      <c r="N944" s="72"/>
      <c r="O944" s="72"/>
      <c r="P944" s="72"/>
      <c r="Q944" s="72"/>
      <c r="R944" s="72"/>
      <c r="S944" s="72"/>
      <c r="T944" s="72"/>
      <c r="U944" s="72"/>
      <c r="V944" s="72"/>
      <c r="W944" s="72"/>
      <c r="X944" s="72"/>
      <c r="Y944" s="72"/>
      <c r="Z944" s="72"/>
    </row>
    <row r="945" spans="1:26" ht="16.5" customHeight="1">
      <c r="A945" s="72"/>
      <c r="B945" s="72"/>
      <c r="C945" s="73"/>
      <c r="D945" s="73"/>
      <c r="E945" s="105"/>
      <c r="F945" s="105"/>
      <c r="G945" s="72"/>
      <c r="H945" s="72"/>
      <c r="I945" s="72"/>
      <c r="J945" s="72"/>
      <c r="K945" s="72"/>
      <c r="L945" s="72"/>
      <c r="M945" s="72"/>
      <c r="N945" s="72"/>
      <c r="O945" s="72"/>
      <c r="P945" s="72"/>
      <c r="Q945" s="72"/>
      <c r="R945" s="72"/>
      <c r="S945" s="72"/>
      <c r="T945" s="72"/>
      <c r="U945" s="72"/>
      <c r="V945" s="72"/>
      <c r="W945" s="72"/>
      <c r="X945" s="72"/>
      <c r="Y945" s="72"/>
      <c r="Z945" s="72"/>
    </row>
    <row r="946" spans="1:26" ht="16.5" customHeight="1">
      <c r="A946" s="72"/>
      <c r="B946" s="72"/>
      <c r="C946" s="73"/>
      <c r="D946" s="73"/>
      <c r="E946" s="105"/>
      <c r="F946" s="105"/>
      <c r="G946" s="72"/>
      <c r="H946" s="72"/>
      <c r="I946" s="72"/>
      <c r="J946" s="72"/>
      <c r="K946" s="72"/>
      <c r="L946" s="72"/>
      <c r="M946" s="72"/>
      <c r="N946" s="72"/>
      <c r="O946" s="72"/>
      <c r="P946" s="72"/>
      <c r="Q946" s="72"/>
      <c r="R946" s="72"/>
      <c r="S946" s="72"/>
      <c r="T946" s="72"/>
      <c r="U946" s="72"/>
      <c r="V946" s="72"/>
      <c r="W946" s="72"/>
      <c r="X946" s="72"/>
      <c r="Y946" s="72"/>
      <c r="Z946" s="72"/>
    </row>
    <row r="947" spans="1:26" ht="16.5" customHeight="1">
      <c r="A947" s="72"/>
      <c r="B947" s="72"/>
      <c r="C947" s="73"/>
      <c r="D947" s="73"/>
      <c r="E947" s="105"/>
      <c r="F947" s="105"/>
      <c r="G947" s="72"/>
      <c r="H947" s="72"/>
      <c r="I947" s="72"/>
      <c r="J947" s="72"/>
      <c r="K947" s="72"/>
      <c r="L947" s="72"/>
      <c r="M947" s="72"/>
      <c r="N947" s="72"/>
      <c r="O947" s="72"/>
      <c r="P947" s="72"/>
      <c r="Q947" s="72"/>
      <c r="R947" s="72"/>
      <c r="S947" s="72"/>
      <c r="T947" s="72"/>
      <c r="U947" s="72"/>
      <c r="V947" s="72"/>
      <c r="W947" s="72"/>
      <c r="X947" s="72"/>
      <c r="Y947" s="72"/>
      <c r="Z947" s="72"/>
    </row>
    <row r="948" spans="1:26" ht="16.5" customHeight="1">
      <c r="A948" s="72"/>
      <c r="B948" s="72"/>
      <c r="C948" s="73"/>
      <c r="D948" s="73"/>
      <c r="E948" s="105"/>
      <c r="F948" s="105"/>
      <c r="G948" s="72"/>
      <c r="H948" s="72"/>
      <c r="I948" s="72"/>
      <c r="J948" s="72"/>
      <c r="K948" s="72"/>
      <c r="L948" s="72"/>
      <c r="M948" s="72"/>
      <c r="N948" s="72"/>
      <c r="O948" s="72"/>
      <c r="P948" s="72"/>
      <c r="Q948" s="72"/>
      <c r="R948" s="72"/>
      <c r="S948" s="72"/>
      <c r="T948" s="72"/>
      <c r="U948" s="72"/>
      <c r="V948" s="72"/>
      <c r="W948" s="72"/>
      <c r="X948" s="72"/>
      <c r="Y948" s="72"/>
      <c r="Z948" s="72"/>
    </row>
    <row r="949" spans="1:26" ht="16.5" customHeight="1">
      <c r="A949" s="72"/>
      <c r="B949" s="72"/>
      <c r="C949" s="73"/>
      <c r="D949" s="73"/>
      <c r="E949" s="105"/>
      <c r="F949" s="105"/>
      <c r="G949" s="72"/>
      <c r="H949" s="72"/>
      <c r="I949" s="72"/>
      <c r="J949" s="72"/>
      <c r="K949" s="72"/>
      <c r="L949" s="72"/>
      <c r="M949" s="72"/>
      <c r="N949" s="72"/>
      <c r="O949" s="72"/>
      <c r="P949" s="72"/>
      <c r="Q949" s="72"/>
      <c r="R949" s="72"/>
      <c r="S949" s="72"/>
      <c r="T949" s="72"/>
      <c r="U949" s="72"/>
      <c r="V949" s="72"/>
      <c r="W949" s="72"/>
      <c r="X949" s="72"/>
      <c r="Y949" s="72"/>
      <c r="Z949" s="72"/>
    </row>
    <row r="950" spans="1:26" ht="16.5" customHeight="1">
      <c r="A950" s="72"/>
      <c r="B950" s="72"/>
      <c r="C950" s="73"/>
      <c r="D950" s="73"/>
      <c r="E950" s="105"/>
      <c r="F950" s="105"/>
      <c r="G950" s="72"/>
      <c r="H950" s="72"/>
      <c r="I950" s="72"/>
      <c r="J950" s="72"/>
      <c r="K950" s="72"/>
      <c r="L950" s="72"/>
      <c r="M950" s="72"/>
      <c r="N950" s="72"/>
      <c r="O950" s="72"/>
      <c r="P950" s="72"/>
      <c r="Q950" s="72"/>
      <c r="R950" s="72"/>
      <c r="S950" s="72"/>
      <c r="T950" s="72"/>
      <c r="U950" s="72"/>
      <c r="V950" s="72"/>
      <c r="W950" s="72"/>
      <c r="X950" s="72"/>
      <c r="Y950" s="72"/>
      <c r="Z950" s="72"/>
    </row>
    <row r="951" spans="1:26" ht="16.5" customHeight="1">
      <c r="A951" s="72"/>
      <c r="B951" s="72"/>
      <c r="C951" s="73"/>
      <c r="D951" s="73"/>
      <c r="E951" s="105"/>
      <c r="F951" s="105"/>
      <c r="G951" s="72"/>
      <c r="H951" s="72"/>
      <c r="I951" s="72"/>
      <c r="J951" s="72"/>
      <c r="K951" s="72"/>
      <c r="L951" s="72"/>
      <c r="M951" s="72"/>
      <c r="N951" s="72"/>
      <c r="O951" s="72"/>
      <c r="P951" s="72"/>
      <c r="Q951" s="72"/>
      <c r="R951" s="72"/>
      <c r="S951" s="72"/>
      <c r="T951" s="72"/>
      <c r="U951" s="72"/>
      <c r="V951" s="72"/>
      <c r="W951" s="72"/>
      <c r="X951" s="72"/>
      <c r="Y951" s="72"/>
      <c r="Z951" s="72"/>
    </row>
    <row r="952" spans="1:26" ht="16.5" customHeight="1">
      <c r="A952" s="72"/>
      <c r="B952" s="72"/>
      <c r="C952" s="73"/>
      <c r="D952" s="73"/>
      <c r="E952" s="105"/>
      <c r="F952" s="105"/>
      <c r="G952" s="72"/>
      <c r="H952" s="72"/>
      <c r="I952" s="72"/>
      <c r="J952" s="72"/>
      <c r="K952" s="72"/>
      <c r="L952" s="72"/>
      <c r="M952" s="72"/>
      <c r="N952" s="72"/>
      <c r="O952" s="72"/>
      <c r="P952" s="72"/>
      <c r="Q952" s="72"/>
      <c r="R952" s="72"/>
      <c r="S952" s="72"/>
      <c r="T952" s="72"/>
      <c r="U952" s="72"/>
      <c r="V952" s="72"/>
      <c r="W952" s="72"/>
      <c r="X952" s="72"/>
      <c r="Y952" s="72"/>
      <c r="Z952" s="72"/>
    </row>
    <row r="953" spans="1:26" ht="16.5" customHeight="1">
      <c r="A953" s="72"/>
      <c r="B953" s="72"/>
      <c r="C953" s="73"/>
      <c r="D953" s="73"/>
      <c r="E953" s="105"/>
      <c r="F953" s="105"/>
      <c r="G953" s="72"/>
      <c r="H953" s="72"/>
      <c r="I953" s="72"/>
      <c r="J953" s="72"/>
      <c r="K953" s="72"/>
      <c r="L953" s="72"/>
      <c r="M953" s="72"/>
      <c r="N953" s="72"/>
      <c r="O953" s="72"/>
      <c r="P953" s="72"/>
      <c r="Q953" s="72"/>
      <c r="R953" s="72"/>
      <c r="S953" s="72"/>
      <c r="T953" s="72"/>
      <c r="U953" s="72"/>
      <c r="V953" s="72"/>
      <c r="W953" s="72"/>
      <c r="X953" s="72"/>
      <c r="Y953" s="72"/>
      <c r="Z953" s="72"/>
    </row>
    <row r="954" spans="1:26" ht="16.5" customHeight="1">
      <c r="A954" s="72"/>
      <c r="B954" s="72"/>
      <c r="C954" s="73"/>
      <c r="D954" s="73"/>
      <c r="E954" s="105"/>
      <c r="F954" s="105"/>
      <c r="G954" s="72"/>
      <c r="H954" s="72"/>
      <c r="I954" s="72"/>
      <c r="J954" s="72"/>
      <c r="K954" s="72"/>
      <c r="L954" s="72"/>
      <c r="M954" s="72"/>
      <c r="N954" s="72"/>
      <c r="O954" s="72"/>
      <c r="P954" s="72"/>
      <c r="Q954" s="72"/>
      <c r="R954" s="72"/>
      <c r="S954" s="72"/>
      <c r="T954" s="72"/>
      <c r="U954" s="72"/>
      <c r="V954" s="72"/>
      <c r="W954" s="72"/>
      <c r="X954" s="72"/>
      <c r="Y954" s="72"/>
      <c r="Z954" s="72"/>
    </row>
    <row r="955" spans="1:26" ht="16.5" customHeight="1">
      <c r="A955" s="72"/>
      <c r="B955" s="72"/>
      <c r="C955" s="73"/>
      <c r="D955" s="73"/>
      <c r="E955" s="105"/>
      <c r="F955" s="105"/>
      <c r="G955" s="72"/>
      <c r="H955" s="72"/>
      <c r="I955" s="72"/>
      <c r="J955" s="72"/>
      <c r="K955" s="72"/>
      <c r="L955" s="72"/>
      <c r="M955" s="72"/>
      <c r="N955" s="72"/>
      <c r="O955" s="72"/>
      <c r="P955" s="72"/>
      <c r="Q955" s="72"/>
      <c r="R955" s="72"/>
      <c r="S955" s="72"/>
      <c r="T955" s="72"/>
      <c r="U955" s="72"/>
      <c r="V955" s="72"/>
      <c r="W955" s="72"/>
      <c r="X955" s="72"/>
      <c r="Y955" s="72"/>
      <c r="Z955" s="72"/>
    </row>
    <row r="956" spans="1:26" ht="16.5" customHeight="1">
      <c r="A956" s="72"/>
      <c r="B956" s="72"/>
      <c r="C956" s="73"/>
      <c r="D956" s="73"/>
      <c r="E956" s="105"/>
      <c r="F956" s="105"/>
      <c r="G956" s="72"/>
      <c r="H956" s="72"/>
      <c r="I956" s="72"/>
      <c r="J956" s="72"/>
      <c r="K956" s="72"/>
      <c r="L956" s="72"/>
      <c r="M956" s="72"/>
      <c r="N956" s="72"/>
      <c r="O956" s="72"/>
      <c r="P956" s="72"/>
      <c r="Q956" s="72"/>
      <c r="R956" s="72"/>
      <c r="S956" s="72"/>
      <c r="T956" s="72"/>
      <c r="U956" s="72"/>
      <c r="V956" s="72"/>
      <c r="W956" s="72"/>
      <c r="X956" s="72"/>
      <c r="Y956" s="72"/>
      <c r="Z956" s="72"/>
    </row>
    <row r="957" spans="1:26" ht="16.5" customHeight="1">
      <c r="A957" s="72"/>
      <c r="B957" s="72"/>
      <c r="C957" s="73"/>
      <c r="D957" s="73"/>
      <c r="E957" s="105"/>
      <c r="F957" s="105"/>
      <c r="G957" s="72"/>
      <c r="H957" s="72"/>
      <c r="I957" s="72"/>
      <c r="J957" s="72"/>
      <c r="K957" s="72"/>
      <c r="L957" s="72"/>
      <c r="M957" s="72"/>
      <c r="N957" s="72"/>
      <c r="O957" s="72"/>
      <c r="P957" s="72"/>
      <c r="Q957" s="72"/>
      <c r="R957" s="72"/>
      <c r="S957" s="72"/>
      <c r="T957" s="72"/>
      <c r="U957" s="72"/>
      <c r="V957" s="72"/>
      <c r="W957" s="72"/>
      <c r="X957" s="72"/>
      <c r="Y957" s="72"/>
      <c r="Z957" s="72"/>
    </row>
    <row r="958" spans="1:26" ht="16.5" customHeight="1">
      <c r="A958" s="72"/>
      <c r="B958" s="72"/>
      <c r="C958" s="73"/>
      <c r="D958" s="73"/>
      <c r="E958" s="105"/>
      <c r="F958" s="105"/>
      <c r="G958" s="72"/>
      <c r="H958" s="72"/>
      <c r="I958" s="72"/>
      <c r="J958" s="72"/>
      <c r="K958" s="72"/>
      <c r="L958" s="72"/>
      <c r="M958" s="72"/>
      <c r="N958" s="72"/>
      <c r="O958" s="72"/>
      <c r="P958" s="72"/>
      <c r="Q958" s="72"/>
      <c r="R958" s="72"/>
      <c r="S958" s="72"/>
      <c r="T958" s="72"/>
      <c r="U958" s="72"/>
      <c r="V958" s="72"/>
      <c r="W958" s="72"/>
      <c r="X958" s="72"/>
      <c r="Y958" s="72"/>
      <c r="Z958" s="72"/>
    </row>
    <row r="959" spans="1:26" ht="16.5" customHeight="1">
      <c r="A959" s="72"/>
      <c r="B959" s="72"/>
      <c r="C959" s="73"/>
      <c r="D959" s="73"/>
      <c r="E959" s="105"/>
      <c r="F959" s="105"/>
      <c r="G959" s="72"/>
      <c r="H959" s="72"/>
      <c r="I959" s="72"/>
      <c r="J959" s="72"/>
      <c r="K959" s="72"/>
      <c r="L959" s="72"/>
      <c r="M959" s="72"/>
      <c r="N959" s="72"/>
      <c r="O959" s="72"/>
      <c r="P959" s="72"/>
      <c r="Q959" s="72"/>
      <c r="R959" s="72"/>
      <c r="S959" s="72"/>
      <c r="T959" s="72"/>
      <c r="U959" s="72"/>
      <c r="V959" s="72"/>
      <c r="W959" s="72"/>
      <c r="X959" s="72"/>
      <c r="Y959" s="72"/>
      <c r="Z959" s="72"/>
    </row>
    <row r="960" spans="1:26" ht="16.5" customHeight="1">
      <c r="A960" s="72"/>
      <c r="B960" s="72"/>
      <c r="C960" s="73"/>
      <c r="D960" s="73"/>
      <c r="E960" s="105"/>
      <c r="F960" s="105"/>
      <c r="G960" s="72"/>
      <c r="H960" s="72"/>
      <c r="I960" s="72"/>
      <c r="J960" s="72"/>
      <c r="K960" s="72"/>
      <c r="L960" s="72"/>
      <c r="M960" s="72"/>
      <c r="N960" s="72"/>
      <c r="O960" s="72"/>
      <c r="P960" s="72"/>
      <c r="Q960" s="72"/>
      <c r="R960" s="72"/>
      <c r="S960" s="72"/>
      <c r="T960" s="72"/>
      <c r="U960" s="72"/>
      <c r="V960" s="72"/>
      <c r="W960" s="72"/>
      <c r="X960" s="72"/>
      <c r="Y960" s="72"/>
      <c r="Z960" s="72"/>
    </row>
    <row r="961" spans="1:26" ht="16.5" customHeight="1">
      <c r="A961" s="72"/>
      <c r="B961" s="72"/>
      <c r="C961" s="73"/>
      <c r="D961" s="73"/>
      <c r="E961" s="105"/>
      <c r="F961" s="105"/>
      <c r="G961" s="72"/>
      <c r="H961" s="72"/>
      <c r="I961" s="72"/>
      <c r="J961" s="72"/>
      <c r="K961" s="72"/>
      <c r="L961" s="72"/>
      <c r="M961" s="72"/>
      <c r="N961" s="72"/>
      <c r="O961" s="72"/>
      <c r="P961" s="72"/>
      <c r="Q961" s="72"/>
      <c r="R961" s="72"/>
      <c r="S961" s="72"/>
      <c r="T961" s="72"/>
      <c r="U961" s="72"/>
      <c r="V961" s="72"/>
      <c r="W961" s="72"/>
      <c r="X961" s="72"/>
      <c r="Y961" s="72"/>
      <c r="Z961" s="72"/>
    </row>
    <row r="962" spans="1:26" ht="16.5" customHeight="1">
      <c r="A962" s="72"/>
      <c r="B962" s="72"/>
      <c r="C962" s="73"/>
      <c r="D962" s="73"/>
      <c r="E962" s="105"/>
      <c r="F962" s="105"/>
      <c r="G962" s="72"/>
      <c r="H962" s="72"/>
      <c r="I962" s="72"/>
      <c r="J962" s="72"/>
      <c r="K962" s="72"/>
      <c r="L962" s="72"/>
      <c r="M962" s="72"/>
      <c r="N962" s="72"/>
      <c r="O962" s="72"/>
      <c r="P962" s="72"/>
      <c r="Q962" s="72"/>
      <c r="R962" s="72"/>
      <c r="S962" s="72"/>
      <c r="T962" s="72"/>
      <c r="U962" s="72"/>
      <c r="V962" s="72"/>
      <c r="W962" s="72"/>
      <c r="X962" s="72"/>
      <c r="Y962" s="72"/>
      <c r="Z962" s="72"/>
    </row>
    <row r="963" spans="1:26" ht="16.5" customHeight="1">
      <c r="A963" s="72"/>
      <c r="B963" s="72"/>
      <c r="C963" s="73"/>
      <c r="D963" s="73"/>
      <c r="E963" s="105"/>
      <c r="F963" s="105"/>
      <c r="G963" s="72"/>
      <c r="H963" s="72"/>
      <c r="I963" s="72"/>
      <c r="J963" s="72"/>
      <c r="K963" s="72"/>
      <c r="L963" s="72"/>
      <c r="M963" s="72"/>
      <c r="N963" s="72"/>
      <c r="O963" s="72"/>
      <c r="P963" s="72"/>
      <c r="Q963" s="72"/>
      <c r="R963" s="72"/>
      <c r="S963" s="72"/>
      <c r="T963" s="72"/>
      <c r="U963" s="72"/>
      <c r="V963" s="72"/>
      <c r="W963" s="72"/>
      <c r="X963" s="72"/>
      <c r="Y963" s="72"/>
      <c r="Z963" s="72"/>
    </row>
    <row r="964" spans="1:26" ht="16.5" customHeight="1">
      <c r="A964" s="72"/>
      <c r="B964" s="72"/>
      <c r="C964" s="73"/>
      <c r="D964" s="73"/>
      <c r="E964" s="105"/>
      <c r="F964" s="105"/>
      <c r="G964" s="72"/>
      <c r="H964" s="72"/>
      <c r="I964" s="72"/>
      <c r="J964" s="72"/>
      <c r="K964" s="72"/>
      <c r="L964" s="72"/>
      <c r="M964" s="72"/>
      <c r="N964" s="72"/>
      <c r="O964" s="72"/>
      <c r="P964" s="72"/>
      <c r="Q964" s="72"/>
      <c r="R964" s="72"/>
      <c r="S964" s="72"/>
      <c r="T964" s="72"/>
      <c r="U964" s="72"/>
      <c r="V964" s="72"/>
      <c r="W964" s="72"/>
      <c r="X964" s="72"/>
      <c r="Y964" s="72"/>
      <c r="Z964" s="72"/>
    </row>
    <row r="965" spans="1:26" ht="16.5" customHeight="1">
      <c r="A965" s="72"/>
      <c r="B965" s="72"/>
      <c r="C965" s="73"/>
      <c r="D965" s="73"/>
      <c r="E965" s="105"/>
      <c r="F965" s="105"/>
      <c r="G965" s="72"/>
      <c r="H965" s="72"/>
      <c r="I965" s="72"/>
      <c r="J965" s="72"/>
      <c r="K965" s="72"/>
      <c r="L965" s="72"/>
      <c r="M965" s="72"/>
      <c r="N965" s="72"/>
      <c r="O965" s="72"/>
      <c r="P965" s="72"/>
      <c r="Q965" s="72"/>
      <c r="R965" s="72"/>
      <c r="S965" s="72"/>
      <c r="T965" s="72"/>
      <c r="U965" s="72"/>
      <c r="V965" s="72"/>
      <c r="W965" s="72"/>
      <c r="X965" s="72"/>
      <c r="Y965" s="72"/>
      <c r="Z965" s="72"/>
    </row>
    <row r="966" spans="1:26" ht="16.5" customHeight="1">
      <c r="A966" s="72"/>
      <c r="B966" s="72"/>
      <c r="C966" s="73"/>
      <c r="D966" s="73"/>
      <c r="E966" s="105"/>
      <c r="F966" s="105"/>
      <c r="G966" s="72"/>
      <c r="H966" s="72"/>
      <c r="I966" s="72"/>
      <c r="J966" s="72"/>
      <c r="K966" s="72"/>
      <c r="L966" s="72"/>
      <c r="M966" s="72"/>
      <c r="N966" s="72"/>
      <c r="O966" s="72"/>
      <c r="P966" s="72"/>
      <c r="Q966" s="72"/>
      <c r="R966" s="72"/>
      <c r="S966" s="72"/>
      <c r="T966" s="72"/>
      <c r="U966" s="72"/>
      <c r="V966" s="72"/>
      <c r="W966" s="72"/>
      <c r="X966" s="72"/>
      <c r="Y966" s="72"/>
      <c r="Z966" s="72"/>
    </row>
    <row r="967" spans="1:26" ht="16.5" customHeight="1">
      <c r="A967" s="72"/>
      <c r="B967" s="72"/>
      <c r="C967" s="73"/>
      <c r="D967" s="73"/>
      <c r="E967" s="105"/>
      <c r="F967" s="105"/>
      <c r="G967" s="72"/>
      <c r="H967" s="72"/>
      <c r="I967" s="72"/>
      <c r="J967" s="72"/>
      <c r="K967" s="72"/>
      <c r="L967" s="72"/>
      <c r="M967" s="72"/>
      <c r="N967" s="72"/>
      <c r="O967" s="72"/>
      <c r="P967" s="72"/>
      <c r="Q967" s="72"/>
      <c r="R967" s="72"/>
      <c r="S967" s="72"/>
      <c r="T967" s="72"/>
      <c r="U967" s="72"/>
      <c r="V967" s="72"/>
      <c r="W967" s="72"/>
      <c r="X967" s="72"/>
      <c r="Y967" s="72"/>
      <c r="Z967" s="72"/>
    </row>
    <row r="968" spans="1:26" ht="16.5" customHeight="1">
      <c r="A968" s="72"/>
      <c r="B968" s="72"/>
      <c r="C968" s="73"/>
      <c r="D968" s="73"/>
      <c r="E968" s="105"/>
      <c r="F968" s="105"/>
      <c r="G968" s="72"/>
      <c r="H968" s="72"/>
      <c r="I968" s="72"/>
      <c r="J968" s="72"/>
      <c r="K968" s="72"/>
      <c r="L968" s="72"/>
      <c r="M968" s="72"/>
      <c r="N968" s="72"/>
      <c r="O968" s="72"/>
      <c r="P968" s="72"/>
      <c r="Q968" s="72"/>
      <c r="R968" s="72"/>
      <c r="S968" s="72"/>
      <c r="T968" s="72"/>
      <c r="U968" s="72"/>
      <c r="V968" s="72"/>
      <c r="W968" s="72"/>
      <c r="X968" s="72"/>
      <c r="Y968" s="72"/>
      <c r="Z968" s="72"/>
    </row>
    <row r="969" spans="1:26" ht="16.5" customHeight="1">
      <c r="A969" s="72"/>
      <c r="B969" s="72"/>
      <c r="C969" s="73"/>
      <c r="D969" s="73"/>
      <c r="E969" s="105"/>
      <c r="F969" s="105"/>
      <c r="G969" s="72"/>
      <c r="H969" s="72"/>
      <c r="I969" s="72"/>
      <c r="J969" s="72"/>
      <c r="K969" s="72"/>
      <c r="L969" s="72"/>
      <c r="M969" s="72"/>
      <c r="N969" s="72"/>
      <c r="O969" s="72"/>
      <c r="P969" s="72"/>
      <c r="Q969" s="72"/>
      <c r="R969" s="72"/>
      <c r="S969" s="72"/>
      <c r="T969" s="72"/>
      <c r="U969" s="72"/>
      <c r="V969" s="72"/>
      <c r="W969" s="72"/>
      <c r="X969" s="72"/>
      <c r="Y969" s="72"/>
      <c r="Z969" s="72"/>
    </row>
    <row r="970" spans="1:26" ht="16.5" customHeight="1">
      <c r="A970" s="72"/>
      <c r="B970" s="72"/>
      <c r="C970" s="73"/>
      <c r="D970" s="73"/>
      <c r="E970" s="105"/>
      <c r="F970" s="105"/>
      <c r="G970" s="72"/>
      <c r="H970" s="72"/>
      <c r="I970" s="72"/>
      <c r="J970" s="72"/>
      <c r="K970" s="72"/>
      <c r="L970" s="72"/>
      <c r="M970" s="72"/>
      <c r="N970" s="72"/>
      <c r="O970" s="72"/>
      <c r="P970" s="72"/>
      <c r="Q970" s="72"/>
      <c r="R970" s="72"/>
      <c r="S970" s="72"/>
      <c r="T970" s="72"/>
      <c r="U970" s="72"/>
      <c r="V970" s="72"/>
      <c r="W970" s="72"/>
      <c r="X970" s="72"/>
      <c r="Y970" s="72"/>
      <c r="Z970" s="72"/>
    </row>
    <row r="971" spans="1:26" ht="16.5" customHeight="1">
      <c r="A971" s="72"/>
      <c r="B971" s="72"/>
      <c r="C971" s="73"/>
      <c r="D971" s="73"/>
      <c r="E971" s="105"/>
      <c r="F971" s="105"/>
      <c r="G971" s="72"/>
      <c r="H971" s="72"/>
      <c r="I971" s="72"/>
      <c r="J971" s="72"/>
      <c r="K971" s="72"/>
      <c r="L971" s="72"/>
      <c r="M971" s="72"/>
      <c r="N971" s="72"/>
      <c r="O971" s="72"/>
      <c r="P971" s="72"/>
      <c r="Q971" s="72"/>
      <c r="R971" s="72"/>
      <c r="S971" s="72"/>
      <c r="T971" s="72"/>
      <c r="U971" s="72"/>
      <c r="V971" s="72"/>
      <c r="W971" s="72"/>
      <c r="X971" s="72"/>
      <c r="Y971" s="72"/>
      <c r="Z971" s="72"/>
    </row>
    <row r="972" spans="1:26" ht="16.5" customHeight="1">
      <c r="A972" s="72"/>
      <c r="B972" s="72"/>
      <c r="C972" s="73"/>
      <c r="D972" s="73"/>
      <c r="E972" s="105"/>
      <c r="F972" s="105"/>
      <c r="G972" s="72"/>
      <c r="H972" s="72"/>
      <c r="I972" s="72"/>
      <c r="J972" s="72"/>
      <c r="K972" s="72"/>
      <c r="L972" s="72"/>
      <c r="M972" s="72"/>
      <c r="N972" s="72"/>
      <c r="O972" s="72"/>
      <c r="P972" s="72"/>
      <c r="Q972" s="72"/>
      <c r="R972" s="72"/>
      <c r="S972" s="72"/>
      <c r="T972" s="72"/>
      <c r="U972" s="72"/>
      <c r="V972" s="72"/>
      <c r="W972" s="72"/>
      <c r="X972" s="72"/>
      <c r="Y972" s="72"/>
      <c r="Z972" s="72"/>
    </row>
    <row r="973" spans="1:26" ht="16.5" customHeight="1">
      <c r="A973" s="72"/>
      <c r="B973" s="72"/>
      <c r="C973" s="73"/>
      <c r="D973" s="73"/>
      <c r="E973" s="105"/>
      <c r="F973" s="105"/>
      <c r="G973" s="72"/>
      <c r="H973" s="72"/>
      <c r="I973" s="72"/>
      <c r="J973" s="72"/>
      <c r="K973" s="72"/>
      <c r="L973" s="72"/>
      <c r="M973" s="72"/>
      <c r="N973" s="72"/>
      <c r="O973" s="72"/>
      <c r="P973" s="72"/>
      <c r="Q973" s="72"/>
      <c r="R973" s="72"/>
      <c r="S973" s="72"/>
      <c r="T973" s="72"/>
      <c r="U973" s="72"/>
      <c r="V973" s="72"/>
      <c r="W973" s="72"/>
      <c r="X973" s="72"/>
      <c r="Y973" s="72"/>
      <c r="Z973" s="72"/>
    </row>
    <row r="974" spans="1:26" ht="16.5" customHeight="1">
      <c r="A974" s="72"/>
      <c r="B974" s="72"/>
      <c r="C974" s="73"/>
      <c r="D974" s="73"/>
      <c r="E974" s="105"/>
      <c r="F974" s="105"/>
      <c r="G974" s="72"/>
      <c r="H974" s="72"/>
      <c r="I974" s="72"/>
      <c r="J974" s="72"/>
      <c r="K974" s="72"/>
      <c r="L974" s="72"/>
      <c r="M974" s="72"/>
      <c r="N974" s="72"/>
      <c r="O974" s="72"/>
      <c r="P974" s="72"/>
      <c r="Q974" s="72"/>
      <c r="R974" s="72"/>
      <c r="S974" s="72"/>
      <c r="T974" s="72"/>
      <c r="U974" s="72"/>
      <c r="V974" s="72"/>
      <c r="W974" s="72"/>
      <c r="X974" s="72"/>
      <c r="Y974" s="72"/>
      <c r="Z974" s="72"/>
    </row>
    <row r="975" spans="1:26" ht="16.5" customHeight="1">
      <c r="A975" s="72"/>
      <c r="B975" s="72"/>
      <c r="C975" s="73"/>
      <c r="D975" s="73"/>
      <c r="E975" s="105"/>
      <c r="F975" s="105"/>
      <c r="G975" s="72"/>
      <c r="H975" s="72"/>
      <c r="I975" s="72"/>
      <c r="J975" s="72"/>
      <c r="K975" s="72"/>
      <c r="L975" s="72"/>
      <c r="M975" s="72"/>
      <c r="N975" s="72"/>
      <c r="O975" s="72"/>
      <c r="P975" s="72"/>
      <c r="Q975" s="72"/>
      <c r="R975" s="72"/>
      <c r="S975" s="72"/>
      <c r="T975" s="72"/>
      <c r="U975" s="72"/>
      <c r="V975" s="72"/>
      <c r="W975" s="72"/>
      <c r="X975" s="72"/>
      <c r="Y975" s="72"/>
      <c r="Z975" s="72"/>
    </row>
    <row r="976" spans="1:26" ht="16.5" customHeight="1">
      <c r="A976" s="72"/>
      <c r="B976" s="72"/>
      <c r="C976" s="73"/>
      <c r="D976" s="73"/>
      <c r="E976" s="105"/>
      <c r="F976" s="105"/>
      <c r="G976" s="72"/>
      <c r="H976" s="72"/>
      <c r="I976" s="72"/>
      <c r="J976" s="72"/>
      <c r="K976" s="72"/>
      <c r="L976" s="72"/>
      <c r="M976" s="72"/>
      <c r="N976" s="72"/>
      <c r="O976" s="72"/>
      <c r="P976" s="72"/>
      <c r="Q976" s="72"/>
      <c r="R976" s="72"/>
      <c r="S976" s="72"/>
      <c r="T976" s="72"/>
      <c r="U976" s="72"/>
      <c r="V976" s="72"/>
      <c r="W976" s="72"/>
      <c r="X976" s="72"/>
      <c r="Y976" s="72"/>
      <c r="Z976" s="72"/>
    </row>
    <row r="977" spans="1:26" ht="16.5" customHeight="1">
      <c r="A977" s="72"/>
      <c r="B977" s="72"/>
      <c r="C977" s="73"/>
      <c r="D977" s="73"/>
      <c r="E977" s="105"/>
      <c r="F977" s="105"/>
      <c r="G977" s="72"/>
      <c r="H977" s="72"/>
      <c r="I977" s="72"/>
      <c r="J977" s="72"/>
      <c r="K977" s="72"/>
      <c r="L977" s="72"/>
      <c r="M977" s="72"/>
      <c r="N977" s="72"/>
      <c r="O977" s="72"/>
      <c r="P977" s="72"/>
      <c r="Q977" s="72"/>
      <c r="R977" s="72"/>
      <c r="S977" s="72"/>
      <c r="T977" s="72"/>
      <c r="U977" s="72"/>
      <c r="V977" s="72"/>
      <c r="W977" s="72"/>
      <c r="X977" s="72"/>
      <c r="Y977" s="72"/>
      <c r="Z977" s="72"/>
    </row>
    <row r="978" spans="1:26" ht="16.5" customHeight="1">
      <c r="A978" s="72"/>
      <c r="B978" s="72"/>
      <c r="C978" s="73"/>
      <c r="D978" s="73"/>
      <c r="E978" s="105"/>
      <c r="F978" s="105"/>
      <c r="G978" s="72"/>
      <c r="H978" s="72"/>
      <c r="I978" s="72"/>
      <c r="J978" s="72"/>
      <c r="K978" s="72"/>
      <c r="L978" s="72"/>
      <c r="M978" s="72"/>
      <c r="N978" s="72"/>
      <c r="O978" s="72"/>
      <c r="P978" s="72"/>
      <c r="Q978" s="72"/>
      <c r="R978" s="72"/>
      <c r="S978" s="72"/>
      <c r="T978" s="72"/>
      <c r="U978" s="72"/>
      <c r="V978" s="72"/>
      <c r="W978" s="72"/>
      <c r="X978" s="72"/>
      <c r="Y978" s="72"/>
      <c r="Z978" s="72"/>
    </row>
    <row r="979" spans="1:26" ht="16.5" customHeight="1">
      <c r="A979" s="72"/>
      <c r="B979" s="72"/>
      <c r="C979" s="73"/>
      <c r="D979" s="73"/>
      <c r="E979" s="105"/>
      <c r="F979" s="105"/>
      <c r="G979" s="72"/>
      <c r="H979" s="72"/>
      <c r="I979" s="72"/>
      <c r="J979" s="72"/>
      <c r="K979" s="72"/>
      <c r="L979" s="72"/>
      <c r="M979" s="72"/>
      <c r="N979" s="72"/>
      <c r="O979" s="72"/>
      <c r="P979" s="72"/>
      <c r="Q979" s="72"/>
      <c r="R979" s="72"/>
      <c r="S979" s="72"/>
      <c r="T979" s="72"/>
      <c r="U979" s="72"/>
      <c r="V979" s="72"/>
      <c r="W979" s="72"/>
      <c r="X979" s="72"/>
      <c r="Y979" s="72"/>
      <c r="Z979" s="72"/>
    </row>
    <row r="980" spans="1:26" ht="16.5" customHeight="1">
      <c r="A980" s="72"/>
      <c r="B980" s="72"/>
      <c r="C980" s="73"/>
      <c r="D980" s="73"/>
      <c r="E980" s="105"/>
      <c r="F980" s="105"/>
      <c r="G980" s="72"/>
      <c r="H980" s="72"/>
      <c r="I980" s="72"/>
      <c r="J980" s="72"/>
      <c r="K980" s="72"/>
      <c r="L980" s="72"/>
      <c r="M980" s="72"/>
      <c r="N980" s="72"/>
      <c r="O980" s="72"/>
      <c r="P980" s="72"/>
      <c r="Q980" s="72"/>
      <c r="R980" s="72"/>
      <c r="S980" s="72"/>
      <c r="T980" s="72"/>
      <c r="U980" s="72"/>
      <c r="V980" s="72"/>
      <c r="W980" s="72"/>
      <c r="X980" s="72"/>
      <c r="Y980" s="72"/>
      <c r="Z980" s="72"/>
    </row>
    <row r="981" spans="1:26" ht="16.5" customHeight="1">
      <c r="A981" s="72"/>
      <c r="B981" s="72"/>
      <c r="C981" s="73"/>
      <c r="D981" s="73"/>
      <c r="E981" s="105"/>
      <c r="F981" s="105"/>
      <c r="G981" s="72"/>
      <c r="H981" s="72"/>
      <c r="I981" s="72"/>
      <c r="J981" s="72"/>
      <c r="K981" s="72"/>
      <c r="L981" s="72"/>
      <c r="M981" s="72"/>
      <c r="N981" s="72"/>
      <c r="O981" s="72"/>
      <c r="P981" s="72"/>
      <c r="Q981" s="72"/>
      <c r="R981" s="72"/>
      <c r="S981" s="72"/>
      <c r="T981" s="72"/>
      <c r="U981" s="72"/>
      <c r="V981" s="72"/>
      <c r="W981" s="72"/>
      <c r="X981" s="72"/>
      <c r="Y981" s="72"/>
      <c r="Z981" s="72"/>
    </row>
    <row r="982" spans="1:26" ht="16.5" customHeight="1">
      <c r="A982" s="72"/>
      <c r="B982" s="72"/>
      <c r="C982" s="73"/>
      <c r="D982" s="73"/>
      <c r="E982" s="105"/>
      <c r="F982" s="105"/>
      <c r="G982" s="72"/>
      <c r="H982" s="72"/>
      <c r="I982" s="72"/>
      <c r="J982" s="72"/>
      <c r="K982" s="72"/>
      <c r="L982" s="72"/>
      <c r="M982" s="72"/>
      <c r="N982" s="72"/>
      <c r="O982" s="72"/>
      <c r="P982" s="72"/>
      <c r="Q982" s="72"/>
      <c r="R982" s="72"/>
      <c r="S982" s="72"/>
      <c r="T982" s="72"/>
      <c r="U982" s="72"/>
      <c r="V982" s="72"/>
      <c r="W982" s="72"/>
      <c r="X982" s="72"/>
      <c r="Y982" s="72"/>
      <c r="Z982" s="72"/>
    </row>
    <row r="983" spans="1:26" ht="16.5" customHeight="1">
      <c r="A983" s="72"/>
      <c r="B983" s="72"/>
      <c r="C983" s="73"/>
      <c r="D983" s="73"/>
      <c r="E983" s="105"/>
      <c r="F983" s="105"/>
      <c r="G983" s="72"/>
      <c r="H983" s="72"/>
      <c r="I983" s="72"/>
      <c r="J983" s="72"/>
      <c r="K983" s="72"/>
      <c r="L983" s="72"/>
      <c r="M983" s="72"/>
      <c r="N983" s="72"/>
      <c r="O983" s="72"/>
      <c r="P983" s="72"/>
      <c r="Q983" s="72"/>
      <c r="R983" s="72"/>
      <c r="S983" s="72"/>
      <c r="T983" s="72"/>
      <c r="U983" s="72"/>
      <c r="V983" s="72"/>
      <c r="W983" s="72"/>
      <c r="X983" s="72"/>
      <c r="Y983" s="72"/>
      <c r="Z983" s="72"/>
    </row>
    <row r="984" spans="1:26" ht="16.5" customHeight="1">
      <c r="A984" s="72"/>
      <c r="B984" s="72"/>
      <c r="C984" s="73"/>
      <c r="D984" s="73"/>
      <c r="E984" s="105"/>
      <c r="F984" s="105"/>
      <c r="G984" s="72"/>
      <c r="H984" s="72"/>
      <c r="I984" s="72"/>
      <c r="J984" s="72"/>
      <c r="K984" s="72"/>
      <c r="L984" s="72"/>
      <c r="M984" s="72"/>
      <c r="N984" s="72"/>
      <c r="O984" s="72"/>
      <c r="P984" s="72"/>
      <c r="Q984" s="72"/>
      <c r="R984" s="72"/>
      <c r="S984" s="72"/>
      <c r="T984" s="72"/>
      <c r="U984" s="72"/>
      <c r="V984" s="72"/>
      <c r="W984" s="72"/>
      <c r="X984" s="72"/>
      <c r="Y984" s="72"/>
      <c r="Z984" s="72"/>
    </row>
    <row r="985" spans="1:26" ht="16.5" customHeight="1">
      <c r="A985" s="72"/>
      <c r="B985" s="72"/>
      <c r="C985" s="73"/>
      <c r="D985" s="73"/>
      <c r="E985" s="105"/>
      <c r="F985" s="105"/>
      <c r="G985" s="72"/>
      <c r="H985" s="72"/>
      <c r="I985" s="72"/>
      <c r="J985" s="72"/>
      <c r="K985" s="72"/>
      <c r="L985" s="72"/>
      <c r="M985" s="72"/>
      <c r="N985" s="72"/>
      <c r="O985" s="72"/>
      <c r="P985" s="72"/>
      <c r="Q985" s="72"/>
      <c r="R985" s="72"/>
      <c r="S985" s="72"/>
      <c r="T985" s="72"/>
      <c r="U985" s="72"/>
      <c r="V985" s="72"/>
      <c r="W985" s="72"/>
      <c r="X985" s="72"/>
      <c r="Y985" s="72"/>
      <c r="Z985" s="72"/>
    </row>
    <row r="986" spans="1:26" ht="16.5" customHeight="1">
      <c r="A986" s="72"/>
      <c r="B986" s="72"/>
      <c r="C986" s="73"/>
      <c r="D986" s="73"/>
      <c r="E986" s="105"/>
      <c r="F986" s="105"/>
      <c r="G986" s="72"/>
      <c r="H986" s="72"/>
      <c r="I986" s="72"/>
      <c r="J986" s="72"/>
      <c r="K986" s="72"/>
      <c r="L986" s="72"/>
      <c r="M986" s="72"/>
      <c r="N986" s="72"/>
      <c r="O986" s="72"/>
      <c r="P986" s="72"/>
      <c r="Q986" s="72"/>
      <c r="R986" s="72"/>
      <c r="S986" s="72"/>
      <c r="T986" s="72"/>
      <c r="U986" s="72"/>
      <c r="V986" s="72"/>
      <c r="W986" s="72"/>
      <c r="X986" s="72"/>
      <c r="Y986" s="72"/>
      <c r="Z986" s="72"/>
    </row>
    <row r="987" spans="1:26" ht="16.5" customHeight="1">
      <c r="A987" s="72"/>
      <c r="B987" s="72"/>
      <c r="C987" s="73"/>
      <c r="D987" s="73"/>
      <c r="E987" s="105"/>
      <c r="F987" s="105"/>
      <c r="G987" s="72"/>
      <c r="H987" s="72"/>
      <c r="I987" s="72"/>
      <c r="J987" s="72"/>
      <c r="K987" s="72"/>
      <c r="L987" s="72"/>
      <c r="M987" s="72"/>
      <c r="N987" s="72"/>
      <c r="O987" s="72"/>
      <c r="P987" s="72"/>
      <c r="Q987" s="72"/>
      <c r="R987" s="72"/>
      <c r="S987" s="72"/>
      <c r="T987" s="72"/>
      <c r="U987" s="72"/>
      <c r="V987" s="72"/>
      <c r="W987" s="72"/>
      <c r="X987" s="72"/>
      <c r="Y987" s="72"/>
      <c r="Z987" s="72"/>
    </row>
    <row r="988" spans="1:26" ht="16.5" customHeight="1">
      <c r="A988" s="72"/>
      <c r="B988" s="72"/>
      <c r="C988" s="73"/>
      <c r="D988" s="73"/>
      <c r="E988" s="105"/>
      <c r="F988" s="105"/>
      <c r="G988" s="72"/>
      <c r="H988" s="72"/>
      <c r="I988" s="72"/>
      <c r="J988" s="72"/>
      <c r="K988" s="72"/>
      <c r="L988" s="72"/>
      <c r="M988" s="72"/>
      <c r="N988" s="72"/>
      <c r="O988" s="72"/>
      <c r="P988" s="72"/>
      <c r="Q988" s="72"/>
      <c r="R988" s="72"/>
      <c r="S988" s="72"/>
      <c r="T988" s="72"/>
      <c r="U988" s="72"/>
      <c r="V988" s="72"/>
      <c r="W988" s="72"/>
      <c r="X988" s="72"/>
      <c r="Y988" s="72"/>
      <c r="Z988" s="72"/>
    </row>
    <row r="989" spans="1:26" ht="16.5" customHeight="1">
      <c r="A989" s="72"/>
      <c r="B989" s="72"/>
      <c r="C989" s="73"/>
      <c r="D989" s="73"/>
      <c r="E989" s="105"/>
      <c r="F989" s="105"/>
      <c r="G989" s="72"/>
      <c r="H989" s="72"/>
      <c r="I989" s="72"/>
      <c r="J989" s="72"/>
      <c r="K989" s="72"/>
      <c r="L989" s="72"/>
      <c r="M989" s="72"/>
      <c r="N989" s="72"/>
      <c r="O989" s="72"/>
      <c r="P989" s="72"/>
      <c r="Q989" s="72"/>
      <c r="R989" s="72"/>
      <c r="S989" s="72"/>
      <c r="T989" s="72"/>
      <c r="U989" s="72"/>
      <c r="V989" s="72"/>
      <c r="W989" s="72"/>
      <c r="X989" s="72"/>
      <c r="Y989" s="72"/>
      <c r="Z989" s="72"/>
    </row>
    <row r="990" spans="1:26" ht="16.5" customHeight="1">
      <c r="A990" s="72"/>
      <c r="B990" s="72"/>
      <c r="C990" s="73"/>
      <c r="D990" s="73"/>
      <c r="E990" s="105"/>
      <c r="F990" s="105"/>
      <c r="G990" s="72"/>
      <c r="H990" s="72"/>
      <c r="I990" s="72"/>
      <c r="J990" s="72"/>
      <c r="K990" s="72"/>
      <c r="L990" s="72"/>
      <c r="M990" s="72"/>
      <c r="N990" s="72"/>
      <c r="O990" s="72"/>
      <c r="P990" s="72"/>
      <c r="Q990" s="72"/>
      <c r="R990" s="72"/>
      <c r="S990" s="72"/>
      <c r="T990" s="72"/>
      <c r="U990" s="72"/>
      <c r="V990" s="72"/>
      <c r="W990" s="72"/>
      <c r="X990" s="72"/>
      <c r="Y990" s="72"/>
      <c r="Z990" s="72"/>
    </row>
    <row r="991" spans="1:26" ht="16.5" customHeight="1">
      <c r="A991" s="72"/>
      <c r="B991" s="72"/>
      <c r="C991" s="73"/>
      <c r="D991" s="73"/>
      <c r="E991" s="105"/>
      <c r="F991" s="105"/>
      <c r="G991" s="72"/>
      <c r="H991" s="72"/>
      <c r="I991" s="72"/>
      <c r="J991" s="72"/>
      <c r="K991" s="72"/>
      <c r="L991" s="72"/>
      <c r="M991" s="72"/>
      <c r="N991" s="72"/>
      <c r="O991" s="72"/>
      <c r="P991" s="72"/>
      <c r="Q991" s="72"/>
      <c r="R991" s="72"/>
      <c r="S991" s="72"/>
      <c r="T991" s="72"/>
      <c r="U991" s="72"/>
      <c r="V991" s="72"/>
      <c r="W991" s="72"/>
      <c r="X991" s="72"/>
      <c r="Y991" s="72"/>
      <c r="Z991" s="72"/>
    </row>
    <row r="992" spans="1:26" ht="16.5" customHeight="1">
      <c r="A992" s="72"/>
      <c r="B992" s="72"/>
      <c r="C992" s="73"/>
      <c r="D992" s="73"/>
      <c r="E992" s="105"/>
      <c r="F992" s="105"/>
      <c r="G992" s="72"/>
      <c r="H992" s="72"/>
      <c r="I992" s="72"/>
      <c r="J992" s="72"/>
      <c r="K992" s="72"/>
      <c r="L992" s="72"/>
      <c r="M992" s="72"/>
      <c r="N992" s="72"/>
      <c r="O992" s="72"/>
      <c r="P992" s="72"/>
      <c r="Q992" s="72"/>
      <c r="R992" s="72"/>
      <c r="S992" s="72"/>
      <c r="T992" s="72"/>
      <c r="U992" s="72"/>
      <c r="V992" s="72"/>
      <c r="W992" s="72"/>
      <c r="X992" s="72"/>
      <c r="Y992" s="72"/>
      <c r="Z992" s="72"/>
    </row>
    <row r="993" spans="1:26" ht="16.5" customHeight="1">
      <c r="A993" s="72"/>
      <c r="B993" s="72"/>
      <c r="C993" s="73"/>
      <c r="D993" s="73"/>
      <c r="E993" s="105"/>
      <c r="F993" s="105"/>
      <c r="G993" s="72"/>
      <c r="H993" s="72"/>
      <c r="I993" s="72"/>
      <c r="J993" s="72"/>
      <c r="K993" s="72"/>
      <c r="L993" s="72"/>
      <c r="M993" s="72"/>
      <c r="N993" s="72"/>
      <c r="O993" s="72"/>
      <c r="P993" s="72"/>
      <c r="Q993" s="72"/>
      <c r="R993" s="72"/>
      <c r="S993" s="72"/>
      <c r="T993" s="72"/>
      <c r="U993" s="72"/>
      <c r="V993" s="72"/>
      <c r="W993" s="72"/>
      <c r="X993" s="72"/>
      <c r="Y993" s="72"/>
      <c r="Z993" s="72"/>
    </row>
    <row r="994" spans="1:26" ht="16.5" customHeight="1">
      <c r="A994" s="72"/>
      <c r="B994" s="72"/>
      <c r="C994" s="73"/>
      <c r="D994" s="73"/>
      <c r="E994" s="105"/>
      <c r="F994" s="105"/>
      <c r="G994" s="72"/>
      <c r="H994" s="72"/>
      <c r="I994" s="72"/>
      <c r="J994" s="72"/>
      <c r="K994" s="72"/>
      <c r="L994" s="72"/>
      <c r="M994" s="72"/>
      <c r="N994" s="72"/>
      <c r="O994" s="72"/>
      <c r="P994" s="72"/>
      <c r="Q994" s="72"/>
      <c r="R994" s="72"/>
      <c r="S994" s="72"/>
      <c r="T994" s="72"/>
      <c r="U994" s="72"/>
      <c r="V994" s="72"/>
      <c r="W994" s="72"/>
      <c r="X994" s="72"/>
      <c r="Y994" s="72"/>
      <c r="Z994" s="72"/>
    </row>
    <row r="995" spans="1:26" ht="16.5" customHeight="1">
      <c r="A995" s="72"/>
      <c r="B995" s="72"/>
      <c r="C995" s="73"/>
      <c r="D995" s="73"/>
      <c r="E995" s="105"/>
      <c r="F995" s="105"/>
      <c r="G995" s="72"/>
      <c r="H995" s="72"/>
      <c r="I995" s="72"/>
      <c r="J995" s="72"/>
      <c r="K995" s="72"/>
      <c r="L995" s="72"/>
      <c r="M995" s="72"/>
      <c r="N995" s="72"/>
      <c r="O995" s="72"/>
      <c r="P995" s="72"/>
      <c r="Q995" s="72"/>
      <c r="R995" s="72"/>
      <c r="S995" s="72"/>
      <c r="T995" s="72"/>
      <c r="U995" s="72"/>
      <c r="V995" s="72"/>
      <c r="W995" s="72"/>
      <c r="X995" s="72"/>
      <c r="Y995" s="72"/>
      <c r="Z995" s="72"/>
    </row>
    <row r="996" spans="1:26" ht="16.5" customHeight="1">
      <c r="A996" s="72"/>
      <c r="B996" s="72"/>
      <c r="C996" s="73"/>
      <c r="D996" s="73"/>
      <c r="E996" s="105"/>
      <c r="F996" s="105"/>
      <c r="G996" s="72"/>
      <c r="H996" s="72"/>
      <c r="I996" s="72"/>
      <c r="J996" s="72"/>
      <c r="K996" s="72"/>
      <c r="L996" s="72"/>
      <c r="M996" s="72"/>
      <c r="N996" s="72"/>
      <c r="O996" s="72"/>
      <c r="P996" s="72"/>
      <c r="Q996" s="72"/>
      <c r="R996" s="72"/>
      <c r="S996" s="72"/>
      <c r="T996" s="72"/>
      <c r="U996" s="72"/>
      <c r="V996" s="72"/>
      <c r="W996" s="72"/>
      <c r="X996" s="72"/>
      <c r="Y996" s="72"/>
      <c r="Z996" s="72"/>
    </row>
    <row r="997" spans="1:26" ht="16.5" customHeight="1">
      <c r="A997" s="72"/>
      <c r="B997" s="72"/>
      <c r="C997" s="73"/>
      <c r="D997" s="73"/>
      <c r="E997" s="105"/>
      <c r="F997" s="105"/>
      <c r="G997" s="72"/>
      <c r="H997" s="72"/>
      <c r="I997" s="72"/>
      <c r="J997" s="72"/>
      <c r="K997" s="72"/>
      <c r="L997" s="72"/>
      <c r="M997" s="72"/>
      <c r="N997" s="72"/>
      <c r="O997" s="72"/>
      <c r="P997" s="72"/>
      <c r="Q997" s="72"/>
      <c r="R997" s="72"/>
      <c r="S997" s="72"/>
      <c r="T997" s="72"/>
      <c r="U997" s="72"/>
      <c r="V997" s="72"/>
      <c r="W997" s="72"/>
      <c r="X997" s="72"/>
      <c r="Y997" s="72"/>
      <c r="Z997" s="72"/>
    </row>
    <row r="998" spans="1:26" ht="16.5" customHeight="1">
      <c r="A998" s="72"/>
      <c r="B998" s="72"/>
      <c r="C998" s="73"/>
      <c r="D998" s="73"/>
      <c r="E998" s="105"/>
      <c r="F998" s="105"/>
      <c r="G998" s="72"/>
      <c r="H998" s="72"/>
      <c r="I998" s="72"/>
      <c r="J998" s="72"/>
      <c r="K998" s="72"/>
      <c r="L998" s="72"/>
      <c r="M998" s="72"/>
      <c r="N998" s="72"/>
      <c r="O998" s="72"/>
      <c r="P998" s="72"/>
      <c r="Q998" s="72"/>
      <c r="R998" s="72"/>
      <c r="S998" s="72"/>
      <c r="T998" s="72"/>
      <c r="U998" s="72"/>
      <c r="V998" s="72"/>
      <c r="W998" s="72"/>
      <c r="X998" s="72"/>
      <c r="Y998" s="72"/>
      <c r="Z998" s="72"/>
    </row>
    <row r="999" spans="1:26" ht="16.5" customHeight="1">
      <c r="A999" s="72"/>
      <c r="B999" s="72"/>
      <c r="C999" s="73"/>
      <c r="D999" s="73"/>
      <c r="E999" s="105"/>
      <c r="F999" s="105"/>
      <c r="G999" s="72"/>
      <c r="H999" s="72"/>
      <c r="I999" s="72"/>
      <c r="J999" s="72"/>
      <c r="K999" s="72"/>
      <c r="L999" s="72"/>
      <c r="M999" s="72"/>
      <c r="N999" s="72"/>
      <c r="O999" s="72"/>
      <c r="P999" s="72"/>
      <c r="Q999" s="72"/>
      <c r="R999" s="72"/>
      <c r="S999" s="72"/>
      <c r="T999" s="72"/>
      <c r="U999" s="72"/>
      <c r="V999" s="72"/>
      <c r="W999" s="72"/>
      <c r="X999" s="72"/>
      <c r="Y999" s="72"/>
      <c r="Z999" s="72"/>
    </row>
    <row r="1000" spans="1:26" ht="16.5" customHeight="1">
      <c r="A1000" s="72"/>
      <c r="B1000" s="72"/>
      <c r="C1000" s="73"/>
      <c r="D1000" s="73"/>
      <c r="E1000" s="105"/>
      <c r="F1000" s="105"/>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A00-000000000000}">
      <formula1>$A$15:$A$50</formula1>
    </dataValidation>
  </dataValidation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Z1000"/>
  <sheetViews>
    <sheetView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19"/>
      <c r="B1" s="120"/>
      <c r="C1" s="121"/>
      <c r="D1" s="121"/>
      <c r="E1" s="122"/>
      <c r="F1" s="122"/>
      <c r="G1" s="122"/>
      <c r="H1" s="122"/>
      <c r="I1" s="122"/>
      <c r="J1" s="122"/>
      <c r="K1" s="122"/>
      <c r="L1" s="122"/>
      <c r="M1" s="122"/>
      <c r="N1" s="122"/>
      <c r="O1" s="122"/>
      <c r="P1" s="122"/>
      <c r="Q1" s="122"/>
      <c r="R1" s="122"/>
      <c r="S1" s="122"/>
      <c r="T1" s="122"/>
      <c r="U1" s="122"/>
      <c r="V1" s="122"/>
      <c r="W1" s="122"/>
      <c r="X1" s="122"/>
      <c r="Y1" s="122"/>
      <c r="Z1" s="122"/>
    </row>
    <row r="2" spans="1:26" ht="24" customHeight="1">
      <c r="A2" s="123"/>
      <c r="B2" s="865" t="s">
        <v>476</v>
      </c>
      <c r="C2" s="594"/>
      <c r="D2" s="122"/>
      <c r="E2" s="122"/>
      <c r="F2" s="122"/>
      <c r="G2" s="122"/>
      <c r="H2" s="122"/>
      <c r="I2" s="122"/>
      <c r="J2" s="122"/>
      <c r="K2" s="122"/>
      <c r="L2" s="122"/>
      <c r="M2" s="122"/>
      <c r="N2" s="122"/>
      <c r="O2" s="122"/>
      <c r="P2" s="122"/>
      <c r="Q2" s="122"/>
      <c r="R2" s="122"/>
      <c r="S2" s="122"/>
      <c r="T2" s="122"/>
      <c r="U2" s="122"/>
      <c r="V2" s="122"/>
      <c r="W2" s="122"/>
      <c r="X2" s="122"/>
      <c r="Y2" s="122"/>
      <c r="Z2" s="122"/>
    </row>
    <row r="3" spans="1:26" ht="24" customHeight="1">
      <c r="A3" s="119"/>
      <c r="B3" s="121"/>
      <c r="C3" s="121"/>
      <c r="D3" s="121"/>
      <c r="E3" s="122"/>
      <c r="F3" s="122"/>
      <c r="G3" s="122"/>
      <c r="H3" s="122"/>
      <c r="I3" s="122"/>
      <c r="J3" s="122"/>
      <c r="K3" s="122"/>
      <c r="L3" s="122"/>
      <c r="M3" s="122"/>
      <c r="N3" s="122"/>
      <c r="O3" s="122"/>
      <c r="P3" s="122"/>
      <c r="Q3" s="122"/>
      <c r="R3" s="122"/>
      <c r="S3" s="122"/>
      <c r="T3" s="122"/>
      <c r="U3" s="122"/>
      <c r="V3" s="122"/>
      <c r="W3" s="122"/>
      <c r="X3" s="122"/>
      <c r="Y3" s="122"/>
      <c r="Z3" s="122"/>
    </row>
    <row r="4" spans="1:26" ht="24" customHeight="1">
      <c r="A4" s="119"/>
      <c r="B4" s="124" t="s">
        <v>477</v>
      </c>
      <c r="C4" s="125" t="s">
        <v>478</v>
      </c>
      <c r="D4" s="126"/>
      <c r="E4" s="122"/>
      <c r="F4" s="122"/>
      <c r="G4" s="122"/>
      <c r="H4" s="122"/>
      <c r="I4" s="122"/>
      <c r="J4" s="122"/>
      <c r="K4" s="122"/>
      <c r="L4" s="122"/>
      <c r="M4" s="122"/>
      <c r="N4" s="122"/>
      <c r="O4" s="122"/>
      <c r="P4" s="122"/>
      <c r="Q4" s="122"/>
      <c r="R4" s="122"/>
      <c r="S4" s="122"/>
      <c r="T4" s="122"/>
      <c r="U4" s="122"/>
      <c r="V4" s="122"/>
      <c r="W4" s="122"/>
      <c r="X4" s="122"/>
      <c r="Y4" s="122"/>
      <c r="Z4" s="122"/>
    </row>
    <row r="5" spans="1:26" ht="24" customHeight="1">
      <c r="A5" s="119"/>
      <c r="B5" s="127" t="s">
        <v>479</v>
      </c>
      <c r="C5" s="128" t="s">
        <v>480</v>
      </c>
      <c r="D5" s="126"/>
      <c r="E5" s="122"/>
      <c r="F5" s="122"/>
      <c r="G5" s="122"/>
      <c r="H5" s="122"/>
      <c r="I5" s="122"/>
      <c r="J5" s="122"/>
      <c r="K5" s="122"/>
      <c r="L5" s="122"/>
      <c r="M5" s="122"/>
      <c r="N5" s="122"/>
      <c r="O5" s="122"/>
      <c r="P5" s="122"/>
      <c r="Q5" s="122"/>
      <c r="R5" s="122"/>
      <c r="S5" s="122"/>
      <c r="T5" s="122"/>
      <c r="U5" s="122"/>
      <c r="V5" s="122"/>
      <c r="W5" s="122"/>
      <c r="X5" s="122"/>
      <c r="Y5" s="122"/>
      <c r="Z5" s="122"/>
    </row>
    <row r="6" spans="1:26" ht="24" customHeight="1">
      <c r="A6" s="119"/>
      <c r="B6" s="127" t="s">
        <v>481</v>
      </c>
      <c r="C6" s="128" t="s">
        <v>482</v>
      </c>
      <c r="D6" s="126"/>
      <c r="E6" s="122"/>
      <c r="F6" s="122"/>
      <c r="G6" s="122"/>
      <c r="H6" s="122"/>
      <c r="I6" s="122"/>
      <c r="J6" s="122"/>
      <c r="K6" s="122"/>
      <c r="L6" s="122"/>
      <c r="M6" s="122"/>
      <c r="N6" s="122"/>
      <c r="O6" s="122"/>
      <c r="P6" s="122"/>
      <c r="Q6" s="122"/>
      <c r="R6" s="122"/>
      <c r="S6" s="122"/>
      <c r="T6" s="122"/>
      <c r="U6" s="122"/>
      <c r="V6" s="122"/>
      <c r="W6" s="122"/>
      <c r="X6" s="122"/>
      <c r="Y6" s="122"/>
      <c r="Z6" s="122"/>
    </row>
    <row r="7" spans="1:26" ht="24" customHeight="1">
      <c r="A7" s="119"/>
      <c r="B7" s="127" t="s">
        <v>483</v>
      </c>
      <c r="C7" s="128" t="s">
        <v>484</v>
      </c>
      <c r="D7" s="126"/>
      <c r="E7" s="122"/>
      <c r="F7" s="122"/>
      <c r="G7" s="122"/>
      <c r="H7" s="122"/>
      <c r="I7" s="122"/>
      <c r="J7" s="122"/>
      <c r="K7" s="122"/>
      <c r="L7" s="122"/>
      <c r="M7" s="122"/>
      <c r="N7" s="122"/>
      <c r="O7" s="122"/>
      <c r="P7" s="122"/>
      <c r="Q7" s="122"/>
      <c r="R7" s="122"/>
      <c r="S7" s="122"/>
      <c r="T7" s="122"/>
      <c r="U7" s="122"/>
      <c r="V7" s="122"/>
      <c r="W7" s="122"/>
      <c r="X7" s="122"/>
      <c r="Y7" s="122"/>
      <c r="Z7" s="122"/>
    </row>
    <row r="8" spans="1:26" ht="24" customHeight="1">
      <c r="A8" s="119"/>
      <c r="B8" s="127" t="s">
        <v>485</v>
      </c>
      <c r="C8" s="129" t="s">
        <v>486</v>
      </c>
      <c r="D8" s="126"/>
      <c r="E8" s="122"/>
      <c r="F8" s="122"/>
      <c r="G8" s="122"/>
      <c r="H8" s="122"/>
      <c r="I8" s="122"/>
      <c r="J8" s="122"/>
      <c r="K8" s="122"/>
      <c r="L8" s="122"/>
      <c r="M8" s="122"/>
      <c r="N8" s="122"/>
      <c r="O8" s="122"/>
      <c r="P8" s="122"/>
      <c r="Q8" s="122"/>
      <c r="R8" s="122"/>
      <c r="S8" s="122"/>
      <c r="T8" s="122"/>
      <c r="U8" s="122"/>
      <c r="V8" s="122"/>
      <c r="W8" s="122"/>
      <c r="X8" s="122"/>
      <c r="Y8" s="122"/>
      <c r="Z8" s="122"/>
    </row>
    <row r="9" spans="1:26" ht="24" customHeight="1">
      <c r="A9" s="119"/>
      <c r="B9" s="127" t="s">
        <v>487</v>
      </c>
      <c r="C9" s="129" t="s">
        <v>488</v>
      </c>
      <c r="D9" s="126"/>
      <c r="E9" s="122"/>
      <c r="F9" s="122"/>
      <c r="G9" s="122"/>
      <c r="H9" s="122"/>
      <c r="I9" s="122"/>
      <c r="J9" s="122"/>
      <c r="K9" s="122"/>
      <c r="L9" s="122"/>
      <c r="M9" s="122"/>
      <c r="N9" s="122"/>
      <c r="O9" s="122"/>
      <c r="P9" s="122"/>
      <c r="Q9" s="122"/>
      <c r="R9" s="122"/>
      <c r="S9" s="122"/>
      <c r="T9" s="122"/>
      <c r="U9" s="122"/>
      <c r="V9" s="122"/>
      <c r="W9" s="122"/>
      <c r="X9" s="122"/>
      <c r="Y9" s="122"/>
      <c r="Z9" s="122"/>
    </row>
    <row r="10" spans="1:26" ht="24" customHeight="1">
      <c r="A10" s="119"/>
      <c r="B10" s="127" t="s">
        <v>489</v>
      </c>
      <c r="C10" s="129" t="s">
        <v>490</v>
      </c>
      <c r="D10" s="126"/>
      <c r="E10" s="122"/>
      <c r="F10" s="122"/>
      <c r="G10" s="122"/>
      <c r="H10" s="122"/>
      <c r="I10" s="122"/>
      <c r="J10" s="122"/>
      <c r="K10" s="122"/>
      <c r="L10" s="122"/>
      <c r="M10" s="122"/>
      <c r="N10" s="122"/>
      <c r="O10" s="122"/>
      <c r="P10" s="122"/>
      <c r="Q10" s="122"/>
      <c r="R10" s="122"/>
      <c r="S10" s="122"/>
      <c r="T10" s="122"/>
      <c r="U10" s="122"/>
      <c r="V10" s="122"/>
      <c r="W10" s="122"/>
      <c r="X10" s="122"/>
      <c r="Y10" s="122"/>
      <c r="Z10" s="122"/>
    </row>
    <row r="11" spans="1:26" ht="24" customHeight="1">
      <c r="A11" s="119"/>
      <c r="B11" s="130" t="s">
        <v>491</v>
      </c>
      <c r="C11" s="128" t="s">
        <v>492</v>
      </c>
      <c r="D11" s="126"/>
      <c r="E11" s="122"/>
      <c r="F11" s="122"/>
      <c r="G11" s="122"/>
      <c r="H11" s="122"/>
      <c r="I11" s="122"/>
      <c r="J11" s="122"/>
      <c r="K11" s="122"/>
      <c r="L11" s="122"/>
      <c r="M11" s="122"/>
      <c r="N11" s="122"/>
      <c r="O11" s="122"/>
      <c r="P11" s="122"/>
      <c r="Q11" s="122"/>
      <c r="R11" s="122"/>
      <c r="S11" s="122"/>
      <c r="T11" s="122"/>
      <c r="U11" s="122"/>
      <c r="V11" s="122"/>
      <c r="W11" s="122"/>
      <c r="X11" s="122"/>
      <c r="Y11" s="122"/>
      <c r="Z11" s="122"/>
    </row>
    <row r="12" spans="1:26" ht="24" customHeight="1">
      <c r="A12" s="119"/>
      <c r="B12" s="130" t="s">
        <v>493</v>
      </c>
      <c r="C12" s="128" t="s">
        <v>494</v>
      </c>
      <c r="D12" s="126"/>
      <c r="E12" s="122"/>
      <c r="F12" s="122"/>
      <c r="G12" s="122"/>
      <c r="H12" s="122"/>
      <c r="I12" s="122"/>
      <c r="J12" s="122"/>
      <c r="K12" s="122"/>
      <c r="L12" s="122"/>
      <c r="M12" s="122"/>
      <c r="N12" s="122"/>
      <c r="O12" s="122"/>
      <c r="P12" s="122"/>
      <c r="Q12" s="122"/>
      <c r="R12" s="122"/>
      <c r="S12" s="122"/>
      <c r="T12" s="122"/>
      <c r="U12" s="122"/>
      <c r="V12" s="122"/>
      <c r="W12" s="122"/>
      <c r="X12" s="122"/>
      <c r="Y12" s="122"/>
      <c r="Z12" s="122"/>
    </row>
    <row r="13" spans="1:26" ht="24" customHeight="1">
      <c r="A13" s="119"/>
      <c r="B13" s="130" t="s">
        <v>495</v>
      </c>
      <c r="C13" s="128" t="s">
        <v>496</v>
      </c>
      <c r="D13" s="126"/>
      <c r="E13" s="122"/>
      <c r="F13" s="122"/>
      <c r="G13" s="122"/>
      <c r="H13" s="122"/>
      <c r="I13" s="122"/>
      <c r="J13" s="122"/>
      <c r="K13" s="122"/>
      <c r="L13" s="122"/>
      <c r="M13" s="122"/>
      <c r="N13" s="122"/>
      <c r="O13" s="122"/>
      <c r="P13" s="122"/>
      <c r="Q13" s="122"/>
      <c r="R13" s="122"/>
      <c r="S13" s="122"/>
      <c r="T13" s="122"/>
      <c r="U13" s="122"/>
      <c r="V13" s="122"/>
      <c r="W13" s="122"/>
      <c r="X13" s="122"/>
      <c r="Y13" s="122"/>
      <c r="Z13" s="122"/>
    </row>
    <row r="14" spans="1:26" ht="24" customHeight="1">
      <c r="A14" s="119"/>
      <c r="B14" s="131"/>
      <c r="C14" s="128"/>
      <c r="D14" s="126"/>
      <c r="E14" s="122"/>
      <c r="F14" s="122"/>
      <c r="G14" s="122"/>
      <c r="H14" s="122"/>
      <c r="I14" s="122"/>
      <c r="J14" s="122"/>
      <c r="K14" s="122"/>
      <c r="L14" s="122"/>
      <c r="M14" s="122"/>
      <c r="N14" s="122"/>
      <c r="O14" s="122"/>
      <c r="P14" s="122"/>
      <c r="Q14" s="122"/>
      <c r="R14" s="122"/>
      <c r="S14" s="122"/>
      <c r="T14" s="122"/>
      <c r="U14" s="122"/>
      <c r="V14" s="122"/>
      <c r="W14" s="122"/>
      <c r="X14" s="122"/>
      <c r="Y14" s="122"/>
      <c r="Z14" s="122"/>
    </row>
    <row r="15" spans="1:26" ht="24" customHeight="1">
      <c r="A15" s="119"/>
      <c r="B15" s="130" t="s">
        <v>497</v>
      </c>
      <c r="C15" s="128" t="s">
        <v>498</v>
      </c>
      <c r="D15" s="126"/>
      <c r="E15" s="122"/>
      <c r="F15" s="122"/>
      <c r="G15" s="122"/>
      <c r="H15" s="122"/>
      <c r="I15" s="122"/>
      <c r="J15" s="122"/>
      <c r="K15" s="122"/>
      <c r="L15" s="122"/>
      <c r="M15" s="122"/>
      <c r="N15" s="122"/>
      <c r="O15" s="122"/>
      <c r="P15" s="122"/>
      <c r="Q15" s="122"/>
      <c r="R15" s="122"/>
      <c r="S15" s="122"/>
      <c r="T15" s="122"/>
      <c r="U15" s="122"/>
      <c r="V15" s="122"/>
      <c r="W15" s="122"/>
      <c r="X15" s="122"/>
      <c r="Y15" s="122"/>
      <c r="Z15" s="122"/>
    </row>
    <row r="16" spans="1:26" ht="24" customHeight="1">
      <c r="A16" s="119"/>
      <c r="B16" s="130" t="s">
        <v>499</v>
      </c>
      <c r="C16" s="128" t="s">
        <v>500</v>
      </c>
      <c r="D16" s="126"/>
      <c r="E16" s="122"/>
      <c r="F16" s="122"/>
      <c r="G16" s="122"/>
      <c r="H16" s="122"/>
      <c r="I16" s="122"/>
      <c r="J16" s="122"/>
      <c r="K16" s="122"/>
      <c r="L16" s="122"/>
      <c r="M16" s="122"/>
      <c r="N16" s="122"/>
      <c r="O16" s="122"/>
      <c r="P16" s="122"/>
      <c r="Q16" s="122"/>
      <c r="R16" s="122"/>
      <c r="S16" s="122"/>
      <c r="T16" s="122"/>
      <c r="U16" s="122"/>
      <c r="V16" s="122"/>
      <c r="W16" s="122"/>
      <c r="X16" s="122"/>
      <c r="Y16" s="122"/>
      <c r="Z16" s="122"/>
    </row>
    <row r="17" spans="1:26" ht="24" customHeight="1">
      <c r="A17" s="119"/>
      <c r="B17" s="130" t="s">
        <v>501</v>
      </c>
      <c r="C17" s="128" t="s">
        <v>502</v>
      </c>
      <c r="D17" s="126"/>
      <c r="E17" s="122"/>
      <c r="F17" s="122"/>
      <c r="G17" s="122"/>
      <c r="H17" s="122"/>
      <c r="I17" s="122"/>
      <c r="J17" s="122"/>
      <c r="K17" s="122"/>
      <c r="L17" s="122"/>
      <c r="M17" s="122"/>
      <c r="N17" s="122"/>
      <c r="O17" s="122"/>
      <c r="P17" s="122"/>
      <c r="Q17" s="122"/>
      <c r="R17" s="122"/>
      <c r="S17" s="122"/>
      <c r="T17" s="122"/>
      <c r="U17" s="122"/>
      <c r="V17" s="122"/>
      <c r="W17" s="122"/>
      <c r="X17" s="122"/>
      <c r="Y17" s="122"/>
      <c r="Z17" s="122"/>
    </row>
    <row r="18" spans="1:26" ht="24" customHeight="1">
      <c r="A18" s="119"/>
      <c r="B18" s="130" t="s">
        <v>503</v>
      </c>
      <c r="C18" s="128" t="s">
        <v>504</v>
      </c>
      <c r="D18" s="126"/>
      <c r="E18" s="122"/>
      <c r="F18" s="122"/>
      <c r="G18" s="122"/>
      <c r="H18" s="122"/>
      <c r="I18" s="122"/>
      <c r="J18" s="122"/>
      <c r="K18" s="122"/>
      <c r="L18" s="122"/>
      <c r="M18" s="122"/>
      <c r="N18" s="122"/>
      <c r="O18" s="122"/>
      <c r="P18" s="122"/>
      <c r="Q18" s="122"/>
      <c r="R18" s="122"/>
      <c r="S18" s="122"/>
      <c r="T18" s="122"/>
      <c r="U18" s="122"/>
      <c r="V18" s="122"/>
      <c r="W18" s="122"/>
      <c r="X18" s="122"/>
      <c r="Y18" s="122"/>
      <c r="Z18" s="122"/>
    </row>
    <row r="19" spans="1:26" ht="24" customHeight="1">
      <c r="A19" s="119"/>
      <c r="B19" s="130" t="s">
        <v>505</v>
      </c>
      <c r="C19" s="128" t="s">
        <v>506</v>
      </c>
      <c r="D19" s="126"/>
      <c r="E19" s="122"/>
      <c r="F19" s="122"/>
      <c r="G19" s="122"/>
      <c r="H19" s="122"/>
      <c r="I19" s="122"/>
      <c r="J19" s="122"/>
      <c r="K19" s="122"/>
      <c r="L19" s="122"/>
      <c r="M19" s="122"/>
      <c r="N19" s="122"/>
      <c r="O19" s="122"/>
      <c r="P19" s="122"/>
      <c r="Q19" s="122"/>
      <c r="R19" s="122"/>
      <c r="S19" s="122"/>
      <c r="T19" s="122"/>
      <c r="U19" s="122"/>
      <c r="V19" s="122"/>
      <c r="W19" s="122"/>
      <c r="X19" s="122"/>
      <c r="Y19" s="122"/>
      <c r="Z19" s="122"/>
    </row>
    <row r="20" spans="1:26" ht="24" customHeight="1">
      <c r="A20" s="119"/>
      <c r="B20" s="130" t="s">
        <v>507</v>
      </c>
      <c r="C20" s="128" t="s">
        <v>508</v>
      </c>
      <c r="D20" s="126"/>
      <c r="E20" s="122"/>
      <c r="F20" s="122"/>
      <c r="G20" s="122"/>
      <c r="H20" s="122"/>
      <c r="I20" s="122"/>
      <c r="J20" s="122"/>
      <c r="K20" s="122"/>
      <c r="L20" s="122"/>
      <c r="M20" s="122"/>
      <c r="N20" s="122"/>
      <c r="O20" s="122"/>
      <c r="P20" s="122"/>
      <c r="Q20" s="122"/>
      <c r="R20" s="122"/>
      <c r="S20" s="122"/>
      <c r="T20" s="122"/>
      <c r="U20" s="122"/>
      <c r="V20" s="122"/>
      <c r="W20" s="122"/>
      <c r="X20" s="122"/>
      <c r="Y20" s="122"/>
      <c r="Z20" s="122"/>
    </row>
    <row r="21" spans="1:26" ht="24" customHeight="1">
      <c r="A21" s="119"/>
      <c r="B21" s="130" t="s">
        <v>509</v>
      </c>
      <c r="C21" s="128" t="s">
        <v>510</v>
      </c>
      <c r="D21" s="126"/>
      <c r="E21" s="122"/>
      <c r="F21" s="122"/>
      <c r="G21" s="122"/>
      <c r="H21" s="122"/>
      <c r="I21" s="122"/>
      <c r="J21" s="122"/>
      <c r="K21" s="122"/>
      <c r="L21" s="122"/>
      <c r="M21" s="122"/>
      <c r="N21" s="122"/>
      <c r="O21" s="122"/>
      <c r="P21" s="122"/>
      <c r="Q21" s="122"/>
      <c r="R21" s="122"/>
      <c r="S21" s="122"/>
      <c r="T21" s="122"/>
      <c r="U21" s="122"/>
      <c r="V21" s="122"/>
      <c r="W21" s="122"/>
      <c r="X21" s="122"/>
      <c r="Y21" s="122"/>
      <c r="Z21" s="122"/>
    </row>
    <row r="22" spans="1:26" ht="24" customHeight="1">
      <c r="A22" s="119"/>
      <c r="B22" s="130" t="s">
        <v>511</v>
      </c>
      <c r="C22" s="128" t="s">
        <v>512</v>
      </c>
      <c r="D22" s="126"/>
      <c r="E22" s="122"/>
      <c r="F22" s="122"/>
      <c r="G22" s="122"/>
      <c r="H22" s="122"/>
      <c r="I22" s="122"/>
      <c r="J22" s="122"/>
      <c r="K22" s="122"/>
      <c r="L22" s="122"/>
      <c r="M22" s="122"/>
      <c r="N22" s="122"/>
      <c r="O22" s="122"/>
      <c r="P22" s="122"/>
      <c r="Q22" s="122"/>
      <c r="R22" s="122"/>
      <c r="S22" s="122"/>
      <c r="T22" s="122"/>
      <c r="U22" s="122"/>
      <c r="V22" s="122"/>
      <c r="W22" s="122"/>
      <c r="X22" s="122"/>
      <c r="Y22" s="122"/>
      <c r="Z22" s="122"/>
    </row>
    <row r="23" spans="1:26" ht="24" customHeight="1">
      <c r="A23" s="119"/>
      <c r="B23" s="130" t="s">
        <v>513</v>
      </c>
      <c r="C23" s="128" t="s">
        <v>514</v>
      </c>
      <c r="D23" s="126"/>
      <c r="E23" s="122"/>
      <c r="F23" s="122"/>
      <c r="G23" s="122"/>
      <c r="H23" s="122"/>
      <c r="I23" s="122"/>
      <c r="J23" s="122"/>
      <c r="K23" s="122"/>
      <c r="L23" s="122"/>
      <c r="M23" s="122"/>
      <c r="N23" s="122"/>
      <c r="O23" s="122"/>
      <c r="P23" s="122"/>
      <c r="Q23" s="122"/>
      <c r="R23" s="122"/>
      <c r="S23" s="122"/>
      <c r="T23" s="122"/>
      <c r="U23" s="122"/>
      <c r="V23" s="122"/>
      <c r="W23" s="122"/>
      <c r="X23" s="122"/>
      <c r="Y23" s="122"/>
      <c r="Z23" s="122"/>
    </row>
    <row r="24" spans="1:26" ht="24" customHeight="1">
      <c r="A24" s="119"/>
      <c r="B24" s="130" t="s">
        <v>515</v>
      </c>
      <c r="C24" s="128" t="s">
        <v>516</v>
      </c>
      <c r="D24" s="126"/>
      <c r="E24" s="122"/>
      <c r="F24" s="122"/>
      <c r="G24" s="122"/>
      <c r="H24" s="122"/>
      <c r="I24" s="122"/>
      <c r="J24" s="122"/>
      <c r="K24" s="122"/>
      <c r="L24" s="122"/>
      <c r="M24" s="122"/>
      <c r="N24" s="122"/>
      <c r="O24" s="122"/>
      <c r="P24" s="122"/>
      <c r="Q24" s="122"/>
      <c r="R24" s="122"/>
      <c r="S24" s="122"/>
      <c r="T24" s="122"/>
      <c r="U24" s="122"/>
      <c r="V24" s="122"/>
      <c r="W24" s="122"/>
      <c r="X24" s="122"/>
      <c r="Y24" s="122"/>
      <c r="Z24" s="122"/>
    </row>
    <row r="25" spans="1:26" ht="24" customHeight="1">
      <c r="A25" s="119"/>
      <c r="B25" s="130" t="s">
        <v>517</v>
      </c>
      <c r="C25" s="128" t="s">
        <v>518</v>
      </c>
      <c r="D25" s="126"/>
      <c r="E25" s="122"/>
      <c r="F25" s="122"/>
      <c r="G25" s="122"/>
      <c r="H25" s="122"/>
      <c r="I25" s="122"/>
      <c r="J25" s="122"/>
      <c r="K25" s="122"/>
      <c r="L25" s="122"/>
      <c r="M25" s="122"/>
      <c r="N25" s="122"/>
      <c r="O25" s="122"/>
      <c r="P25" s="122"/>
      <c r="Q25" s="122"/>
      <c r="R25" s="122"/>
      <c r="S25" s="122"/>
      <c r="T25" s="122"/>
      <c r="U25" s="122"/>
      <c r="V25" s="122"/>
      <c r="W25" s="122"/>
      <c r="X25" s="122"/>
      <c r="Y25" s="122"/>
      <c r="Z25" s="122"/>
    </row>
    <row r="26" spans="1:26" ht="24" customHeight="1">
      <c r="A26" s="119"/>
      <c r="B26" s="130" t="s">
        <v>519</v>
      </c>
      <c r="C26" s="128" t="s">
        <v>520</v>
      </c>
      <c r="D26" s="126"/>
      <c r="E26" s="122"/>
      <c r="F26" s="122"/>
      <c r="G26" s="122"/>
      <c r="H26" s="122"/>
      <c r="I26" s="122"/>
      <c r="J26" s="122"/>
      <c r="K26" s="122"/>
      <c r="L26" s="122"/>
      <c r="M26" s="122"/>
      <c r="N26" s="122"/>
      <c r="O26" s="122"/>
      <c r="P26" s="122"/>
      <c r="Q26" s="122"/>
      <c r="R26" s="122"/>
      <c r="S26" s="122"/>
      <c r="T26" s="122"/>
      <c r="U26" s="122"/>
      <c r="V26" s="122"/>
      <c r="W26" s="122"/>
      <c r="X26" s="122"/>
      <c r="Y26" s="122"/>
      <c r="Z26" s="122"/>
    </row>
    <row r="27" spans="1:26" ht="24" customHeight="1">
      <c r="A27" s="119"/>
      <c r="B27" s="130" t="s">
        <v>521</v>
      </c>
      <c r="C27" s="128" t="s">
        <v>522</v>
      </c>
      <c r="D27" s="126"/>
      <c r="E27" s="122"/>
      <c r="F27" s="122"/>
      <c r="G27" s="122"/>
      <c r="H27" s="122"/>
      <c r="I27" s="122"/>
      <c r="J27" s="122"/>
      <c r="K27" s="122"/>
      <c r="L27" s="122"/>
      <c r="M27" s="122"/>
      <c r="N27" s="122"/>
      <c r="O27" s="122"/>
      <c r="P27" s="122"/>
      <c r="Q27" s="122"/>
      <c r="R27" s="122"/>
      <c r="S27" s="122"/>
      <c r="T27" s="122"/>
      <c r="U27" s="122"/>
      <c r="V27" s="122"/>
      <c r="W27" s="122"/>
      <c r="X27" s="122"/>
      <c r="Y27" s="122"/>
      <c r="Z27" s="122"/>
    </row>
    <row r="28" spans="1:26" ht="24" customHeight="1">
      <c r="A28" s="119"/>
      <c r="B28" s="130" t="s">
        <v>523</v>
      </c>
      <c r="C28" s="128" t="s">
        <v>524</v>
      </c>
      <c r="D28" s="126"/>
      <c r="E28" s="122"/>
      <c r="F28" s="122"/>
      <c r="G28" s="122"/>
      <c r="H28" s="122"/>
      <c r="I28" s="122"/>
      <c r="J28" s="122"/>
      <c r="K28" s="122"/>
      <c r="L28" s="122"/>
      <c r="M28" s="122"/>
      <c r="N28" s="122"/>
      <c r="O28" s="122"/>
      <c r="P28" s="122"/>
      <c r="Q28" s="122"/>
      <c r="R28" s="122"/>
      <c r="S28" s="122"/>
      <c r="T28" s="122"/>
      <c r="U28" s="122"/>
      <c r="V28" s="122"/>
      <c r="W28" s="122"/>
      <c r="X28" s="122"/>
      <c r="Y28" s="122"/>
      <c r="Z28" s="122"/>
    </row>
    <row r="29" spans="1:26" ht="24" customHeight="1">
      <c r="A29" s="119"/>
      <c r="B29" s="130" t="s">
        <v>525</v>
      </c>
      <c r="C29" s="128" t="s">
        <v>526</v>
      </c>
      <c r="D29" s="126"/>
      <c r="E29" s="122"/>
      <c r="F29" s="122"/>
      <c r="G29" s="122"/>
      <c r="H29" s="122"/>
      <c r="I29" s="122"/>
      <c r="J29" s="122"/>
      <c r="K29" s="122"/>
      <c r="L29" s="122"/>
      <c r="M29" s="122"/>
      <c r="N29" s="122"/>
      <c r="O29" s="122"/>
      <c r="P29" s="122"/>
      <c r="Q29" s="122"/>
      <c r="R29" s="122"/>
      <c r="S29" s="122"/>
      <c r="T29" s="122"/>
      <c r="U29" s="122"/>
      <c r="V29" s="122"/>
      <c r="W29" s="122"/>
      <c r="X29" s="122"/>
      <c r="Y29" s="122"/>
      <c r="Z29" s="122"/>
    </row>
    <row r="30" spans="1:26" ht="24" customHeight="1">
      <c r="A30" s="119"/>
      <c r="B30" s="132" t="s">
        <v>527</v>
      </c>
      <c r="C30" s="133" t="s">
        <v>528</v>
      </c>
      <c r="D30" s="126"/>
      <c r="E30" s="122"/>
      <c r="F30" s="122"/>
      <c r="G30" s="122"/>
      <c r="H30" s="122"/>
      <c r="I30" s="122"/>
      <c r="J30" s="122"/>
      <c r="K30" s="122"/>
      <c r="L30" s="122"/>
      <c r="M30" s="122"/>
      <c r="N30" s="122"/>
      <c r="O30" s="122"/>
      <c r="P30" s="122"/>
      <c r="Q30" s="122"/>
      <c r="R30" s="122"/>
      <c r="S30" s="122"/>
      <c r="T30" s="122"/>
      <c r="U30" s="122"/>
      <c r="V30" s="122"/>
      <c r="W30" s="122"/>
      <c r="X30" s="122"/>
      <c r="Y30" s="122"/>
      <c r="Z30" s="122"/>
    </row>
    <row r="31" spans="1:26" ht="24" customHeight="1">
      <c r="A31" s="119"/>
      <c r="B31" s="134"/>
      <c r="C31" s="126"/>
      <c r="D31" s="126"/>
      <c r="E31" s="122"/>
      <c r="F31" s="122"/>
      <c r="G31" s="122"/>
      <c r="H31" s="122"/>
      <c r="I31" s="122"/>
      <c r="J31" s="122"/>
      <c r="K31" s="122"/>
      <c r="L31" s="122"/>
      <c r="M31" s="122"/>
      <c r="N31" s="122"/>
      <c r="O31" s="122"/>
      <c r="P31" s="122"/>
      <c r="Q31" s="122"/>
      <c r="R31" s="122"/>
      <c r="S31" s="122"/>
      <c r="T31" s="122"/>
      <c r="U31" s="122"/>
      <c r="V31" s="122"/>
      <c r="W31" s="122"/>
      <c r="X31" s="122"/>
      <c r="Y31" s="122"/>
      <c r="Z31" s="122"/>
    </row>
    <row r="32" spans="1:26" ht="24" customHeight="1">
      <c r="A32" s="123"/>
      <c r="B32" s="135"/>
      <c r="C32" s="136"/>
      <c r="D32" s="136"/>
      <c r="E32" s="122"/>
      <c r="F32" s="122"/>
      <c r="G32" s="122"/>
      <c r="H32" s="122"/>
      <c r="I32" s="122"/>
      <c r="J32" s="122"/>
      <c r="K32" s="122"/>
      <c r="L32" s="122"/>
      <c r="M32" s="122"/>
      <c r="N32" s="122"/>
      <c r="O32" s="122"/>
      <c r="P32" s="122"/>
      <c r="Q32" s="122"/>
      <c r="R32" s="122"/>
      <c r="S32" s="122"/>
      <c r="T32" s="122"/>
      <c r="U32" s="122"/>
      <c r="V32" s="122"/>
      <c r="W32" s="122"/>
      <c r="X32" s="122"/>
      <c r="Y32" s="122"/>
      <c r="Z32" s="122"/>
    </row>
    <row r="33" spans="1:26" ht="24" customHeight="1">
      <c r="A33" s="123"/>
      <c r="B33" s="135"/>
      <c r="C33" s="136"/>
      <c r="D33" s="136"/>
      <c r="E33" s="122"/>
      <c r="F33" s="122"/>
      <c r="G33" s="122"/>
      <c r="H33" s="122"/>
      <c r="I33" s="122"/>
      <c r="J33" s="122"/>
      <c r="K33" s="122"/>
      <c r="L33" s="122"/>
      <c r="M33" s="122"/>
      <c r="N33" s="122"/>
      <c r="O33" s="122"/>
      <c r="P33" s="122"/>
      <c r="Q33" s="122"/>
      <c r="R33" s="122"/>
      <c r="S33" s="122"/>
      <c r="T33" s="122"/>
      <c r="U33" s="122"/>
      <c r="V33" s="122"/>
      <c r="W33" s="122"/>
      <c r="X33" s="122"/>
      <c r="Y33" s="122"/>
      <c r="Z33" s="122"/>
    </row>
    <row r="34" spans="1:26" ht="24" customHeight="1">
      <c r="A34" s="123"/>
      <c r="B34" s="135"/>
      <c r="C34" s="136"/>
      <c r="D34" s="136"/>
      <c r="E34" s="122"/>
      <c r="F34" s="122"/>
      <c r="G34" s="122"/>
      <c r="H34" s="122"/>
      <c r="I34" s="122"/>
      <c r="J34" s="122"/>
      <c r="K34" s="122"/>
      <c r="L34" s="122"/>
      <c r="M34" s="122"/>
      <c r="N34" s="122"/>
      <c r="O34" s="122"/>
      <c r="P34" s="122"/>
      <c r="Q34" s="122"/>
      <c r="R34" s="122"/>
      <c r="S34" s="122"/>
      <c r="T34" s="122"/>
      <c r="U34" s="122"/>
      <c r="V34" s="122"/>
      <c r="W34" s="122"/>
      <c r="X34" s="122"/>
      <c r="Y34" s="122"/>
      <c r="Z34" s="122"/>
    </row>
    <row r="35" spans="1:26" ht="24" customHeight="1">
      <c r="A35" s="123"/>
      <c r="B35" s="135"/>
      <c r="C35" s="136"/>
      <c r="D35" s="136"/>
      <c r="E35" s="122"/>
      <c r="F35" s="122"/>
      <c r="G35" s="122"/>
      <c r="H35" s="122"/>
      <c r="I35" s="122"/>
      <c r="J35" s="122"/>
      <c r="K35" s="122"/>
      <c r="L35" s="122"/>
      <c r="M35" s="122"/>
      <c r="N35" s="122"/>
      <c r="O35" s="122"/>
      <c r="P35" s="122"/>
      <c r="Q35" s="122"/>
      <c r="R35" s="122"/>
      <c r="S35" s="122"/>
      <c r="T35" s="122"/>
      <c r="U35" s="122"/>
      <c r="V35" s="122"/>
      <c r="W35" s="122"/>
      <c r="X35" s="122"/>
      <c r="Y35" s="122"/>
      <c r="Z35" s="122"/>
    </row>
    <row r="36" spans="1:26" ht="24" customHeight="1">
      <c r="A36" s="123"/>
      <c r="B36" s="135"/>
      <c r="C36" s="136"/>
      <c r="D36" s="136"/>
      <c r="E36" s="122"/>
      <c r="F36" s="122"/>
      <c r="G36" s="122"/>
      <c r="H36" s="122"/>
      <c r="I36" s="122"/>
      <c r="J36" s="122"/>
      <c r="K36" s="122"/>
      <c r="L36" s="122"/>
      <c r="M36" s="122"/>
      <c r="N36" s="122"/>
      <c r="O36" s="122"/>
      <c r="P36" s="122"/>
      <c r="Q36" s="122"/>
      <c r="R36" s="122"/>
      <c r="S36" s="122"/>
      <c r="T36" s="122"/>
      <c r="U36" s="122"/>
      <c r="V36" s="122"/>
      <c r="W36" s="122"/>
      <c r="X36" s="122"/>
      <c r="Y36" s="122"/>
      <c r="Z36" s="122"/>
    </row>
    <row r="37" spans="1:26" ht="24" customHeight="1">
      <c r="A37" s="123"/>
      <c r="B37" s="135"/>
      <c r="C37" s="136"/>
      <c r="D37" s="136"/>
      <c r="E37" s="122"/>
      <c r="F37" s="122"/>
      <c r="G37" s="122"/>
      <c r="H37" s="122"/>
      <c r="I37" s="122"/>
      <c r="J37" s="122"/>
      <c r="K37" s="122"/>
      <c r="L37" s="122"/>
      <c r="M37" s="122"/>
      <c r="N37" s="122"/>
      <c r="O37" s="122"/>
      <c r="P37" s="122"/>
      <c r="Q37" s="122"/>
      <c r="R37" s="122"/>
      <c r="S37" s="122"/>
      <c r="T37" s="122"/>
      <c r="U37" s="122"/>
      <c r="V37" s="122"/>
      <c r="W37" s="122"/>
      <c r="X37" s="122"/>
      <c r="Y37" s="122"/>
      <c r="Z37" s="122"/>
    </row>
    <row r="38" spans="1:26" ht="24" customHeight="1">
      <c r="A38" s="123"/>
      <c r="B38" s="135"/>
      <c r="C38" s="136"/>
      <c r="D38" s="136"/>
      <c r="E38" s="122"/>
      <c r="F38" s="122"/>
      <c r="G38" s="122"/>
      <c r="H38" s="122"/>
      <c r="I38" s="122"/>
      <c r="J38" s="122"/>
      <c r="K38" s="122"/>
      <c r="L38" s="122"/>
      <c r="M38" s="122"/>
      <c r="N38" s="122"/>
      <c r="O38" s="122"/>
      <c r="P38" s="122"/>
      <c r="Q38" s="122"/>
      <c r="R38" s="122"/>
      <c r="S38" s="122"/>
      <c r="T38" s="122"/>
      <c r="U38" s="122"/>
      <c r="V38" s="122"/>
      <c r="W38" s="122"/>
      <c r="X38" s="122"/>
      <c r="Y38" s="122"/>
      <c r="Z38" s="122"/>
    </row>
    <row r="39" spans="1:26" ht="24" customHeight="1">
      <c r="A39" s="123"/>
      <c r="B39" s="135"/>
      <c r="C39" s="136"/>
      <c r="D39" s="136"/>
      <c r="E39" s="122"/>
      <c r="F39" s="122"/>
      <c r="G39" s="122"/>
      <c r="H39" s="122"/>
      <c r="I39" s="122"/>
      <c r="J39" s="122"/>
      <c r="K39" s="122"/>
      <c r="L39" s="122"/>
      <c r="M39" s="122"/>
      <c r="N39" s="122"/>
      <c r="O39" s="122"/>
      <c r="P39" s="122"/>
      <c r="Q39" s="122"/>
      <c r="R39" s="122"/>
      <c r="S39" s="122"/>
      <c r="T39" s="122"/>
      <c r="U39" s="122"/>
      <c r="V39" s="122"/>
      <c r="W39" s="122"/>
      <c r="X39" s="122"/>
      <c r="Y39" s="122"/>
      <c r="Z39" s="122"/>
    </row>
    <row r="40" spans="1:26" ht="24" customHeight="1">
      <c r="A40" s="123"/>
      <c r="B40" s="135"/>
      <c r="C40" s="136"/>
      <c r="D40" s="136"/>
      <c r="E40" s="122"/>
      <c r="F40" s="122"/>
      <c r="G40" s="122"/>
      <c r="H40" s="122"/>
      <c r="I40" s="122"/>
      <c r="J40" s="122"/>
      <c r="K40" s="122"/>
      <c r="L40" s="122"/>
      <c r="M40" s="122"/>
      <c r="N40" s="122"/>
      <c r="O40" s="122"/>
      <c r="P40" s="122"/>
      <c r="Q40" s="122"/>
      <c r="R40" s="122"/>
      <c r="S40" s="122"/>
      <c r="T40" s="122"/>
      <c r="U40" s="122"/>
      <c r="V40" s="122"/>
      <c r="W40" s="122"/>
      <c r="X40" s="122"/>
      <c r="Y40" s="122"/>
      <c r="Z40" s="122"/>
    </row>
    <row r="41" spans="1:26" ht="24" customHeight="1">
      <c r="A41" s="123"/>
      <c r="B41" s="135"/>
      <c r="C41" s="136"/>
      <c r="D41" s="136"/>
      <c r="E41" s="122"/>
      <c r="F41" s="122"/>
      <c r="G41" s="122"/>
      <c r="H41" s="122"/>
      <c r="I41" s="122"/>
      <c r="J41" s="122"/>
      <c r="K41" s="122"/>
      <c r="L41" s="122"/>
      <c r="M41" s="122"/>
      <c r="N41" s="122"/>
      <c r="O41" s="122"/>
      <c r="P41" s="122"/>
      <c r="Q41" s="122"/>
      <c r="R41" s="122"/>
      <c r="S41" s="122"/>
      <c r="T41" s="122"/>
      <c r="U41" s="122"/>
      <c r="V41" s="122"/>
      <c r="W41" s="122"/>
      <c r="X41" s="122"/>
      <c r="Y41" s="122"/>
      <c r="Z41" s="122"/>
    </row>
    <row r="42" spans="1:26" ht="24" customHeight="1">
      <c r="A42" s="123"/>
      <c r="B42" s="135"/>
      <c r="C42" s="136"/>
      <c r="D42" s="136"/>
      <c r="E42" s="122"/>
      <c r="F42" s="122"/>
      <c r="G42" s="122"/>
      <c r="H42" s="122"/>
      <c r="I42" s="122"/>
      <c r="J42" s="122"/>
      <c r="K42" s="122"/>
      <c r="L42" s="122"/>
      <c r="M42" s="122"/>
      <c r="N42" s="122"/>
      <c r="O42" s="122"/>
      <c r="P42" s="122"/>
      <c r="Q42" s="122"/>
      <c r="R42" s="122"/>
      <c r="S42" s="122"/>
      <c r="T42" s="122"/>
      <c r="U42" s="122"/>
      <c r="V42" s="122"/>
      <c r="W42" s="122"/>
      <c r="X42" s="122"/>
      <c r="Y42" s="122"/>
      <c r="Z42" s="122"/>
    </row>
    <row r="43" spans="1:26" ht="24" customHeight="1">
      <c r="A43" s="123"/>
      <c r="B43" s="135"/>
      <c r="C43" s="136"/>
      <c r="D43" s="136"/>
      <c r="E43" s="122"/>
      <c r="F43" s="122"/>
      <c r="G43" s="122"/>
      <c r="H43" s="122"/>
      <c r="I43" s="122"/>
      <c r="J43" s="122"/>
      <c r="K43" s="122"/>
      <c r="L43" s="122"/>
      <c r="M43" s="122"/>
      <c r="N43" s="122"/>
      <c r="O43" s="122"/>
      <c r="P43" s="122"/>
      <c r="Q43" s="122"/>
      <c r="R43" s="122"/>
      <c r="S43" s="122"/>
      <c r="T43" s="122"/>
      <c r="U43" s="122"/>
      <c r="V43" s="122"/>
      <c r="W43" s="122"/>
      <c r="X43" s="122"/>
      <c r="Y43" s="122"/>
      <c r="Z43" s="122"/>
    </row>
    <row r="44" spans="1:26" ht="24" customHeight="1">
      <c r="A44" s="123"/>
      <c r="B44" s="135"/>
      <c r="C44" s="136"/>
      <c r="D44" s="136"/>
      <c r="E44" s="122"/>
      <c r="F44" s="122"/>
      <c r="G44" s="122"/>
      <c r="H44" s="122"/>
      <c r="I44" s="122"/>
      <c r="J44" s="122"/>
      <c r="K44" s="122"/>
      <c r="L44" s="122"/>
      <c r="M44" s="122"/>
      <c r="N44" s="122"/>
      <c r="O44" s="122"/>
      <c r="P44" s="122"/>
      <c r="Q44" s="122"/>
      <c r="R44" s="122"/>
      <c r="S44" s="122"/>
      <c r="T44" s="122"/>
      <c r="U44" s="122"/>
      <c r="V44" s="122"/>
      <c r="W44" s="122"/>
      <c r="X44" s="122"/>
      <c r="Y44" s="122"/>
      <c r="Z44" s="122"/>
    </row>
    <row r="45" spans="1:26" ht="24" customHeight="1">
      <c r="A45" s="123"/>
      <c r="B45" s="135"/>
      <c r="C45" s="136"/>
      <c r="D45" s="136"/>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ht="24" customHeight="1">
      <c r="A46" s="123"/>
      <c r="B46" s="135"/>
      <c r="C46" s="136"/>
      <c r="D46" s="136"/>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ht="24" customHeight="1">
      <c r="A47" s="123"/>
      <c r="B47" s="135"/>
      <c r="C47" s="136"/>
      <c r="D47" s="136"/>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ht="24" customHeight="1">
      <c r="A48" s="123"/>
      <c r="B48" s="135"/>
      <c r="C48" s="136"/>
      <c r="D48" s="136"/>
      <c r="E48" s="122"/>
      <c r="F48" s="122"/>
      <c r="G48" s="122"/>
      <c r="H48" s="122"/>
      <c r="I48" s="122"/>
      <c r="J48" s="122"/>
      <c r="K48" s="122"/>
      <c r="L48" s="122"/>
      <c r="M48" s="122"/>
      <c r="N48" s="122"/>
      <c r="O48" s="122"/>
      <c r="P48" s="122"/>
      <c r="Q48" s="122"/>
      <c r="R48" s="122"/>
      <c r="S48" s="122"/>
      <c r="T48" s="122"/>
      <c r="U48" s="122"/>
      <c r="V48" s="122"/>
      <c r="W48" s="122"/>
      <c r="X48" s="122"/>
      <c r="Y48" s="122"/>
      <c r="Z48" s="122"/>
    </row>
    <row r="49" spans="1:26" ht="24" customHeight="1">
      <c r="A49" s="123"/>
      <c r="B49" s="135"/>
      <c r="C49" s="136"/>
      <c r="D49" s="136"/>
      <c r="E49" s="122"/>
      <c r="F49" s="122"/>
      <c r="G49" s="122"/>
      <c r="H49" s="122"/>
      <c r="I49" s="122"/>
      <c r="J49" s="122"/>
      <c r="K49" s="122"/>
      <c r="L49" s="122"/>
      <c r="M49" s="122"/>
      <c r="N49" s="122"/>
      <c r="O49" s="122"/>
      <c r="P49" s="122"/>
      <c r="Q49" s="122"/>
      <c r="R49" s="122"/>
      <c r="S49" s="122"/>
      <c r="T49" s="122"/>
      <c r="U49" s="122"/>
      <c r="V49" s="122"/>
      <c r="W49" s="122"/>
      <c r="X49" s="122"/>
      <c r="Y49" s="122"/>
      <c r="Z49" s="122"/>
    </row>
    <row r="50" spans="1:26" ht="24" customHeight="1">
      <c r="A50" s="123"/>
      <c r="B50" s="135"/>
      <c r="C50" s="136"/>
      <c r="D50" s="136"/>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24" customHeight="1">
      <c r="A51" s="123"/>
      <c r="B51" s="135"/>
      <c r="C51" s="136"/>
      <c r="D51" s="136"/>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24" customHeight="1">
      <c r="A52" s="123"/>
      <c r="B52" s="135"/>
      <c r="C52" s="136"/>
      <c r="D52" s="136"/>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24" customHeight="1">
      <c r="A53" s="123"/>
      <c r="B53" s="135"/>
      <c r="C53" s="136"/>
      <c r="D53" s="136"/>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24" customHeight="1">
      <c r="A54" s="123"/>
      <c r="B54" s="135"/>
      <c r="C54" s="136"/>
      <c r="D54" s="136"/>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24" customHeight="1">
      <c r="A55" s="123"/>
      <c r="B55" s="135"/>
      <c r="C55" s="136"/>
      <c r="D55" s="136"/>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24" customHeight="1">
      <c r="A56" s="123"/>
      <c r="B56" s="135"/>
      <c r="C56" s="136"/>
      <c r="D56" s="136"/>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24" customHeight="1">
      <c r="A57" s="123"/>
      <c r="B57" s="135"/>
      <c r="C57" s="136"/>
      <c r="D57" s="136"/>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24" customHeight="1">
      <c r="A58" s="123"/>
      <c r="B58" s="135"/>
      <c r="C58" s="136"/>
      <c r="D58" s="136"/>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24" customHeight="1">
      <c r="A59" s="123"/>
      <c r="B59" s="135"/>
      <c r="C59" s="136"/>
      <c r="D59" s="136"/>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24" customHeight="1">
      <c r="A60" s="123"/>
      <c r="B60" s="135"/>
      <c r="C60" s="136"/>
      <c r="D60" s="136"/>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24" customHeight="1">
      <c r="A61" s="123"/>
      <c r="B61" s="135"/>
      <c r="C61" s="136"/>
      <c r="D61" s="136"/>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24" customHeight="1">
      <c r="A62" s="123"/>
      <c r="B62" s="135"/>
      <c r="C62" s="136"/>
      <c r="D62" s="136"/>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24" customHeight="1">
      <c r="A63" s="123"/>
      <c r="B63" s="135"/>
      <c r="C63" s="136"/>
      <c r="D63" s="136"/>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24" customHeight="1">
      <c r="A64" s="123"/>
      <c r="B64" s="135"/>
      <c r="C64" s="136"/>
      <c r="D64" s="136"/>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24" customHeight="1">
      <c r="A65" s="123"/>
      <c r="B65" s="135"/>
      <c r="C65" s="136"/>
      <c r="D65" s="136"/>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24" customHeight="1">
      <c r="A66" s="123"/>
      <c r="B66" s="135"/>
      <c r="C66" s="136"/>
      <c r="D66" s="136"/>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24" customHeight="1">
      <c r="A67" s="123"/>
      <c r="B67" s="135"/>
      <c r="C67" s="136"/>
      <c r="D67" s="136"/>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24" customHeight="1">
      <c r="A68" s="123"/>
      <c r="B68" s="135"/>
      <c r="C68" s="136"/>
      <c r="D68" s="136"/>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24" customHeight="1">
      <c r="A69" s="123"/>
      <c r="B69" s="135"/>
      <c r="C69" s="136"/>
      <c r="D69" s="136"/>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24" customHeight="1">
      <c r="A70" s="123"/>
      <c r="B70" s="135"/>
      <c r="C70" s="136"/>
      <c r="D70" s="136"/>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24" customHeight="1">
      <c r="A71" s="123"/>
      <c r="B71" s="135"/>
      <c r="C71" s="136"/>
      <c r="D71" s="136"/>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24" customHeight="1">
      <c r="A72" s="123"/>
      <c r="B72" s="135"/>
      <c r="C72" s="136"/>
      <c r="D72" s="136"/>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24" customHeight="1">
      <c r="A73" s="123"/>
      <c r="B73" s="135"/>
      <c r="C73" s="136"/>
      <c r="D73" s="136"/>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24" customHeight="1">
      <c r="A74" s="123"/>
      <c r="B74" s="135"/>
      <c r="C74" s="136"/>
      <c r="D74" s="136"/>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24" customHeight="1">
      <c r="A75" s="123"/>
      <c r="B75" s="135"/>
      <c r="C75" s="136"/>
      <c r="D75" s="136"/>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24" customHeight="1">
      <c r="A76" s="123"/>
      <c r="B76" s="135"/>
      <c r="C76" s="136"/>
      <c r="D76" s="136"/>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24" customHeight="1">
      <c r="A77" s="123"/>
      <c r="B77" s="135"/>
      <c r="C77" s="136"/>
      <c r="D77" s="136"/>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24" customHeight="1">
      <c r="A78" s="123"/>
      <c r="B78" s="135"/>
      <c r="C78" s="136"/>
      <c r="D78" s="136"/>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24" customHeight="1">
      <c r="A79" s="123"/>
      <c r="B79" s="135"/>
      <c r="C79" s="136"/>
      <c r="D79" s="136"/>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24" customHeight="1">
      <c r="A80" s="123"/>
      <c r="B80" s="135"/>
      <c r="C80" s="136"/>
      <c r="D80" s="136"/>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24" customHeight="1">
      <c r="A81" s="123"/>
      <c r="B81" s="135"/>
      <c r="C81" s="136"/>
      <c r="D81" s="136"/>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24" customHeight="1">
      <c r="A82" s="123"/>
      <c r="B82" s="135"/>
      <c r="C82" s="136"/>
      <c r="D82" s="136"/>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24" customHeight="1">
      <c r="A83" s="123"/>
      <c r="B83" s="135"/>
      <c r="C83" s="136"/>
      <c r="D83" s="136"/>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24" customHeight="1">
      <c r="A84" s="123"/>
      <c r="B84" s="135"/>
      <c r="C84" s="136"/>
      <c r="D84" s="136"/>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24" customHeight="1">
      <c r="A85" s="123"/>
      <c r="B85" s="135"/>
      <c r="C85" s="136"/>
      <c r="D85" s="136"/>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24" customHeight="1">
      <c r="A86" s="123"/>
      <c r="B86" s="135"/>
      <c r="C86" s="136"/>
      <c r="D86" s="136"/>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24" customHeight="1">
      <c r="A87" s="123"/>
      <c r="B87" s="135"/>
      <c r="C87" s="136"/>
      <c r="D87" s="136"/>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24" customHeight="1">
      <c r="A88" s="123"/>
      <c r="B88" s="135"/>
      <c r="C88" s="136"/>
      <c r="D88" s="136"/>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24" customHeight="1">
      <c r="A89" s="123"/>
      <c r="B89" s="135"/>
      <c r="C89" s="136"/>
      <c r="D89" s="136"/>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24" customHeight="1">
      <c r="A90" s="123"/>
      <c r="B90" s="135"/>
      <c r="C90" s="136"/>
      <c r="D90" s="136"/>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24" customHeight="1">
      <c r="A91" s="123"/>
      <c r="B91" s="135"/>
      <c r="C91" s="136"/>
      <c r="D91" s="136"/>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24" customHeight="1">
      <c r="A92" s="123"/>
      <c r="B92" s="135"/>
      <c r="C92" s="136"/>
      <c r="D92" s="136"/>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24" customHeight="1">
      <c r="A93" s="123"/>
      <c r="B93" s="135"/>
      <c r="C93" s="136"/>
      <c r="D93" s="136"/>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24" customHeight="1">
      <c r="A94" s="123"/>
      <c r="B94" s="135"/>
      <c r="C94" s="136"/>
      <c r="D94" s="136"/>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24" customHeight="1">
      <c r="A95" s="123"/>
      <c r="B95" s="135"/>
      <c r="C95" s="136"/>
      <c r="D95" s="136"/>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24" customHeight="1">
      <c r="A96" s="123"/>
      <c r="B96" s="135"/>
      <c r="C96" s="136"/>
      <c r="D96" s="136"/>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24" customHeight="1">
      <c r="A97" s="123"/>
      <c r="B97" s="135"/>
      <c r="C97" s="136"/>
      <c r="D97" s="136"/>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24" customHeight="1">
      <c r="A98" s="123"/>
      <c r="B98" s="135"/>
      <c r="C98" s="136"/>
      <c r="D98" s="136"/>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24" customHeight="1">
      <c r="A99" s="123"/>
      <c r="B99" s="135"/>
      <c r="C99" s="136"/>
      <c r="D99" s="136"/>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24" customHeight="1">
      <c r="A100" s="123"/>
      <c r="B100" s="135"/>
      <c r="C100" s="136"/>
      <c r="D100" s="136"/>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24" customHeight="1">
      <c r="A101" s="123"/>
      <c r="B101" s="135"/>
      <c r="C101" s="136"/>
      <c r="D101" s="136"/>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24" customHeight="1">
      <c r="A102" s="123"/>
      <c r="B102" s="135"/>
      <c r="C102" s="136"/>
      <c r="D102" s="136"/>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24" customHeight="1">
      <c r="A103" s="123"/>
      <c r="B103" s="135"/>
      <c r="C103" s="136"/>
      <c r="D103" s="136"/>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24" customHeight="1">
      <c r="A104" s="123"/>
      <c r="B104" s="135"/>
      <c r="C104" s="136"/>
      <c r="D104" s="136"/>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24" customHeight="1">
      <c r="A105" s="123"/>
      <c r="B105" s="135"/>
      <c r="C105" s="136"/>
      <c r="D105" s="136"/>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24" customHeight="1">
      <c r="A106" s="123"/>
      <c r="B106" s="135"/>
      <c r="C106" s="136"/>
      <c r="D106" s="136"/>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24" customHeight="1">
      <c r="A107" s="123"/>
      <c r="B107" s="135"/>
      <c r="C107" s="136"/>
      <c r="D107" s="136"/>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24" customHeight="1">
      <c r="A108" s="123"/>
      <c r="B108" s="135"/>
      <c r="C108" s="136"/>
      <c r="D108" s="136"/>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24" customHeight="1">
      <c r="A109" s="123"/>
      <c r="B109" s="135"/>
      <c r="C109" s="136"/>
      <c r="D109" s="136"/>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24" customHeight="1">
      <c r="A110" s="123"/>
      <c r="B110" s="135"/>
      <c r="C110" s="136"/>
      <c r="D110" s="136"/>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24" customHeight="1">
      <c r="A111" s="123"/>
      <c r="B111" s="135"/>
      <c r="C111" s="136"/>
      <c r="D111" s="136"/>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24" customHeight="1">
      <c r="A112" s="123"/>
      <c r="B112" s="135"/>
      <c r="C112" s="136"/>
      <c r="D112" s="136"/>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24" customHeight="1">
      <c r="A113" s="123"/>
      <c r="B113" s="135"/>
      <c r="C113" s="136"/>
      <c r="D113" s="136"/>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24" customHeight="1">
      <c r="A114" s="123"/>
      <c r="B114" s="135"/>
      <c r="C114" s="136"/>
      <c r="D114" s="136"/>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24" customHeight="1">
      <c r="A115" s="123"/>
      <c r="B115" s="135"/>
      <c r="C115" s="136"/>
      <c r="D115" s="136"/>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24" customHeight="1">
      <c r="A116" s="123"/>
      <c r="B116" s="135"/>
      <c r="C116" s="136"/>
      <c r="D116" s="136"/>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24" customHeight="1">
      <c r="A117" s="123"/>
      <c r="B117" s="135"/>
      <c r="C117" s="136"/>
      <c r="D117" s="136"/>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24" customHeight="1">
      <c r="A118" s="123"/>
      <c r="B118" s="135"/>
      <c r="C118" s="136"/>
      <c r="D118" s="136"/>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24" customHeight="1">
      <c r="A119" s="123"/>
      <c r="B119" s="135"/>
      <c r="C119" s="136"/>
      <c r="D119" s="136"/>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24" customHeight="1">
      <c r="A120" s="123"/>
      <c r="B120" s="135"/>
      <c r="C120" s="136"/>
      <c r="D120" s="136"/>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24" customHeight="1">
      <c r="A121" s="123"/>
      <c r="B121" s="135"/>
      <c r="C121" s="136"/>
      <c r="D121" s="136"/>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24" customHeight="1">
      <c r="A122" s="123"/>
      <c r="B122" s="135"/>
      <c r="C122" s="136"/>
      <c r="D122" s="136"/>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24" customHeight="1">
      <c r="A123" s="123"/>
      <c r="B123" s="135"/>
      <c r="C123" s="136"/>
      <c r="D123" s="136"/>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24" customHeight="1">
      <c r="A124" s="123"/>
      <c r="B124" s="135"/>
      <c r="C124" s="136"/>
      <c r="D124" s="136"/>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24" customHeight="1">
      <c r="A125" s="123"/>
      <c r="B125" s="135"/>
      <c r="C125" s="136"/>
      <c r="D125" s="136"/>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24" customHeight="1">
      <c r="A126" s="123"/>
      <c r="B126" s="135"/>
      <c r="C126" s="136"/>
      <c r="D126" s="136"/>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24" customHeight="1">
      <c r="A127" s="123"/>
      <c r="B127" s="135"/>
      <c r="C127" s="136"/>
      <c r="D127" s="136"/>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24" customHeight="1">
      <c r="A128" s="123"/>
      <c r="B128" s="135"/>
      <c r="C128" s="136"/>
      <c r="D128" s="136"/>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24" customHeight="1">
      <c r="A129" s="123"/>
      <c r="B129" s="135"/>
      <c r="C129" s="136"/>
      <c r="D129" s="136"/>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24" customHeight="1">
      <c r="A130" s="123"/>
      <c r="B130" s="135"/>
      <c r="C130" s="136"/>
      <c r="D130" s="136"/>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24" customHeight="1">
      <c r="A131" s="123"/>
      <c r="B131" s="135"/>
      <c r="C131" s="136"/>
      <c r="D131" s="136"/>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24" customHeight="1">
      <c r="A132" s="123"/>
      <c r="B132" s="135"/>
      <c r="C132" s="136"/>
      <c r="D132" s="136"/>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24" customHeight="1">
      <c r="A133" s="123"/>
      <c r="B133" s="135"/>
      <c r="C133" s="136"/>
      <c r="D133" s="136"/>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24" customHeight="1">
      <c r="A134" s="123"/>
      <c r="B134" s="135"/>
      <c r="C134" s="136"/>
      <c r="D134" s="136"/>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24" customHeight="1">
      <c r="A135" s="123"/>
      <c r="B135" s="135"/>
      <c r="C135" s="136"/>
      <c r="D135" s="136"/>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24" customHeight="1">
      <c r="A136" s="123"/>
      <c r="B136" s="135"/>
      <c r="C136" s="136"/>
      <c r="D136" s="136"/>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24" customHeight="1">
      <c r="A137" s="123"/>
      <c r="B137" s="135"/>
      <c r="C137" s="136"/>
      <c r="D137" s="136"/>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24" customHeight="1">
      <c r="A138" s="123"/>
      <c r="B138" s="135"/>
      <c r="C138" s="136"/>
      <c r="D138" s="136"/>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24" customHeight="1">
      <c r="A139" s="123"/>
      <c r="B139" s="135"/>
      <c r="C139" s="136"/>
      <c r="D139" s="136"/>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24" customHeight="1">
      <c r="A140" s="123"/>
      <c r="B140" s="135"/>
      <c r="C140" s="136"/>
      <c r="D140" s="136"/>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24" customHeight="1">
      <c r="A141" s="123"/>
      <c r="B141" s="135"/>
      <c r="C141" s="136"/>
      <c r="D141" s="136"/>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24" customHeight="1">
      <c r="A142" s="123"/>
      <c r="B142" s="135"/>
      <c r="C142" s="136"/>
      <c r="D142" s="136"/>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24" customHeight="1">
      <c r="A143" s="123"/>
      <c r="B143" s="135"/>
      <c r="C143" s="136"/>
      <c r="D143" s="136"/>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24" customHeight="1">
      <c r="A144" s="123"/>
      <c r="B144" s="135"/>
      <c r="C144" s="136"/>
      <c r="D144" s="136"/>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24" customHeight="1">
      <c r="A145" s="123"/>
      <c r="B145" s="135"/>
      <c r="C145" s="136"/>
      <c r="D145" s="136"/>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24" customHeight="1">
      <c r="A146" s="123"/>
      <c r="B146" s="135"/>
      <c r="C146" s="136"/>
      <c r="D146" s="136"/>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24" customHeight="1">
      <c r="A147" s="123"/>
      <c r="B147" s="135"/>
      <c r="C147" s="136"/>
      <c r="D147" s="136"/>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24" customHeight="1">
      <c r="A148" s="123"/>
      <c r="B148" s="135"/>
      <c r="C148" s="136"/>
      <c r="D148" s="136"/>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24" customHeight="1">
      <c r="A149" s="123"/>
      <c r="B149" s="135"/>
      <c r="C149" s="136"/>
      <c r="D149" s="136"/>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24" customHeight="1">
      <c r="A150" s="123"/>
      <c r="B150" s="135"/>
      <c r="C150" s="136"/>
      <c r="D150" s="136"/>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24" customHeight="1">
      <c r="A151" s="123"/>
      <c r="B151" s="135"/>
      <c r="C151" s="136"/>
      <c r="D151" s="136"/>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24" customHeight="1">
      <c r="A152" s="123"/>
      <c r="B152" s="135"/>
      <c r="C152" s="136"/>
      <c r="D152" s="136"/>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24" customHeight="1">
      <c r="A153" s="123"/>
      <c r="B153" s="135"/>
      <c r="C153" s="136"/>
      <c r="D153" s="136"/>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24" customHeight="1">
      <c r="A154" s="123"/>
      <c r="B154" s="135"/>
      <c r="C154" s="136"/>
      <c r="D154" s="136"/>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24" customHeight="1">
      <c r="A155" s="123"/>
      <c r="B155" s="135"/>
      <c r="C155" s="136"/>
      <c r="D155" s="136"/>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24" customHeight="1">
      <c r="A156" s="123"/>
      <c r="B156" s="135"/>
      <c r="C156" s="136"/>
      <c r="D156" s="13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24" customHeight="1">
      <c r="A157" s="123"/>
      <c r="B157" s="135"/>
      <c r="C157" s="136"/>
      <c r="D157" s="136"/>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24" customHeight="1">
      <c r="A158" s="123"/>
      <c r="B158" s="135"/>
      <c r="C158" s="136"/>
      <c r="D158" s="136"/>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24" customHeight="1">
      <c r="A159" s="123"/>
      <c r="B159" s="135"/>
      <c r="C159" s="136"/>
      <c r="D159" s="136"/>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24" customHeight="1">
      <c r="A160" s="123"/>
      <c r="B160" s="135"/>
      <c r="C160" s="136"/>
      <c r="D160" s="136"/>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24" customHeight="1">
      <c r="A161" s="123"/>
      <c r="B161" s="135"/>
      <c r="C161" s="136"/>
      <c r="D161" s="136"/>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24" customHeight="1">
      <c r="A162" s="123"/>
      <c r="B162" s="135"/>
      <c r="C162" s="136"/>
      <c r="D162" s="136"/>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24" customHeight="1">
      <c r="A163" s="123"/>
      <c r="B163" s="135"/>
      <c r="C163" s="136"/>
      <c r="D163" s="136"/>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24" customHeight="1">
      <c r="A164" s="123"/>
      <c r="B164" s="135"/>
      <c r="C164" s="136"/>
      <c r="D164" s="136"/>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24" customHeight="1">
      <c r="A165" s="123"/>
      <c r="B165" s="135"/>
      <c r="C165" s="136"/>
      <c r="D165" s="136"/>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24" customHeight="1">
      <c r="A166" s="123"/>
      <c r="B166" s="135"/>
      <c r="C166" s="136"/>
      <c r="D166" s="136"/>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24" customHeight="1">
      <c r="A167" s="123"/>
      <c r="B167" s="135"/>
      <c r="C167" s="136"/>
      <c r="D167" s="136"/>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24" customHeight="1">
      <c r="A168" s="123"/>
      <c r="B168" s="135"/>
      <c r="C168" s="136"/>
      <c r="D168" s="136"/>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24" customHeight="1">
      <c r="A169" s="123"/>
      <c r="B169" s="135"/>
      <c r="C169" s="136"/>
      <c r="D169" s="136"/>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24" customHeight="1">
      <c r="A170" s="123"/>
      <c r="B170" s="135"/>
      <c r="C170" s="136"/>
      <c r="D170" s="136"/>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24" customHeight="1">
      <c r="A171" s="123"/>
      <c r="B171" s="135"/>
      <c r="C171" s="136"/>
      <c r="D171" s="136"/>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24" customHeight="1">
      <c r="A172" s="123"/>
      <c r="B172" s="135"/>
      <c r="C172" s="136"/>
      <c r="D172" s="136"/>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24" customHeight="1">
      <c r="A173" s="123"/>
      <c r="B173" s="135"/>
      <c r="C173" s="136"/>
      <c r="D173" s="136"/>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24" customHeight="1">
      <c r="A174" s="123"/>
      <c r="B174" s="135"/>
      <c r="C174" s="136"/>
      <c r="D174" s="136"/>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24" customHeight="1">
      <c r="A175" s="123"/>
      <c r="B175" s="135"/>
      <c r="C175" s="136"/>
      <c r="D175" s="136"/>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24" customHeight="1">
      <c r="A176" s="123"/>
      <c r="B176" s="135"/>
      <c r="C176" s="136"/>
      <c r="D176" s="136"/>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24" customHeight="1">
      <c r="A177" s="123"/>
      <c r="B177" s="135"/>
      <c r="C177" s="136"/>
      <c r="D177" s="136"/>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24" customHeight="1">
      <c r="A178" s="123"/>
      <c r="B178" s="135"/>
      <c r="C178" s="136"/>
      <c r="D178" s="136"/>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24" customHeight="1">
      <c r="A179" s="123"/>
      <c r="B179" s="135"/>
      <c r="C179" s="136"/>
      <c r="D179" s="136"/>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24" customHeight="1">
      <c r="A180" s="123"/>
      <c r="B180" s="135"/>
      <c r="C180" s="136"/>
      <c r="D180" s="136"/>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24" customHeight="1">
      <c r="A181" s="123"/>
      <c r="B181" s="135"/>
      <c r="C181" s="136"/>
      <c r="D181" s="136"/>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24" customHeight="1">
      <c r="A182" s="123"/>
      <c r="B182" s="135"/>
      <c r="C182" s="136"/>
      <c r="D182" s="136"/>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24" customHeight="1">
      <c r="A183" s="123"/>
      <c r="B183" s="135"/>
      <c r="C183" s="136"/>
      <c r="D183" s="136"/>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24" customHeight="1">
      <c r="A184" s="123"/>
      <c r="B184" s="135"/>
      <c r="C184" s="136"/>
      <c r="D184" s="136"/>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24" customHeight="1">
      <c r="A185" s="123"/>
      <c r="B185" s="135"/>
      <c r="C185" s="136"/>
      <c r="D185" s="136"/>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24" customHeight="1">
      <c r="A186" s="123"/>
      <c r="B186" s="135"/>
      <c r="C186" s="136"/>
      <c r="D186" s="136"/>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24" customHeight="1">
      <c r="A187" s="123"/>
      <c r="B187" s="135"/>
      <c r="C187" s="136"/>
      <c r="D187" s="136"/>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24" customHeight="1">
      <c r="A188" s="123"/>
      <c r="B188" s="135"/>
      <c r="C188" s="136"/>
      <c r="D188" s="136"/>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24" customHeight="1">
      <c r="A189" s="123"/>
      <c r="B189" s="135"/>
      <c r="C189" s="136"/>
      <c r="D189" s="136"/>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24" customHeight="1">
      <c r="A190" s="123"/>
      <c r="B190" s="135"/>
      <c r="C190" s="136"/>
      <c r="D190" s="136"/>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24" customHeight="1">
      <c r="A191" s="123"/>
      <c r="B191" s="135"/>
      <c r="C191" s="136"/>
      <c r="D191" s="136"/>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24" customHeight="1">
      <c r="A192" s="123"/>
      <c r="B192" s="135"/>
      <c r="C192" s="136"/>
      <c r="D192" s="136"/>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24" customHeight="1">
      <c r="A193" s="123"/>
      <c r="B193" s="135"/>
      <c r="C193" s="136"/>
      <c r="D193" s="136"/>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24" customHeight="1">
      <c r="A194" s="123"/>
      <c r="B194" s="135"/>
      <c r="C194" s="136"/>
      <c r="D194" s="136"/>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24" customHeight="1">
      <c r="A195" s="123"/>
      <c r="B195" s="135"/>
      <c r="C195" s="136"/>
      <c r="D195" s="136"/>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24" customHeight="1">
      <c r="A196" s="123"/>
      <c r="B196" s="135"/>
      <c r="C196" s="136"/>
      <c r="D196" s="136"/>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24" customHeight="1">
      <c r="A197" s="123"/>
      <c r="B197" s="135"/>
      <c r="C197" s="136"/>
      <c r="D197" s="136"/>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24" customHeight="1">
      <c r="A198" s="123"/>
      <c r="B198" s="135"/>
      <c r="C198" s="136"/>
      <c r="D198" s="136"/>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24" customHeight="1">
      <c r="A199" s="123"/>
      <c r="B199" s="135"/>
      <c r="C199" s="136"/>
      <c r="D199" s="136"/>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24" customHeight="1">
      <c r="A200" s="123"/>
      <c r="B200" s="135"/>
      <c r="C200" s="136"/>
      <c r="D200" s="136"/>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24" customHeight="1">
      <c r="A201" s="123"/>
      <c r="B201" s="135"/>
      <c r="C201" s="136"/>
      <c r="D201" s="136"/>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24" customHeight="1">
      <c r="A202" s="123"/>
      <c r="B202" s="135"/>
      <c r="C202" s="136"/>
      <c r="D202" s="136"/>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24" customHeight="1">
      <c r="A203" s="123"/>
      <c r="B203" s="135"/>
      <c r="C203" s="136"/>
      <c r="D203" s="136"/>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24" customHeight="1">
      <c r="A204" s="123"/>
      <c r="B204" s="135"/>
      <c r="C204" s="136"/>
      <c r="D204" s="136"/>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24" customHeight="1">
      <c r="A205" s="123"/>
      <c r="B205" s="135"/>
      <c r="C205" s="136"/>
      <c r="D205" s="136"/>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24" customHeight="1">
      <c r="A206" s="123"/>
      <c r="B206" s="135"/>
      <c r="C206" s="136"/>
      <c r="D206" s="136"/>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24" customHeight="1">
      <c r="A207" s="123"/>
      <c r="B207" s="135"/>
      <c r="C207" s="136"/>
      <c r="D207" s="136"/>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24" customHeight="1">
      <c r="A208" s="123"/>
      <c r="B208" s="135"/>
      <c r="C208" s="136"/>
      <c r="D208" s="136"/>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24" customHeight="1">
      <c r="A209" s="123"/>
      <c r="B209" s="135"/>
      <c r="C209" s="136"/>
      <c r="D209" s="136"/>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24" customHeight="1">
      <c r="A210" s="123"/>
      <c r="B210" s="135"/>
      <c r="C210" s="136"/>
      <c r="D210" s="136"/>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24" customHeight="1">
      <c r="A211" s="123"/>
      <c r="B211" s="135"/>
      <c r="C211" s="136"/>
      <c r="D211" s="136"/>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24" customHeight="1">
      <c r="A212" s="123"/>
      <c r="B212" s="135"/>
      <c r="C212" s="136"/>
      <c r="D212" s="136"/>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24" customHeight="1">
      <c r="A213" s="123"/>
      <c r="B213" s="135"/>
      <c r="C213" s="136"/>
      <c r="D213" s="136"/>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24" customHeight="1">
      <c r="A214" s="123"/>
      <c r="B214" s="135"/>
      <c r="C214" s="136"/>
      <c r="D214" s="136"/>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24" customHeight="1">
      <c r="A215" s="123"/>
      <c r="B215" s="135"/>
      <c r="C215" s="136"/>
      <c r="D215" s="136"/>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24" customHeight="1">
      <c r="A216" s="123"/>
      <c r="B216" s="135"/>
      <c r="C216" s="136"/>
      <c r="D216" s="136"/>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24" customHeight="1">
      <c r="A217" s="123"/>
      <c r="B217" s="135"/>
      <c r="C217" s="136"/>
      <c r="D217" s="136"/>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24" customHeight="1">
      <c r="A218" s="123"/>
      <c r="B218" s="135"/>
      <c r="C218" s="136"/>
      <c r="D218" s="136"/>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24" customHeight="1">
      <c r="A219" s="123"/>
      <c r="B219" s="135"/>
      <c r="C219" s="136"/>
      <c r="D219" s="136"/>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24" customHeight="1">
      <c r="A220" s="123"/>
      <c r="B220" s="135"/>
      <c r="C220" s="136"/>
      <c r="D220" s="136"/>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24" customHeight="1">
      <c r="A221" s="123"/>
      <c r="B221" s="135"/>
      <c r="C221" s="136"/>
      <c r="D221" s="136"/>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24" customHeight="1">
      <c r="A222" s="123"/>
      <c r="B222" s="135"/>
      <c r="C222" s="136"/>
      <c r="D222" s="136"/>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24" customHeight="1">
      <c r="A223" s="123"/>
      <c r="B223" s="135"/>
      <c r="C223" s="136"/>
      <c r="D223" s="136"/>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24" customHeight="1">
      <c r="A224" s="123"/>
      <c r="B224" s="135"/>
      <c r="C224" s="136"/>
      <c r="D224" s="136"/>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24" customHeight="1">
      <c r="A225" s="123"/>
      <c r="B225" s="135"/>
      <c r="C225" s="136"/>
      <c r="D225" s="136"/>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24" customHeight="1">
      <c r="A226" s="123"/>
      <c r="B226" s="135"/>
      <c r="C226" s="136"/>
      <c r="D226" s="136"/>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24" customHeight="1">
      <c r="A227" s="123"/>
      <c r="B227" s="135"/>
      <c r="C227" s="136"/>
      <c r="D227" s="136"/>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24" customHeight="1">
      <c r="A228" s="123"/>
      <c r="B228" s="135"/>
      <c r="C228" s="136"/>
      <c r="D228" s="136"/>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24" customHeight="1">
      <c r="A229" s="123"/>
      <c r="B229" s="135"/>
      <c r="C229" s="136"/>
      <c r="D229" s="136"/>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24" customHeight="1">
      <c r="A230" s="123"/>
      <c r="B230" s="135"/>
      <c r="C230" s="136"/>
      <c r="D230" s="136"/>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24" customHeight="1">
      <c r="A231" s="123"/>
      <c r="B231" s="135"/>
      <c r="C231" s="136"/>
      <c r="D231" s="136"/>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24" customHeight="1">
      <c r="A232" s="123"/>
      <c r="B232" s="135"/>
      <c r="C232" s="136"/>
      <c r="D232" s="136"/>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24" customHeight="1">
      <c r="A233" s="123"/>
      <c r="B233" s="135"/>
      <c r="C233" s="136"/>
      <c r="D233" s="136"/>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24" customHeight="1">
      <c r="A234" s="123"/>
      <c r="B234" s="135"/>
      <c r="C234" s="136"/>
      <c r="D234" s="136"/>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24" customHeight="1">
      <c r="A235" s="123"/>
      <c r="B235" s="135"/>
      <c r="C235" s="136"/>
      <c r="D235" s="136"/>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24" customHeight="1">
      <c r="A236" s="123"/>
      <c r="B236" s="135"/>
      <c r="C236" s="136"/>
      <c r="D236" s="136"/>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24" customHeight="1">
      <c r="A237" s="123"/>
      <c r="B237" s="135"/>
      <c r="C237" s="136"/>
      <c r="D237" s="136"/>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24" customHeight="1">
      <c r="A238" s="123"/>
      <c r="B238" s="135"/>
      <c r="C238" s="136"/>
      <c r="D238" s="136"/>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24" customHeight="1">
      <c r="A239" s="123"/>
      <c r="B239" s="135"/>
      <c r="C239" s="136"/>
      <c r="D239" s="136"/>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24" customHeight="1">
      <c r="A240" s="123"/>
      <c r="B240" s="135"/>
      <c r="C240" s="136"/>
      <c r="D240" s="136"/>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24" customHeight="1">
      <c r="A241" s="123"/>
      <c r="B241" s="135"/>
      <c r="C241" s="136"/>
      <c r="D241" s="136"/>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24" customHeight="1">
      <c r="A242" s="123"/>
      <c r="B242" s="135"/>
      <c r="C242" s="136"/>
      <c r="D242" s="136"/>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24" customHeight="1">
      <c r="A243" s="123"/>
      <c r="B243" s="135"/>
      <c r="C243" s="136"/>
      <c r="D243" s="136"/>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24" customHeight="1">
      <c r="A244" s="123"/>
      <c r="B244" s="135"/>
      <c r="C244" s="136"/>
      <c r="D244" s="136"/>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24" customHeight="1">
      <c r="A245" s="123"/>
      <c r="B245" s="135"/>
      <c r="C245" s="136"/>
      <c r="D245" s="136"/>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24" customHeight="1">
      <c r="A246" s="123"/>
      <c r="B246" s="135"/>
      <c r="C246" s="136"/>
      <c r="D246" s="136"/>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24" customHeight="1">
      <c r="A247" s="123"/>
      <c r="B247" s="135"/>
      <c r="C247" s="136"/>
      <c r="D247" s="136"/>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24" customHeight="1">
      <c r="A248" s="123"/>
      <c r="B248" s="135"/>
      <c r="C248" s="136"/>
      <c r="D248" s="136"/>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24" customHeight="1">
      <c r="A249" s="123"/>
      <c r="B249" s="135"/>
      <c r="C249" s="136"/>
      <c r="D249" s="136"/>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24" customHeight="1">
      <c r="A250" s="123"/>
      <c r="B250" s="135"/>
      <c r="C250" s="136"/>
      <c r="D250" s="136"/>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24" customHeight="1">
      <c r="A251" s="123"/>
      <c r="B251" s="135"/>
      <c r="C251" s="136"/>
      <c r="D251" s="136"/>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24" customHeight="1">
      <c r="A252" s="123"/>
      <c r="B252" s="135"/>
      <c r="C252" s="136"/>
      <c r="D252" s="136"/>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24" customHeight="1">
      <c r="A253" s="123"/>
      <c r="B253" s="135"/>
      <c r="C253" s="136"/>
      <c r="D253" s="136"/>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24" customHeight="1">
      <c r="A254" s="123"/>
      <c r="B254" s="135"/>
      <c r="C254" s="136"/>
      <c r="D254" s="136"/>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24" customHeight="1">
      <c r="A255" s="123"/>
      <c r="B255" s="135"/>
      <c r="C255" s="136"/>
      <c r="D255" s="136"/>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24" customHeight="1">
      <c r="A256" s="123"/>
      <c r="B256" s="135"/>
      <c r="C256" s="136"/>
      <c r="D256" s="136"/>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24" customHeight="1">
      <c r="A257" s="123"/>
      <c r="B257" s="135"/>
      <c r="C257" s="136"/>
      <c r="D257" s="136"/>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24" customHeight="1">
      <c r="A258" s="123"/>
      <c r="B258" s="135"/>
      <c r="C258" s="136"/>
      <c r="D258" s="136"/>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24" customHeight="1">
      <c r="A259" s="123"/>
      <c r="B259" s="135"/>
      <c r="C259" s="136"/>
      <c r="D259" s="136"/>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24" customHeight="1">
      <c r="A260" s="123"/>
      <c r="B260" s="135"/>
      <c r="C260" s="136"/>
      <c r="D260" s="136"/>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24" customHeight="1">
      <c r="A261" s="123"/>
      <c r="B261" s="135"/>
      <c r="C261" s="136"/>
      <c r="D261" s="136"/>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24" customHeight="1">
      <c r="A262" s="123"/>
      <c r="B262" s="135"/>
      <c r="C262" s="136"/>
      <c r="D262" s="136"/>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24" customHeight="1">
      <c r="A263" s="123"/>
      <c r="B263" s="135"/>
      <c r="C263" s="136"/>
      <c r="D263" s="136"/>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24" customHeight="1">
      <c r="A264" s="123"/>
      <c r="B264" s="135"/>
      <c r="C264" s="136"/>
      <c r="D264" s="136"/>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24" customHeight="1">
      <c r="A265" s="123"/>
      <c r="B265" s="135"/>
      <c r="C265" s="136"/>
      <c r="D265" s="136"/>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24" customHeight="1">
      <c r="A266" s="123"/>
      <c r="B266" s="135"/>
      <c r="C266" s="136"/>
      <c r="D266" s="136"/>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24" customHeight="1">
      <c r="A267" s="123"/>
      <c r="B267" s="135"/>
      <c r="C267" s="136"/>
      <c r="D267" s="136"/>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24" customHeight="1">
      <c r="A268" s="123"/>
      <c r="B268" s="135"/>
      <c r="C268" s="136"/>
      <c r="D268" s="136"/>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24" customHeight="1">
      <c r="A269" s="123"/>
      <c r="B269" s="135"/>
      <c r="C269" s="136"/>
      <c r="D269" s="136"/>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24" customHeight="1">
      <c r="A270" s="123"/>
      <c r="B270" s="135"/>
      <c r="C270" s="136"/>
      <c r="D270" s="136"/>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24" customHeight="1">
      <c r="A271" s="123"/>
      <c r="B271" s="135"/>
      <c r="C271" s="136"/>
      <c r="D271" s="136"/>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24" customHeight="1">
      <c r="A272" s="123"/>
      <c r="B272" s="135"/>
      <c r="C272" s="136"/>
      <c r="D272" s="136"/>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24" customHeight="1">
      <c r="A273" s="123"/>
      <c r="B273" s="135"/>
      <c r="C273" s="136"/>
      <c r="D273" s="136"/>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24" customHeight="1">
      <c r="A274" s="123"/>
      <c r="B274" s="135"/>
      <c r="C274" s="136"/>
      <c r="D274" s="136"/>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24" customHeight="1">
      <c r="A275" s="123"/>
      <c r="B275" s="135"/>
      <c r="C275" s="136"/>
      <c r="D275" s="136"/>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24" customHeight="1">
      <c r="A276" s="123"/>
      <c r="B276" s="135"/>
      <c r="C276" s="136"/>
      <c r="D276" s="136"/>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24" customHeight="1">
      <c r="A277" s="123"/>
      <c r="B277" s="135"/>
      <c r="C277" s="136"/>
      <c r="D277" s="136"/>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24" customHeight="1">
      <c r="A278" s="123"/>
      <c r="B278" s="135"/>
      <c r="C278" s="136"/>
      <c r="D278" s="136"/>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24" customHeight="1">
      <c r="A279" s="123"/>
      <c r="B279" s="135"/>
      <c r="C279" s="136"/>
      <c r="D279" s="136"/>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24" customHeight="1">
      <c r="A280" s="123"/>
      <c r="B280" s="135"/>
      <c r="C280" s="136"/>
      <c r="D280" s="136"/>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24" customHeight="1">
      <c r="A281" s="123"/>
      <c r="B281" s="135"/>
      <c r="C281" s="136"/>
      <c r="D281" s="136"/>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24" customHeight="1">
      <c r="A282" s="123"/>
      <c r="B282" s="135"/>
      <c r="C282" s="136"/>
      <c r="D282" s="136"/>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24" customHeight="1">
      <c r="A283" s="123"/>
      <c r="B283" s="135"/>
      <c r="C283" s="136"/>
      <c r="D283" s="136"/>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24" customHeight="1">
      <c r="A284" s="123"/>
      <c r="B284" s="135"/>
      <c r="C284" s="136"/>
      <c r="D284" s="136"/>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24" customHeight="1">
      <c r="A285" s="123"/>
      <c r="B285" s="135"/>
      <c r="C285" s="136"/>
      <c r="D285" s="136"/>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24" customHeight="1">
      <c r="A286" s="123"/>
      <c r="B286" s="135"/>
      <c r="C286" s="136"/>
      <c r="D286" s="136"/>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24" customHeight="1">
      <c r="A287" s="123"/>
      <c r="B287" s="135"/>
      <c r="C287" s="136"/>
      <c r="D287" s="136"/>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24" customHeight="1">
      <c r="A288" s="123"/>
      <c r="B288" s="135"/>
      <c r="C288" s="136"/>
      <c r="D288" s="136"/>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24" customHeight="1">
      <c r="A289" s="123"/>
      <c r="B289" s="135"/>
      <c r="C289" s="136"/>
      <c r="D289" s="136"/>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24" customHeight="1">
      <c r="A290" s="123"/>
      <c r="B290" s="135"/>
      <c r="C290" s="136"/>
      <c r="D290" s="136"/>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24" customHeight="1">
      <c r="A291" s="123"/>
      <c r="B291" s="135"/>
      <c r="C291" s="136"/>
      <c r="D291" s="136"/>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24" customHeight="1">
      <c r="A292" s="123"/>
      <c r="B292" s="135"/>
      <c r="C292" s="136"/>
      <c r="D292" s="136"/>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24" customHeight="1">
      <c r="A293" s="123"/>
      <c r="B293" s="135"/>
      <c r="C293" s="136"/>
      <c r="D293" s="136"/>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24" customHeight="1">
      <c r="A294" s="123"/>
      <c r="B294" s="135"/>
      <c r="C294" s="136"/>
      <c r="D294" s="136"/>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24" customHeight="1">
      <c r="A295" s="123"/>
      <c r="B295" s="135"/>
      <c r="C295" s="136"/>
      <c r="D295" s="136"/>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24" customHeight="1">
      <c r="A296" s="123"/>
      <c r="B296" s="135"/>
      <c r="C296" s="136"/>
      <c r="D296" s="136"/>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24" customHeight="1">
      <c r="A297" s="123"/>
      <c r="B297" s="135"/>
      <c r="C297" s="136"/>
      <c r="D297" s="136"/>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24" customHeight="1">
      <c r="A298" s="123"/>
      <c r="B298" s="135"/>
      <c r="C298" s="136"/>
      <c r="D298" s="136"/>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24" customHeight="1">
      <c r="A299" s="123"/>
      <c r="B299" s="135"/>
      <c r="C299" s="136"/>
      <c r="D299" s="136"/>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24" customHeight="1">
      <c r="A300" s="123"/>
      <c r="B300" s="135"/>
      <c r="C300" s="136"/>
      <c r="D300" s="136"/>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24" customHeight="1">
      <c r="A301" s="123"/>
      <c r="B301" s="135"/>
      <c r="C301" s="136"/>
      <c r="D301" s="136"/>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24" customHeight="1">
      <c r="A302" s="123"/>
      <c r="B302" s="135"/>
      <c r="C302" s="136"/>
      <c r="D302" s="136"/>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24" customHeight="1">
      <c r="A303" s="123"/>
      <c r="B303" s="135"/>
      <c r="C303" s="136"/>
      <c r="D303" s="136"/>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24" customHeight="1">
      <c r="A304" s="123"/>
      <c r="B304" s="135"/>
      <c r="C304" s="136"/>
      <c r="D304" s="136"/>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24" customHeight="1">
      <c r="A305" s="123"/>
      <c r="B305" s="135"/>
      <c r="C305" s="136"/>
      <c r="D305" s="136"/>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24" customHeight="1">
      <c r="A306" s="123"/>
      <c r="B306" s="135"/>
      <c r="C306" s="136"/>
      <c r="D306" s="136"/>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24" customHeight="1">
      <c r="A307" s="123"/>
      <c r="B307" s="135"/>
      <c r="C307" s="136"/>
      <c r="D307" s="136"/>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24" customHeight="1">
      <c r="A308" s="123"/>
      <c r="B308" s="135"/>
      <c r="C308" s="136"/>
      <c r="D308" s="136"/>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24" customHeight="1">
      <c r="A309" s="123"/>
      <c r="B309" s="135"/>
      <c r="C309" s="136"/>
      <c r="D309" s="136"/>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24" customHeight="1">
      <c r="A310" s="123"/>
      <c r="B310" s="135"/>
      <c r="C310" s="136"/>
      <c r="D310" s="136"/>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24" customHeight="1">
      <c r="A311" s="123"/>
      <c r="B311" s="135"/>
      <c r="C311" s="136"/>
      <c r="D311" s="136"/>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24" customHeight="1">
      <c r="A312" s="123"/>
      <c r="B312" s="135"/>
      <c r="C312" s="136"/>
      <c r="D312" s="136"/>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24" customHeight="1">
      <c r="A313" s="123"/>
      <c r="B313" s="135"/>
      <c r="C313" s="136"/>
      <c r="D313" s="136"/>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24" customHeight="1">
      <c r="A314" s="123"/>
      <c r="B314" s="135"/>
      <c r="C314" s="136"/>
      <c r="D314" s="136"/>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24" customHeight="1">
      <c r="A315" s="123"/>
      <c r="B315" s="135"/>
      <c r="C315" s="136"/>
      <c r="D315" s="136"/>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24" customHeight="1">
      <c r="A316" s="123"/>
      <c r="B316" s="135"/>
      <c r="C316" s="136"/>
      <c r="D316" s="136"/>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24" customHeight="1">
      <c r="A317" s="123"/>
      <c r="B317" s="135"/>
      <c r="C317" s="136"/>
      <c r="D317" s="136"/>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24" customHeight="1">
      <c r="A318" s="123"/>
      <c r="B318" s="135"/>
      <c r="C318" s="136"/>
      <c r="D318" s="136"/>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24" customHeight="1">
      <c r="A319" s="123"/>
      <c r="B319" s="135"/>
      <c r="C319" s="136"/>
      <c r="D319" s="136"/>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24" customHeight="1">
      <c r="A320" s="123"/>
      <c r="B320" s="135"/>
      <c r="C320" s="136"/>
      <c r="D320" s="136"/>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24" customHeight="1">
      <c r="A321" s="123"/>
      <c r="B321" s="135"/>
      <c r="C321" s="136"/>
      <c r="D321" s="136"/>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24" customHeight="1">
      <c r="A322" s="123"/>
      <c r="B322" s="135"/>
      <c r="C322" s="136"/>
      <c r="D322" s="136"/>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24" customHeight="1">
      <c r="A323" s="123"/>
      <c r="B323" s="135"/>
      <c r="C323" s="136"/>
      <c r="D323" s="136"/>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24" customHeight="1">
      <c r="A324" s="123"/>
      <c r="B324" s="135"/>
      <c r="C324" s="136"/>
      <c r="D324" s="136"/>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24" customHeight="1">
      <c r="A325" s="123"/>
      <c r="B325" s="135"/>
      <c r="C325" s="136"/>
      <c r="D325" s="136"/>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24" customHeight="1">
      <c r="A326" s="123"/>
      <c r="B326" s="135"/>
      <c r="C326" s="136"/>
      <c r="D326" s="136"/>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24" customHeight="1">
      <c r="A327" s="123"/>
      <c r="B327" s="135"/>
      <c r="C327" s="136"/>
      <c r="D327" s="136"/>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24" customHeight="1">
      <c r="A328" s="123"/>
      <c r="B328" s="135"/>
      <c r="C328" s="136"/>
      <c r="D328" s="136"/>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24" customHeight="1">
      <c r="A329" s="123"/>
      <c r="B329" s="135"/>
      <c r="C329" s="136"/>
      <c r="D329" s="136"/>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24" customHeight="1">
      <c r="A330" s="123"/>
      <c r="B330" s="135"/>
      <c r="C330" s="136"/>
      <c r="D330" s="136"/>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24" customHeight="1">
      <c r="A331" s="123"/>
      <c r="B331" s="135"/>
      <c r="C331" s="136"/>
      <c r="D331" s="136"/>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24" customHeight="1">
      <c r="A332" s="123"/>
      <c r="B332" s="135"/>
      <c r="C332" s="136"/>
      <c r="D332" s="136"/>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24" customHeight="1">
      <c r="A333" s="123"/>
      <c r="B333" s="135"/>
      <c r="C333" s="136"/>
      <c r="D333" s="136"/>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24" customHeight="1">
      <c r="A334" s="123"/>
      <c r="B334" s="135"/>
      <c r="C334" s="136"/>
      <c r="D334" s="136"/>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24" customHeight="1">
      <c r="A335" s="123"/>
      <c r="B335" s="135"/>
      <c r="C335" s="136"/>
      <c r="D335" s="136"/>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24" customHeight="1">
      <c r="A336" s="123"/>
      <c r="B336" s="135"/>
      <c r="C336" s="136"/>
      <c r="D336" s="136"/>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24" customHeight="1">
      <c r="A337" s="123"/>
      <c r="B337" s="135"/>
      <c r="C337" s="136"/>
      <c r="D337" s="136"/>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24" customHeight="1">
      <c r="A338" s="123"/>
      <c r="B338" s="135"/>
      <c r="C338" s="136"/>
      <c r="D338" s="136"/>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24" customHeight="1">
      <c r="A339" s="123"/>
      <c r="B339" s="135"/>
      <c r="C339" s="136"/>
      <c r="D339" s="136"/>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24" customHeight="1">
      <c r="A340" s="123"/>
      <c r="B340" s="135"/>
      <c r="C340" s="136"/>
      <c r="D340" s="136"/>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24" customHeight="1">
      <c r="A341" s="123"/>
      <c r="B341" s="135"/>
      <c r="C341" s="136"/>
      <c r="D341" s="136"/>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24" customHeight="1">
      <c r="A342" s="123"/>
      <c r="B342" s="135"/>
      <c r="C342" s="136"/>
      <c r="D342" s="136"/>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24" customHeight="1">
      <c r="A343" s="123"/>
      <c r="B343" s="135"/>
      <c r="C343" s="136"/>
      <c r="D343" s="136"/>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24" customHeight="1">
      <c r="A344" s="123"/>
      <c r="B344" s="135"/>
      <c r="C344" s="136"/>
      <c r="D344" s="136"/>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24" customHeight="1">
      <c r="A345" s="123"/>
      <c r="B345" s="135"/>
      <c r="C345" s="136"/>
      <c r="D345" s="136"/>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24" customHeight="1">
      <c r="A346" s="123"/>
      <c r="B346" s="135"/>
      <c r="C346" s="136"/>
      <c r="D346" s="136"/>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24" customHeight="1">
      <c r="A347" s="123"/>
      <c r="B347" s="135"/>
      <c r="C347" s="136"/>
      <c r="D347" s="136"/>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24" customHeight="1">
      <c r="A348" s="123"/>
      <c r="B348" s="135"/>
      <c r="C348" s="136"/>
      <c r="D348" s="136"/>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24" customHeight="1">
      <c r="A349" s="123"/>
      <c r="B349" s="135"/>
      <c r="C349" s="136"/>
      <c r="D349" s="136"/>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24" customHeight="1">
      <c r="A350" s="123"/>
      <c r="B350" s="135"/>
      <c r="C350" s="136"/>
      <c r="D350" s="136"/>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24" customHeight="1">
      <c r="A351" s="123"/>
      <c r="B351" s="135"/>
      <c r="C351" s="136"/>
      <c r="D351" s="136"/>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24" customHeight="1">
      <c r="A352" s="123"/>
      <c r="B352" s="135"/>
      <c r="C352" s="136"/>
      <c r="D352" s="136"/>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24" customHeight="1">
      <c r="A353" s="123"/>
      <c r="B353" s="135"/>
      <c r="C353" s="136"/>
      <c r="D353" s="136"/>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24" customHeight="1">
      <c r="A354" s="123"/>
      <c r="B354" s="135"/>
      <c r="C354" s="136"/>
      <c r="D354" s="136"/>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24" customHeight="1">
      <c r="A355" s="123"/>
      <c r="B355" s="135"/>
      <c r="C355" s="136"/>
      <c r="D355" s="136"/>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24" customHeight="1">
      <c r="A356" s="123"/>
      <c r="B356" s="135"/>
      <c r="C356" s="136"/>
      <c r="D356" s="136"/>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24" customHeight="1">
      <c r="A357" s="123"/>
      <c r="B357" s="135"/>
      <c r="C357" s="136"/>
      <c r="D357" s="136"/>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24" customHeight="1">
      <c r="A358" s="123"/>
      <c r="B358" s="135"/>
      <c r="C358" s="136"/>
      <c r="D358" s="136"/>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24" customHeight="1">
      <c r="A359" s="123"/>
      <c r="B359" s="135"/>
      <c r="C359" s="136"/>
      <c r="D359" s="136"/>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24" customHeight="1">
      <c r="A360" s="123"/>
      <c r="B360" s="135"/>
      <c r="C360" s="136"/>
      <c r="D360" s="136"/>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24" customHeight="1">
      <c r="A361" s="123"/>
      <c r="B361" s="135"/>
      <c r="C361" s="136"/>
      <c r="D361" s="136"/>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24" customHeight="1">
      <c r="A362" s="123"/>
      <c r="B362" s="135"/>
      <c r="C362" s="136"/>
      <c r="D362" s="136"/>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24" customHeight="1">
      <c r="A363" s="123"/>
      <c r="B363" s="135"/>
      <c r="C363" s="136"/>
      <c r="D363" s="136"/>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24" customHeight="1">
      <c r="A364" s="123"/>
      <c r="B364" s="135"/>
      <c r="C364" s="136"/>
      <c r="D364" s="136"/>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24" customHeight="1">
      <c r="A365" s="123"/>
      <c r="B365" s="135"/>
      <c r="C365" s="136"/>
      <c r="D365" s="136"/>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24" customHeight="1">
      <c r="A366" s="123"/>
      <c r="B366" s="135"/>
      <c r="C366" s="136"/>
      <c r="D366" s="136"/>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24" customHeight="1">
      <c r="A367" s="123"/>
      <c r="B367" s="135"/>
      <c r="C367" s="136"/>
      <c r="D367" s="136"/>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24" customHeight="1">
      <c r="A368" s="123"/>
      <c r="B368" s="135"/>
      <c r="C368" s="136"/>
      <c r="D368" s="136"/>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24" customHeight="1">
      <c r="A369" s="123"/>
      <c r="B369" s="135"/>
      <c r="C369" s="136"/>
      <c r="D369" s="136"/>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24" customHeight="1">
      <c r="A370" s="123"/>
      <c r="B370" s="135"/>
      <c r="C370" s="136"/>
      <c r="D370" s="136"/>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24" customHeight="1">
      <c r="A371" s="123"/>
      <c r="B371" s="135"/>
      <c r="C371" s="136"/>
      <c r="D371" s="136"/>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24" customHeight="1">
      <c r="A372" s="123"/>
      <c r="B372" s="135"/>
      <c r="C372" s="136"/>
      <c r="D372" s="136"/>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24" customHeight="1">
      <c r="A373" s="123"/>
      <c r="B373" s="135"/>
      <c r="C373" s="136"/>
      <c r="D373" s="136"/>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24" customHeight="1">
      <c r="A374" s="123"/>
      <c r="B374" s="135"/>
      <c r="C374" s="136"/>
      <c r="D374" s="136"/>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24" customHeight="1">
      <c r="A375" s="123"/>
      <c r="B375" s="135"/>
      <c r="C375" s="136"/>
      <c r="D375" s="136"/>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24" customHeight="1">
      <c r="A376" s="123"/>
      <c r="B376" s="135"/>
      <c r="C376" s="136"/>
      <c r="D376" s="136"/>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24" customHeight="1">
      <c r="A377" s="123"/>
      <c r="B377" s="135"/>
      <c r="C377" s="136"/>
      <c r="D377" s="136"/>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24" customHeight="1">
      <c r="A378" s="123"/>
      <c r="B378" s="135"/>
      <c r="C378" s="136"/>
      <c r="D378" s="136"/>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24" customHeight="1">
      <c r="A379" s="123"/>
      <c r="B379" s="135"/>
      <c r="C379" s="136"/>
      <c r="D379" s="136"/>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24" customHeight="1">
      <c r="A380" s="123"/>
      <c r="B380" s="135"/>
      <c r="C380" s="136"/>
      <c r="D380" s="136"/>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24" customHeight="1">
      <c r="A381" s="123"/>
      <c r="B381" s="135"/>
      <c r="C381" s="136"/>
      <c r="D381" s="136"/>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24" customHeight="1">
      <c r="A382" s="123"/>
      <c r="B382" s="135"/>
      <c r="C382" s="136"/>
      <c r="D382" s="136"/>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24" customHeight="1">
      <c r="A383" s="123"/>
      <c r="B383" s="135"/>
      <c r="C383" s="136"/>
      <c r="D383" s="136"/>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24" customHeight="1">
      <c r="A384" s="123"/>
      <c r="B384" s="135"/>
      <c r="C384" s="136"/>
      <c r="D384" s="136"/>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24" customHeight="1">
      <c r="A385" s="123"/>
      <c r="B385" s="135"/>
      <c r="C385" s="136"/>
      <c r="D385" s="136"/>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24" customHeight="1">
      <c r="A386" s="123"/>
      <c r="B386" s="135"/>
      <c r="C386" s="136"/>
      <c r="D386" s="136"/>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24" customHeight="1">
      <c r="A387" s="123"/>
      <c r="B387" s="135"/>
      <c r="C387" s="136"/>
      <c r="D387" s="136"/>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24" customHeight="1">
      <c r="A388" s="123"/>
      <c r="B388" s="135"/>
      <c r="C388" s="136"/>
      <c r="D388" s="136"/>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24" customHeight="1">
      <c r="A389" s="123"/>
      <c r="B389" s="135"/>
      <c r="C389" s="136"/>
      <c r="D389" s="136"/>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24" customHeight="1">
      <c r="A390" s="123"/>
      <c r="B390" s="135"/>
      <c r="C390" s="136"/>
      <c r="D390" s="136"/>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24" customHeight="1">
      <c r="A391" s="123"/>
      <c r="B391" s="135"/>
      <c r="C391" s="136"/>
      <c r="D391" s="136"/>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24" customHeight="1">
      <c r="A392" s="123"/>
      <c r="B392" s="135"/>
      <c r="C392" s="136"/>
      <c r="D392" s="136"/>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24" customHeight="1">
      <c r="A393" s="123"/>
      <c r="B393" s="135"/>
      <c r="C393" s="136"/>
      <c r="D393" s="136"/>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24" customHeight="1">
      <c r="A394" s="123"/>
      <c r="B394" s="135"/>
      <c r="C394" s="136"/>
      <c r="D394" s="136"/>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24" customHeight="1">
      <c r="A395" s="123"/>
      <c r="B395" s="135"/>
      <c r="C395" s="136"/>
      <c r="D395" s="136"/>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24" customHeight="1">
      <c r="A396" s="123"/>
      <c r="B396" s="135"/>
      <c r="C396" s="136"/>
      <c r="D396" s="136"/>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24" customHeight="1">
      <c r="A397" s="123"/>
      <c r="B397" s="135"/>
      <c r="C397" s="136"/>
      <c r="D397" s="136"/>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24" customHeight="1">
      <c r="A398" s="123"/>
      <c r="B398" s="135"/>
      <c r="C398" s="136"/>
      <c r="D398" s="136"/>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24" customHeight="1">
      <c r="A399" s="123"/>
      <c r="B399" s="135"/>
      <c r="C399" s="136"/>
      <c r="D399" s="136"/>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24" customHeight="1">
      <c r="A400" s="123"/>
      <c r="B400" s="135"/>
      <c r="C400" s="136"/>
      <c r="D400" s="136"/>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24" customHeight="1">
      <c r="A401" s="123"/>
      <c r="B401" s="135"/>
      <c r="C401" s="136"/>
      <c r="D401" s="136"/>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24" customHeight="1">
      <c r="A402" s="123"/>
      <c r="B402" s="135"/>
      <c r="C402" s="136"/>
      <c r="D402" s="136"/>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24" customHeight="1">
      <c r="A403" s="123"/>
      <c r="B403" s="135"/>
      <c r="C403" s="136"/>
      <c r="D403" s="136"/>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24" customHeight="1">
      <c r="A404" s="123"/>
      <c r="B404" s="135"/>
      <c r="C404" s="136"/>
      <c r="D404" s="136"/>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24" customHeight="1">
      <c r="A405" s="123"/>
      <c r="B405" s="135"/>
      <c r="C405" s="136"/>
      <c r="D405" s="136"/>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24" customHeight="1">
      <c r="A406" s="123"/>
      <c r="B406" s="135"/>
      <c r="C406" s="136"/>
      <c r="D406" s="136"/>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24" customHeight="1">
      <c r="A407" s="123"/>
      <c r="B407" s="135"/>
      <c r="C407" s="136"/>
      <c r="D407" s="136"/>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24" customHeight="1">
      <c r="A408" s="123"/>
      <c r="B408" s="135"/>
      <c r="C408" s="136"/>
      <c r="D408" s="136"/>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24" customHeight="1">
      <c r="A409" s="123"/>
      <c r="B409" s="135"/>
      <c r="C409" s="136"/>
      <c r="D409" s="136"/>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24" customHeight="1">
      <c r="A410" s="123"/>
      <c r="B410" s="135"/>
      <c r="C410" s="136"/>
      <c r="D410" s="136"/>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24" customHeight="1">
      <c r="A411" s="123"/>
      <c r="B411" s="135"/>
      <c r="C411" s="136"/>
      <c r="D411" s="136"/>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24" customHeight="1">
      <c r="A412" s="123"/>
      <c r="B412" s="135"/>
      <c r="C412" s="136"/>
      <c r="D412" s="136"/>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24" customHeight="1">
      <c r="A413" s="123"/>
      <c r="B413" s="135"/>
      <c r="C413" s="136"/>
      <c r="D413" s="136"/>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24" customHeight="1">
      <c r="A414" s="123"/>
      <c r="B414" s="135"/>
      <c r="C414" s="136"/>
      <c r="D414" s="136"/>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24" customHeight="1">
      <c r="A415" s="123"/>
      <c r="B415" s="135"/>
      <c r="C415" s="136"/>
      <c r="D415" s="136"/>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24" customHeight="1">
      <c r="A416" s="123"/>
      <c r="B416" s="135"/>
      <c r="C416" s="136"/>
      <c r="D416" s="136"/>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24" customHeight="1">
      <c r="A417" s="123"/>
      <c r="B417" s="135"/>
      <c r="C417" s="136"/>
      <c r="D417" s="136"/>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24" customHeight="1">
      <c r="A418" s="123"/>
      <c r="B418" s="135"/>
      <c r="C418" s="136"/>
      <c r="D418" s="136"/>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24" customHeight="1">
      <c r="A419" s="123"/>
      <c r="B419" s="135"/>
      <c r="C419" s="136"/>
      <c r="D419" s="136"/>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24" customHeight="1">
      <c r="A420" s="123"/>
      <c r="B420" s="135"/>
      <c r="C420" s="136"/>
      <c r="D420" s="136"/>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24" customHeight="1">
      <c r="A421" s="123"/>
      <c r="B421" s="135"/>
      <c r="C421" s="136"/>
      <c r="D421" s="136"/>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24" customHeight="1">
      <c r="A422" s="123"/>
      <c r="B422" s="135"/>
      <c r="C422" s="136"/>
      <c r="D422" s="136"/>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24" customHeight="1">
      <c r="A423" s="123"/>
      <c r="B423" s="135"/>
      <c r="C423" s="136"/>
      <c r="D423" s="136"/>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24" customHeight="1">
      <c r="A424" s="123"/>
      <c r="B424" s="135"/>
      <c r="C424" s="136"/>
      <c r="D424" s="136"/>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24" customHeight="1">
      <c r="A425" s="123"/>
      <c r="B425" s="135"/>
      <c r="C425" s="136"/>
      <c r="D425" s="136"/>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24" customHeight="1">
      <c r="A426" s="123"/>
      <c r="B426" s="135"/>
      <c r="C426" s="136"/>
      <c r="D426" s="136"/>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24" customHeight="1">
      <c r="A427" s="123"/>
      <c r="B427" s="135"/>
      <c r="C427" s="136"/>
      <c r="D427" s="136"/>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24" customHeight="1">
      <c r="A428" s="123"/>
      <c r="B428" s="135"/>
      <c r="C428" s="136"/>
      <c r="D428" s="136"/>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24" customHeight="1">
      <c r="A429" s="123"/>
      <c r="B429" s="135"/>
      <c r="C429" s="136"/>
      <c r="D429" s="136"/>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24" customHeight="1">
      <c r="A430" s="123"/>
      <c r="B430" s="135"/>
      <c r="C430" s="136"/>
      <c r="D430" s="136"/>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24" customHeight="1">
      <c r="A431" s="123"/>
      <c r="B431" s="135"/>
      <c r="C431" s="136"/>
      <c r="D431" s="136"/>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24" customHeight="1">
      <c r="A432" s="123"/>
      <c r="B432" s="135"/>
      <c r="C432" s="136"/>
      <c r="D432" s="136"/>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24" customHeight="1">
      <c r="A433" s="123"/>
      <c r="B433" s="135"/>
      <c r="C433" s="136"/>
      <c r="D433" s="136"/>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24" customHeight="1">
      <c r="A434" s="123"/>
      <c r="B434" s="135"/>
      <c r="C434" s="136"/>
      <c r="D434" s="136"/>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24" customHeight="1">
      <c r="A435" s="123"/>
      <c r="B435" s="135"/>
      <c r="C435" s="136"/>
      <c r="D435" s="136"/>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24" customHeight="1">
      <c r="A436" s="123"/>
      <c r="B436" s="135"/>
      <c r="C436" s="136"/>
      <c r="D436" s="136"/>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24" customHeight="1">
      <c r="A437" s="123"/>
      <c r="B437" s="135"/>
      <c r="C437" s="136"/>
      <c r="D437" s="136"/>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24" customHeight="1">
      <c r="A438" s="123"/>
      <c r="B438" s="135"/>
      <c r="C438" s="136"/>
      <c r="D438" s="136"/>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24" customHeight="1">
      <c r="A439" s="123"/>
      <c r="B439" s="135"/>
      <c r="C439" s="136"/>
      <c r="D439" s="136"/>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24" customHeight="1">
      <c r="A440" s="123"/>
      <c r="B440" s="135"/>
      <c r="C440" s="136"/>
      <c r="D440" s="136"/>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24" customHeight="1">
      <c r="A441" s="123"/>
      <c r="B441" s="135"/>
      <c r="C441" s="136"/>
      <c r="D441" s="136"/>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24" customHeight="1">
      <c r="A442" s="123"/>
      <c r="B442" s="135"/>
      <c r="C442" s="136"/>
      <c r="D442" s="136"/>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24" customHeight="1">
      <c r="A443" s="123"/>
      <c r="B443" s="135"/>
      <c r="C443" s="136"/>
      <c r="D443" s="136"/>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24" customHeight="1">
      <c r="A444" s="123"/>
      <c r="B444" s="135"/>
      <c r="C444" s="136"/>
      <c r="D444" s="136"/>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24" customHeight="1">
      <c r="A445" s="123"/>
      <c r="B445" s="135"/>
      <c r="C445" s="136"/>
      <c r="D445" s="136"/>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24" customHeight="1">
      <c r="A446" s="123"/>
      <c r="B446" s="135"/>
      <c r="C446" s="136"/>
      <c r="D446" s="136"/>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24" customHeight="1">
      <c r="A447" s="123"/>
      <c r="B447" s="135"/>
      <c r="C447" s="136"/>
      <c r="D447" s="136"/>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24" customHeight="1">
      <c r="A448" s="123"/>
      <c r="B448" s="135"/>
      <c r="C448" s="136"/>
      <c r="D448" s="136"/>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24" customHeight="1">
      <c r="A449" s="123"/>
      <c r="B449" s="135"/>
      <c r="C449" s="136"/>
      <c r="D449" s="136"/>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24" customHeight="1">
      <c r="A450" s="123"/>
      <c r="B450" s="135"/>
      <c r="C450" s="136"/>
      <c r="D450" s="136"/>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24" customHeight="1">
      <c r="A451" s="123"/>
      <c r="B451" s="135"/>
      <c r="C451" s="136"/>
      <c r="D451" s="136"/>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24" customHeight="1">
      <c r="A452" s="123"/>
      <c r="B452" s="135"/>
      <c r="C452" s="136"/>
      <c r="D452" s="136"/>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24" customHeight="1">
      <c r="A453" s="123"/>
      <c r="B453" s="135"/>
      <c r="C453" s="136"/>
      <c r="D453" s="136"/>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24" customHeight="1">
      <c r="A454" s="123"/>
      <c r="B454" s="135"/>
      <c r="C454" s="136"/>
      <c r="D454" s="136"/>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24" customHeight="1">
      <c r="A455" s="123"/>
      <c r="B455" s="135"/>
      <c r="C455" s="136"/>
      <c r="D455" s="136"/>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24" customHeight="1">
      <c r="A456" s="123"/>
      <c r="B456" s="135"/>
      <c r="C456" s="136"/>
      <c r="D456" s="136"/>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24" customHeight="1">
      <c r="A457" s="123"/>
      <c r="B457" s="135"/>
      <c r="C457" s="136"/>
      <c r="D457" s="136"/>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24" customHeight="1">
      <c r="A458" s="123"/>
      <c r="B458" s="135"/>
      <c r="C458" s="136"/>
      <c r="D458" s="136"/>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24" customHeight="1">
      <c r="A459" s="123"/>
      <c r="B459" s="135"/>
      <c r="C459" s="136"/>
      <c r="D459" s="136"/>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24" customHeight="1">
      <c r="A460" s="123"/>
      <c r="B460" s="135"/>
      <c r="C460" s="136"/>
      <c r="D460" s="136"/>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24" customHeight="1">
      <c r="A461" s="123"/>
      <c r="B461" s="135"/>
      <c r="C461" s="136"/>
      <c r="D461" s="136"/>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24" customHeight="1">
      <c r="A462" s="123"/>
      <c r="B462" s="135"/>
      <c r="C462" s="136"/>
      <c r="D462" s="136"/>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24" customHeight="1">
      <c r="A463" s="123"/>
      <c r="B463" s="135"/>
      <c r="C463" s="136"/>
      <c r="D463" s="136"/>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24" customHeight="1">
      <c r="A464" s="123"/>
      <c r="B464" s="135"/>
      <c r="C464" s="136"/>
      <c r="D464" s="136"/>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24" customHeight="1">
      <c r="A465" s="123"/>
      <c r="B465" s="135"/>
      <c r="C465" s="136"/>
      <c r="D465" s="136"/>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24" customHeight="1">
      <c r="A466" s="123"/>
      <c r="B466" s="135"/>
      <c r="C466" s="136"/>
      <c r="D466" s="136"/>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24" customHeight="1">
      <c r="A467" s="123"/>
      <c r="B467" s="135"/>
      <c r="C467" s="136"/>
      <c r="D467" s="136"/>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24" customHeight="1">
      <c r="A468" s="123"/>
      <c r="B468" s="135"/>
      <c r="C468" s="136"/>
      <c r="D468" s="136"/>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24" customHeight="1">
      <c r="A469" s="123"/>
      <c r="B469" s="135"/>
      <c r="C469" s="136"/>
      <c r="D469" s="136"/>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24" customHeight="1">
      <c r="A470" s="123"/>
      <c r="B470" s="135"/>
      <c r="C470" s="136"/>
      <c r="D470" s="136"/>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24" customHeight="1">
      <c r="A471" s="123"/>
      <c r="B471" s="135"/>
      <c r="C471" s="136"/>
      <c r="D471" s="136"/>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24" customHeight="1">
      <c r="A472" s="123"/>
      <c r="B472" s="135"/>
      <c r="C472" s="136"/>
      <c r="D472" s="136"/>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24" customHeight="1">
      <c r="A473" s="123"/>
      <c r="B473" s="135"/>
      <c r="C473" s="136"/>
      <c r="D473" s="136"/>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24" customHeight="1">
      <c r="A474" s="123"/>
      <c r="B474" s="135"/>
      <c r="C474" s="136"/>
      <c r="D474" s="136"/>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24" customHeight="1">
      <c r="A475" s="123"/>
      <c r="B475" s="135"/>
      <c r="C475" s="136"/>
      <c r="D475" s="136"/>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24" customHeight="1">
      <c r="A476" s="123"/>
      <c r="B476" s="135"/>
      <c r="C476" s="136"/>
      <c r="D476" s="136"/>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24" customHeight="1">
      <c r="A477" s="123"/>
      <c r="B477" s="135"/>
      <c r="C477" s="136"/>
      <c r="D477" s="136"/>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24" customHeight="1">
      <c r="A478" s="123"/>
      <c r="B478" s="135"/>
      <c r="C478" s="136"/>
      <c r="D478" s="136"/>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24" customHeight="1">
      <c r="A479" s="123"/>
      <c r="B479" s="135"/>
      <c r="C479" s="136"/>
      <c r="D479" s="136"/>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24" customHeight="1">
      <c r="A480" s="123"/>
      <c r="B480" s="135"/>
      <c r="C480" s="136"/>
      <c r="D480" s="136"/>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24" customHeight="1">
      <c r="A481" s="123"/>
      <c r="B481" s="135"/>
      <c r="C481" s="136"/>
      <c r="D481" s="136"/>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24" customHeight="1">
      <c r="A482" s="123"/>
      <c r="B482" s="135"/>
      <c r="C482" s="136"/>
      <c r="D482" s="136"/>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24" customHeight="1">
      <c r="A483" s="123"/>
      <c r="B483" s="135"/>
      <c r="C483" s="136"/>
      <c r="D483" s="136"/>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24" customHeight="1">
      <c r="A484" s="123"/>
      <c r="B484" s="135"/>
      <c r="C484" s="136"/>
      <c r="D484" s="136"/>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24" customHeight="1">
      <c r="A485" s="123"/>
      <c r="B485" s="135"/>
      <c r="C485" s="136"/>
      <c r="D485" s="136"/>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24" customHeight="1">
      <c r="A486" s="123"/>
      <c r="B486" s="135"/>
      <c r="C486" s="136"/>
      <c r="D486" s="136"/>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24" customHeight="1">
      <c r="A487" s="123"/>
      <c r="B487" s="135"/>
      <c r="C487" s="136"/>
      <c r="D487" s="136"/>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24" customHeight="1">
      <c r="A488" s="123"/>
      <c r="B488" s="135"/>
      <c r="C488" s="136"/>
      <c r="D488" s="136"/>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24" customHeight="1">
      <c r="A489" s="123"/>
      <c r="B489" s="135"/>
      <c r="C489" s="136"/>
      <c r="D489" s="136"/>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24" customHeight="1">
      <c r="A490" s="123"/>
      <c r="B490" s="135"/>
      <c r="C490" s="136"/>
      <c r="D490" s="136"/>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24" customHeight="1">
      <c r="A491" s="123"/>
      <c r="B491" s="135"/>
      <c r="C491" s="136"/>
      <c r="D491" s="136"/>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24" customHeight="1">
      <c r="A492" s="123"/>
      <c r="B492" s="135"/>
      <c r="C492" s="136"/>
      <c r="D492" s="136"/>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24" customHeight="1">
      <c r="A493" s="123"/>
      <c r="B493" s="135"/>
      <c r="C493" s="136"/>
      <c r="D493" s="136"/>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24" customHeight="1">
      <c r="A494" s="123"/>
      <c r="B494" s="135"/>
      <c r="C494" s="136"/>
      <c r="D494" s="136"/>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24" customHeight="1">
      <c r="A495" s="123"/>
      <c r="B495" s="135"/>
      <c r="C495" s="136"/>
      <c r="D495" s="136"/>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24" customHeight="1">
      <c r="A496" s="123"/>
      <c r="B496" s="135"/>
      <c r="C496" s="136"/>
      <c r="D496" s="136"/>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24" customHeight="1">
      <c r="A497" s="123"/>
      <c r="B497" s="135"/>
      <c r="C497" s="136"/>
      <c r="D497" s="136"/>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24" customHeight="1">
      <c r="A498" s="123"/>
      <c r="B498" s="135"/>
      <c r="C498" s="136"/>
      <c r="D498" s="136"/>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24" customHeight="1">
      <c r="A499" s="123"/>
      <c r="B499" s="135"/>
      <c r="C499" s="136"/>
      <c r="D499" s="136"/>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24" customHeight="1">
      <c r="A500" s="123"/>
      <c r="B500" s="135"/>
      <c r="C500" s="136"/>
      <c r="D500" s="136"/>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24" customHeight="1">
      <c r="A501" s="123"/>
      <c r="B501" s="135"/>
      <c r="C501" s="136"/>
      <c r="D501" s="136"/>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24" customHeight="1">
      <c r="A502" s="123"/>
      <c r="B502" s="135"/>
      <c r="C502" s="136"/>
      <c r="D502" s="136"/>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24" customHeight="1">
      <c r="A503" s="123"/>
      <c r="B503" s="135"/>
      <c r="C503" s="136"/>
      <c r="D503" s="136"/>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24" customHeight="1">
      <c r="A504" s="123"/>
      <c r="B504" s="135"/>
      <c r="C504" s="136"/>
      <c r="D504" s="136"/>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24" customHeight="1">
      <c r="A505" s="123"/>
      <c r="B505" s="135"/>
      <c r="C505" s="136"/>
      <c r="D505" s="136"/>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24" customHeight="1">
      <c r="A506" s="123"/>
      <c r="B506" s="135"/>
      <c r="C506" s="136"/>
      <c r="D506" s="136"/>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24" customHeight="1">
      <c r="A507" s="123"/>
      <c r="B507" s="135"/>
      <c r="C507" s="136"/>
      <c r="D507" s="136"/>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24" customHeight="1">
      <c r="A508" s="123"/>
      <c r="B508" s="135"/>
      <c r="C508" s="136"/>
      <c r="D508" s="136"/>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24" customHeight="1">
      <c r="A509" s="123"/>
      <c r="B509" s="135"/>
      <c r="C509" s="136"/>
      <c r="D509" s="136"/>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24" customHeight="1">
      <c r="A510" s="123"/>
      <c r="B510" s="135"/>
      <c r="C510" s="136"/>
      <c r="D510" s="136"/>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24" customHeight="1">
      <c r="A511" s="123"/>
      <c r="B511" s="135"/>
      <c r="C511" s="136"/>
      <c r="D511" s="136"/>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24" customHeight="1">
      <c r="A512" s="123"/>
      <c r="B512" s="135"/>
      <c r="C512" s="136"/>
      <c r="D512" s="136"/>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24" customHeight="1">
      <c r="A513" s="123"/>
      <c r="B513" s="135"/>
      <c r="C513" s="136"/>
      <c r="D513" s="136"/>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24" customHeight="1">
      <c r="A514" s="123"/>
      <c r="B514" s="135"/>
      <c r="C514" s="136"/>
      <c r="D514" s="136"/>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24" customHeight="1">
      <c r="A515" s="123"/>
      <c r="B515" s="135"/>
      <c r="C515" s="136"/>
      <c r="D515" s="136"/>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24" customHeight="1">
      <c r="A516" s="123"/>
      <c r="B516" s="135"/>
      <c r="C516" s="136"/>
      <c r="D516" s="136"/>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24" customHeight="1">
      <c r="A517" s="123"/>
      <c r="B517" s="135"/>
      <c r="C517" s="136"/>
      <c r="D517" s="136"/>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24" customHeight="1">
      <c r="A518" s="123"/>
      <c r="B518" s="135"/>
      <c r="C518" s="136"/>
      <c r="D518" s="136"/>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24" customHeight="1">
      <c r="A519" s="123"/>
      <c r="B519" s="135"/>
      <c r="C519" s="136"/>
      <c r="D519" s="136"/>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24" customHeight="1">
      <c r="A520" s="123"/>
      <c r="B520" s="135"/>
      <c r="C520" s="136"/>
      <c r="D520" s="136"/>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24" customHeight="1">
      <c r="A521" s="123"/>
      <c r="B521" s="135"/>
      <c r="C521" s="136"/>
      <c r="D521" s="136"/>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24" customHeight="1">
      <c r="A522" s="123"/>
      <c r="B522" s="135"/>
      <c r="C522" s="136"/>
      <c r="D522" s="136"/>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24" customHeight="1">
      <c r="A523" s="123"/>
      <c r="B523" s="135"/>
      <c r="C523" s="136"/>
      <c r="D523" s="136"/>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24" customHeight="1">
      <c r="A524" s="123"/>
      <c r="B524" s="135"/>
      <c r="C524" s="136"/>
      <c r="D524" s="136"/>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24" customHeight="1">
      <c r="A525" s="123"/>
      <c r="B525" s="135"/>
      <c r="C525" s="136"/>
      <c r="D525" s="136"/>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24" customHeight="1">
      <c r="A526" s="123"/>
      <c r="B526" s="135"/>
      <c r="C526" s="136"/>
      <c r="D526" s="136"/>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24" customHeight="1">
      <c r="A527" s="123"/>
      <c r="B527" s="135"/>
      <c r="C527" s="136"/>
      <c r="D527" s="136"/>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24" customHeight="1">
      <c r="A528" s="123"/>
      <c r="B528" s="135"/>
      <c r="C528" s="136"/>
      <c r="D528" s="136"/>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24" customHeight="1">
      <c r="A529" s="123"/>
      <c r="B529" s="135"/>
      <c r="C529" s="136"/>
      <c r="D529" s="136"/>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24" customHeight="1">
      <c r="A530" s="123"/>
      <c r="B530" s="135"/>
      <c r="C530" s="136"/>
      <c r="D530" s="136"/>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24" customHeight="1">
      <c r="A531" s="123"/>
      <c r="B531" s="135"/>
      <c r="C531" s="136"/>
      <c r="D531" s="136"/>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24" customHeight="1">
      <c r="A532" s="123"/>
      <c r="B532" s="135"/>
      <c r="C532" s="136"/>
      <c r="D532" s="136"/>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24" customHeight="1">
      <c r="A533" s="123"/>
      <c r="B533" s="135"/>
      <c r="C533" s="136"/>
      <c r="D533" s="136"/>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24" customHeight="1">
      <c r="A534" s="123"/>
      <c r="B534" s="135"/>
      <c r="C534" s="136"/>
      <c r="D534" s="136"/>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24" customHeight="1">
      <c r="A535" s="123"/>
      <c r="B535" s="135"/>
      <c r="C535" s="136"/>
      <c r="D535" s="136"/>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24" customHeight="1">
      <c r="A536" s="123"/>
      <c r="B536" s="135"/>
      <c r="C536" s="136"/>
      <c r="D536" s="136"/>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24" customHeight="1">
      <c r="A537" s="123"/>
      <c r="B537" s="135"/>
      <c r="C537" s="136"/>
      <c r="D537" s="136"/>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24" customHeight="1">
      <c r="A538" s="123"/>
      <c r="B538" s="135"/>
      <c r="C538" s="136"/>
      <c r="D538" s="136"/>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24" customHeight="1">
      <c r="A539" s="123"/>
      <c r="B539" s="135"/>
      <c r="C539" s="136"/>
      <c r="D539" s="136"/>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24" customHeight="1">
      <c r="A540" s="123"/>
      <c r="B540" s="135"/>
      <c r="C540" s="136"/>
      <c r="D540" s="136"/>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24" customHeight="1">
      <c r="A541" s="123"/>
      <c r="B541" s="135"/>
      <c r="C541" s="136"/>
      <c r="D541" s="136"/>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24" customHeight="1">
      <c r="A542" s="123"/>
      <c r="B542" s="135"/>
      <c r="C542" s="136"/>
      <c r="D542" s="136"/>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24" customHeight="1">
      <c r="A543" s="123"/>
      <c r="B543" s="135"/>
      <c r="C543" s="136"/>
      <c r="D543" s="136"/>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24" customHeight="1">
      <c r="A544" s="123"/>
      <c r="B544" s="135"/>
      <c r="C544" s="136"/>
      <c r="D544" s="136"/>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24" customHeight="1">
      <c r="A545" s="123"/>
      <c r="B545" s="135"/>
      <c r="C545" s="136"/>
      <c r="D545" s="136"/>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24" customHeight="1">
      <c r="A546" s="123"/>
      <c r="B546" s="135"/>
      <c r="C546" s="136"/>
      <c r="D546" s="136"/>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24" customHeight="1">
      <c r="A547" s="123"/>
      <c r="B547" s="135"/>
      <c r="C547" s="136"/>
      <c r="D547" s="136"/>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24" customHeight="1">
      <c r="A548" s="123"/>
      <c r="B548" s="135"/>
      <c r="C548" s="136"/>
      <c r="D548" s="136"/>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24" customHeight="1">
      <c r="A549" s="123"/>
      <c r="B549" s="135"/>
      <c r="C549" s="136"/>
      <c r="D549" s="136"/>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24" customHeight="1">
      <c r="A550" s="123"/>
      <c r="B550" s="135"/>
      <c r="C550" s="136"/>
      <c r="D550" s="136"/>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24" customHeight="1">
      <c r="A551" s="123"/>
      <c r="B551" s="135"/>
      <c r="C551" s="136"/>
      <c r="D551" s="136"/>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24" customHeight="1">
      <c r="A552" s="123"/>
      <c r="B552" s="135"/>
      <c r="C552" s="136"/>
      <c r="D552" s="136"/>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24" customHeight="1">
      <c r="A553" s="123"/>
      <c r="B553" s="135"/>
      <c r="C553" s="136"/>
      <c r="D553" s="136"/>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24" customHeight="1">
      <c r="A554" s="123"/>
      <c r="B554" s="135"/>
      <c r="C554" s="136"/>
      <c r="D554" s="136"/>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24" customHeight="1">
      <c r="A555" s="123"/>
      <c r="B555" s="135"/>
      <c r="C555" s="136"/>
      <c r="D555" s="136"/>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24" customHeight="1">
      <c r="A556" s="123"/>
      <c r="B556" s="135"/>
      <c r="C556" s="136"/>
      <c r="D556" s="136"/>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24" customHeight="1">
      <c r="A557" s="123"/>
      <c r="B557" s="135"/>
      <c r="C557" s="136"/>
      <c r="D557" s="136"/>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24" customHeight="1">
      <c r="A558" s="123"/>
      <c r="B558" s="135"/>
      <c r="C558" s="136"/>
      <c r="D558" s="136"/>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24" customHeight="1">
      <c r="A559" s="123"/>
      <c r="B559" s="135"/>
      <c r="C559" s="136"/>
      <c r="D559" s="136"/>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24" customHeight="1">
      <c r="A560" s="123"/>
      <c r="B560" s="135"/>
      <c r="C560" s="136"/>
      <c r="D560" s="136"/>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24" customHeight="1">
      <c r="A561" s="123"/>
      <c r="B561" s="135"/>
      <c r="C561" s="136"/>
      <c r="D561" s="136"/>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24" customHeight="1">
      <c r="A562" s="123"/>
      <c r="B562" s="135"/>
      <c r="C562" s="136"/>
      <c r="D562" s="136"/>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24" customHeight="1">
      <c r="A563" s="123"/>
      <c r="B563" s="135"/>
      <c r="C563" s="136"/>
      <c r="D563" s="136"/>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24" customHeight="1">
      <c r="A564" s="123"/>
      <c r="B564" s="135"/>
      <c r="C564" s="136"/>
      <c r="D564" s="136"/>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24" customHeight="1">
      <c r="A565" s="123"/>
      <c r="B565" s="135"/>
      <c r="C565" s="136"/>
      <c r="D565" s="136"/>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24" customHeight="1">
      <c r="A566" s="123"/>
      <c r="B566" s="135"/>
      <c r="C566" s="136"/>
      <c r="D566" s="136"/>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24" customHeight="1">
      <c r="A567" s="123"/>
      <c r="B567" s="135"/>
      <c r="C567" s="136"/>
      <c r="D567" s="136"/>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24" customHeight="1">
      <c r="A568" s="123"/>
      <c r="B568" s="135"/>
      <c r="C568" s="136"/>
      <c r="D568" s="136"/>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24" customHeight="1">
      <c r="A569" s="123"/>
      <c r="B569" s="135"/>
      <c r="C569" s="136"/>
      <c r="D569" s="136"/>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24" customHeight="1">
      <c r="A570" s="123"/>
      <c r="B570" s="135"/>
      <c r="C570" s="136"/>
      <c r="D570" s="136"/>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24" customHeight="1">
      <c r="A571" s="123"/>
      <c r="B571" s="135"/>
      <c r="C571" s="136"/>
      <c r="D571" s="136"/>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24" customHeight="1">
      <c r="A572" s="123"/>
      <c r="B572" s="135"/>
      <c r="C572" s="136"/>
      <c r="D572" s="136"/>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24" customHeight="1">
      <c r="A573" s="123"/>
      <c r="B573" s="135"/>
      <c r="C573" s="136"/>
      <c r="D573" s="136"/>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24" customHeight="1">
      <c r="A574" s="123"/>
      <c r="B574" s="135"/>
      <c r="C574" s="136"/>
      <c r="D574" s="136"/>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24" customHeight="1">
      <c r="A575" s="123"/>
      <c r="B575" s="135"/>
      <c r="C575" s="136"/>
      <c r="D575" s="136"/>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24" customHeight="1">
      <c r="A576" s="123"/>
      <c r="B576" s="135"/>
      <c r="C576" s="136"/>
      <c r="D576" s="136"/>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24" customHeight="1">
      <c r="A577" s="123"/>
      <c r="B577" s="135"/>
      <c r="C577" s="136"/>
      <c r="D577" s="136"/>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24" customHeight="1">
      <c r="A578" s="123"/>
      <c r="B578" s="135"/>
      <c r="C578" s="136"/>
      <c r="D578" s="136"/>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24" customHeight="1">
      <c r="A579" s="123"/>
      <c r="B579" s="135"/>
      <c r="C579" s="136"/>
      <c r="D579" s="136"/>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24" customHeight="1">
      <c r="A580" s="123"/>
      <c r="B580" s="135"/>
      <c r="C580" s="136"/>
      <c r="D580" s="136"/>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24" customHeight="1">
      <c r="A581" s="123"/>
      <c r="B581" s="135"/>
      <c r="C581" s="136"/>
      <c r="D581" s="136"/>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24" customHeight="1">
      <c r="A582" s="123"/>
      <c r="B582" s="135"/>
      <c r="C582" s="136"/>
      <c r="D582" s="136"/>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24" customHeight="1">
      <c r="A583" s="123"/>
      <c r="B583" s="135"/>
      <c r="C583" s="136"/>
      <c r="D583" s="136"/>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24" customHeight="1">
      <c r="A584" s="123"/>
      <c r="B584" s="135"/>
      <c r="C584" s="136"/>
      <c r="D584" s="136"/>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24" customHeight="1">
      <c r="A585" s="123"/>
      <c r="B585" s="135"/>
      <c r="C585" s="136"/>
      <c r="D585" s="136"/>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24" customHeight="1">
      <c r="A586" s="123"/>
      <c r="B586" s="135"/>
      <c r="C586" s="136"/>
      <c r="D586" s="136"/>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24" customHeight="1">
      <c r="A587" s="123"/>
      <c r="B587" s="135"/>
      <c r="C587" s="136"/>
      <c r="D587" s="136"/>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24" customHeight="1">
      <c r="A588" s="123"/>
      <c r="B588" s="135"/>
      <c r="C588" s="136"/>
      <c r="D588" s="136"/>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24" customHeight="1">
      <c r="A589" s="123"/>
      <c r="B589" s="135"/>
      <c r="C589" s="136"/>
      <c r="D589" s="136"/>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24" customHeight="1">
      <c r="A590" s="123"/>
      <c r="B590" s="135"/>
      <c r="C590" s="136"/>
      <c r="D590" s="136"/>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24" customHeight="1">
      <c r="A591" s="123"/>
      <c r="B591" s="135"/>
      <c r="C591" s="136"/>
      <c r="D591" s="136"/>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24" customHeight="1">
      <c r="A592" s="123"/>
      <c r="B592" s="135"/>
      <c r="C592" s="136"/>
      <c r="D592" s="136"/>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24" customHeight="1">
      <c r="A593" s="123"/>
      <c r="B593" s="135"/>
      <c r="C593" s="136"/>
      <c r="D593" s="136"/>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24" customHeight="1">
      <c r="A594" s="123"/>
      <c r="B594" s="135"/>
      <c r="C594" s="136"/>
      <c r="D594" s="136"/>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24" customHeight="1">
      <c r="A595" s="123"/>
      <c r="B595" s="135"/>
      <c r="C595" s="136"/>
      <c r="D595" s="136"/>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24" customHeight="1">
      <c r="A596" s="123"/>
      <c r="B596" s="135"/>
      <c r="C596" s="136"/>
      <c r="D596" s="136"/>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24" customHeight="1">
      <c r="A597" s="123"/>
      <c r="B597" s="135"/>
      <c r="C597" s="136"/>
      <c r="D597" s="136"/>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24" customHeight="1">
      <c r="A598" s="123"/>
      <c r="B598" s="135"/>
      <c r="C598" s="136"/>
      <c r="D598" s="136"/>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24" customHeight="1">
      <c r="A599" s="123"/>
      <c r="B599" s="135"/>
      <c r="C599" s="136"/>
      <c r="D599" s="136"/>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24" customHeight="1">
      <c r="A600" s="123"/>
      <c r="B600" s="135"/>
      <c r="C600" s="136"/>
      <c r="D600" s="136"/>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24" customHeight="1">
      <c r="A601" s="123"/>
      <c r="B601" s="135"/>
      <c r="C601" s="136"/>
      <c r="D601" s="136"/>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24" customHeight="1">
      <c r="A602" s="123"/>
      <c r="B602" s="135"/>
      <c r="C602" s="136"/>
      <c r="D602" s="136"/>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24" customHeight="1">
      <c r="A603" s="123"/>
      <c r="B603" s="135"/>
      <c r="C603" s="136"/>
      <c r="D603" s="136"/>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24" customHeight="1">
      <c r="A604" s="123"/>
      <c r="B604" s="135"/>
      <c r="C604" s="136"/>
      <c r="D604" s="136"/>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24" customHeight="1">
      <c r="A605" s="123"/>
      <c r="B605" s="135"/>
      <c r="C605" s="136"/>
      <c r="D605" s="136"/>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24" customHeight="1">
      <c r="A606" s="123"/>
      <c r="B606" s="135"/>
      <c r="C606" s="136"/>
      <c r="D606" s="136"/>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24" customHeight="1">
      <c r="A607" s="123"/>
      <c r="B607" s="135"/>
      <c r="C607" s="136"/>
      <c r="D607" s="136"/>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24" customHeight="1">
      <c r="A608" s="123"/>
      <c r="B608" s="135"/>
      <c r="C608" s="136"/>
      <c r="D608" s="136"/>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24" customHeight="1">
      <c r="A609" s="123"/>
      <c r="B609" s="135"/>
      <c r="C609" s="136"/>
      <c r="D609" s="136"/>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24" customHeight="1">
      <c r="A610" s="123"/>
      <c r="B610" s="135"/>
      <c r="C610" s="136"/>
      <c r="D610" s="136"/>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24" customHeight="1">
      <c r="A611" s="123"/>
      <c r="B611" s="135"/>
      <c r="C611" s="136"/>
      <c r="D611" s="136"/>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24" customHeight="1">
      <c r="A612" s="123"/>
      <c r="B612" s="135"/>
      <c r="C612" s="136"/>
      <c r="D612" s="136"/>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24" customHeight="1">
      <c r="A613" s="123"/>
      <c r="B613" s="135"/>
      <c r="C613" s="136"/>
      <c r="D613" s="136"/>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24" customHeight="1">
      <c r="A614" s="123"/>
      <c r="B614" s="135"/>
      <c r="C614" s="136"/>
      <c r="D614" s="136"/>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24" customHeight="1">
      <c r="A615" s="123"/>
      <c r="B615" s="135"/>
      <c r="C615" s="136"/>
      <c r="D615" s="136"/>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24" customHeight="1">
      <c r="A616" s="123"/>
      <c r="B616" s="135"/>
      <c r="C616" s="136"/>
      <c r="D616" s="136"/>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24" customHeight="1">
      <c r="A617" s="123"/>
      <c r="B617" s="135"/>
      <c r="C617" s="136"/>
      <c r="D617" s="136"/>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24" customHeight="1">
      <c r="A618" s="123"/>
      <c r="B618" s="135"/>
      <c r="C618" s="136"/>
      <c r="D618" s="136"/>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24" customHeight="1">
      <c r="A619" s="123"/>
      <c r="B619" s="135"/>
      <c r="C619" s="136"/>
      <c r="D619" s="136"/>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24" customHeight="1">
      <c r="A620" s="123"/>
      <c r="B620" s="135"/>
      <c r="C620" s="136"/>
      <c r="D620" s="136"/>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24" customHeight="1">
      <c r="A621" s="123"/>
      <c r="B621" s="135"/>
      <c r="C621" s="136"/>
      <c r="D621" s="136"/>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24" customHeight="1">
      <c r="A622" s="123"/>
      <c r="B622" s="135"/>
      <c r="C622" s="136"/>
      <c r="D622" s="136"/>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24" customHeight="1">
      <c r="A623" s="123"/>
      <c r="B623" s="135"/>
      <c r="C623" s="136"/>
      <c r="D623" s="136"/>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24" customHeight="1">
      <c r="A624" s="123"/>
      <c r="B624" s="135"/>
      <c r="C624" s="136"/>
      <c r="D624" s="136"/>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24" customHeight="1">
      <c r="A625" s="123"/>
      <c r="B625" s="135"/>
      <c r="C625" s="136"/>
      <c r="D625" s="136"/>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24" customHeight="1">
      <c r="A626" s="123"/>
      <c r="B626" s="135"/>
      <c r="C626" s="136"/>
      <c r="D626" s="136"/>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24" customHeight="1">
      <c r="A627" s="123"/>
      <c r="B627" s="135"/>
      <c r="C627" s="136"/>
      <c r="D627" s="136"/>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24" customHeight="1">
      <c r="A628" s="123"/>
      <c r="B628" s="135"/>
      <c r="C628" s="136"/>
      <c r="D628" s="136"/>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24" customHeight="1">
      <c r="A629" s="123"/>
      <c r="B629" s="135"/>
      <c r="C629" s="136"/>
      <c r="D629" s="136"/>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24" customHeight="1">
      <c r="A630" s="123"/>
      <c r="B630" s="135"/>
      <c r="C630" s="136"/>
      <c r="D630" s="136"/>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24" customHeight="1">
      <c r="A631" s="123"/>
      <c r="B631" s="135"/>
      <c r="C631" s="136"/>
      <c r="D631" s="136"/>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24" customHeight="1">
      <c r="A632" s="123"/>
      <c r="B632" s="135"/>
      <c r="C632" s="136"/>
      <c r="D632" s="136"/>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24" customHeight="1">
      <c r="A633" s="123"/>
      <c r="B633" s="135"/>
      <c r="C633" s="136"/>
      <c r="D633" s="136"/>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24" customHeight="1">
      <c r="A634" s="123"/>
      <c r="B634" s="135"/>
      <c r="C634" s="136"/>
      <c r="D634" s="136"/>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24" customHeight="1">
      <c r="A635" s="123"/>
      <c r="B635" s="135"/>
      <c r="C635" s="136"/>
      <c r="D635" s="136"/>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24" customHeight="1">
      <c r="A636" s="123"/>
      <c r="B636" s="135"/>
      <c r="C636" s="136"/>
      <c r="D636" s="136"/>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24" customHeight="1">
      <c r="A637" s="123"/>
      <c r="B637" s="135"/>
      <c r="C637" s="136"/>
      <c r="D637" s="136"/>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24" customHeight="1">
      <c r="A638" s="123"/>
      <c r="B638" s="135"/>
      <c r="C638" s="136"/>
      <c r="D638" s="136"/>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24" customHeight="1">
      <c r="A639" s="123"/>
      <c r="B639" s="135"/>
      <c r="C639" s="136"/>
      <c r="D639" s="136"/>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24" customHeight="1">
      <c r="A640" s="123"/>
      <c r="B640" s="135"/>
      <c r="C640" s="136"/>
      <c r="D640" s="136"/>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24" customHeight="1">
      <c r="A641" s="123"/>
      <c r="B641" s="135"/>
      <c r="C641" s="136"/>
      <c r="D641" s="136"/>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24" customHeight="1">
      <c r="A642" s="123"/>
      <c r="B642" s="135"/>
      <c r="C642" s="136"/>
      <c r="D642" s="136"/>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24" customHeight="1">
      <c r="A643" s="123"/>
      <c r="B643" s="135"/>
      <c r="C643" s="136"/>
      <c r="D643" s="136"/>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24" customHeight="1">
      <c r="A644" s="123"/>
      <c r="B644" s="135"/>
      <c r="C644" s="136"/>
      <c r="D644" s="136"/>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24" customHeight="1">
      <c r="A645" s="123"/>
      <c r="B645" s="135"/>
      <c r="C645" s="136"/>
      <c r="D645" s="136"/>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24" customHeight="1">
      <c r="A646" s="123"/>
      <c r="B646" s="135"/>
      <c r="C646" s="136"/>
      <c r="D646" s="136"/>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24" customHeight="1">
      <c r="A647" s="123"/>
      <c r="B647" s="135"/>
      <c r="C647" s="136"/>
      <c r="D647" s="136"/>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24" customHeight="1">
      <c r="A648" s="123"/>
      <c r="B648" s="135"/>
      <c r="C648" s="136"/>
      <c r="D648" s="136"/>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24" customHeight="1">
      <c r="A649" s="123"/>
      <c r="B649" s="135"/>
      <c r="C649" s="136"/>
      <c r="D649" s="136"/>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24" customHeight="1">
      <c r="A650" s="123"/>
      <c r="B650" s="135"/>
      <c r="C650" s="136"/>
      <c r="D650" s="136"/>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24" customHeight="1">
      <c r="A651" s="123"/>
      <c r="B651" s="135"/>
      <c r="C651" s="136"/>
      <c r="D651" s="136"/>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24" customHeight="1">
      <c r="A652" s="123"/>
      <c r="B652" s="135"/>
      <c r="C652" s="136"/>
      <c r="D652" s="136"/>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24" customHeight="1">
      <c r="A653" s="123"/>
      <c r="B653" s="135"/>
      <c r="C653" s="136"/>
      <c r="D653" s="136"/>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24" customHeight="1">
      <c r="A654" s="123"/>
      <c r="B654" s="135"/>
      <c r="C654" s="136"/>
      <c r="D654" s="136"/>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24" customHeight="1">
      <c r="A655" s="123"/>
      <c r="B655" s="135"/>
      <c r="C655" s="136"/>
      <c r="D655" s="136"/>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24" customHeight="1">
      <c r="A656" s="123"/>
      <c r="B656" s="135"/>
      <c r="C656" s="136"/>
      <c r="D656" s="136"/>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24" customHeight="1">
      <c r="A657" s="123"/>
      <c r="B657" s="135"/>
      <c r="C657" s="136"/>
      <c r="D657" s="136"/>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24" customHeight="1">
      <c r="A658" s="123"/>
      <c r="B658" s="135"/>
      <c r="C658" s="136"/>
      <c r="D658" s="136"/>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24" customHeight="1">
      <c r="A659" s="123"/>
      <c r="B659" s="135"/>
      <c r="C659" s="136"/>
      <c r="D659" s="136"/>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24" customHeight="1">
      <c r="A660" s="123"/>
      <c r="B660" s="135"/>
      <c r="C660" s="136"/>
      <c r="D660" s="136"/>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24" customHeight="1">
      <c r="A661" s="123"/>
      <c r="B661" s="135"/>
      <c r="C661" s="136"/>
      <c r="D661" s="136"/>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24" customHeight="1">
      <c r="A662" s="123"/>
      <c r="B662" s="135"/>
      <c r="C662" s="136"/>
      <c r="D662" s="136"/>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24" customHeight="1">
      <c r="A663" s="123"/>
      <c r="B663" s="135"/>
      <c r="C663" s="136"/>
      <c r="D663" s="136"/>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24" customHeight="1">
      <c r="A664" s="123"/>
      <c r="B664" s="135"/>
      <c r="C664" s="136"/>
      <c r="D664" s="136"/>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24" customHeight="1">
      <c r="A665" s="123"/>
      <c r="B665" s="135"/>
      <c r="C665" s="136"/>
      <c r="D665" s="136"/>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24" customHeight="1">
      <c r="A666" s="123"/>
      <c r="B666" s="135"/>
      <c r="C666" s="136"/>
      <c r="D666" s="136"/>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24" customHeight="1">
      <c r="A667" s="123"/>
      <c r="B667" s="135"/>
      <c r="C667" s="136"/>
      <c r="D667" s="136"/>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24" customHeight="1">
      <c r="A668" s="123"/>
      <c r="B668" s="135"/>
      <c r="C668" s="136"/>
      <c r="D668" s="136"/>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24" customHeight="1">
      <c r="A669" s="123"/>
      <c r="B669" s="135"/>
      <c r="C669" s="136"/>
      <c r="D669" s="136"/>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24" customHeight="1">
      <c r="A670" s="123"/>
      <c r="B670" s="135"/>
      <c r="C670" s="136"/>
      <c r="D670" s="136"/>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24" customHeight="1">
      <c r="A671" s="123"/>
      <c r="B671" s="135"/>
      <c r="C671" s="136"/>
      <c r="D671" s="136"/>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24" customHeight="1">
      <c r="A672" s="123"/>
      <c r="B672" s="135"/>
      <c r="C672" s="136"/>
      <c r="D672" s="136"/>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24" customHeight="1">
      <c r="A673" s="123"/>
      <c r="B673" s="135"/>
      <c r="C673" s="136"/>
      <c r="D673" s="136"/>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24" customHeight="1">
      <c r="A674" s="123"/>
      <c r="B674" s="135"/>
      <c r="C674" s="136"/>
      <c r="D674" s="136"/>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24" customHeight="1">
      <c r="A675" s="123"/>
      <c r="B675" s="135"/>
      <c r="C675" s="136"/>
      <c r="D675" s="136"/>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24" customHeight="1">
      <c r="A676" s="123"/>
      <c r="B676" s="135"/>
      <c r="C676" s="136"/>
      <c r="D676" s="136"/>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24" customHeight="1">
      <c r="A677" s="123"/>
      <c r="B677" s="135"/>
      <c r="C677" s="136"/>
      <c r="D677" s="136"/>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24" customHeight="1">
      <c r="A678" s="123"/>
      <c r="B678" s="135"/>
      <c r="C678" s="136"/>
      <c r="D678" s="136"/>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24" customHeight="1">
      <c r="A679" s="123"/>
      <c r="B679" s="135"/>
      <c r="C679" s="136"/>
      <c r="D679" s="136"/>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24" customHeight="1">
      <c r="A680" s="123"/>
      <c r="B680" s="135"/>
      <c r="C680" s="136"/>
      <c r="D680" s="136"/>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24" customHeight="1">
      <c r="A681" s="123"/>
      <c r="B681" s="135"/>
      <c r="C681" s="136"/>
      <c r="D681" s="136"/>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24" customHeight="1">
      <c r="A682" s="123"/>
      <c r="B682" s="135"/>
      <c r="C682" s="136"/>
      <c r="D682" s="136"/>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24" customHeight="1">
      <c r="A683" s="123"/>
      <c r="B683" s="135"/>
      <c r="C683" s="136"/>
      <c r="D683" s="136"/>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24" customHeight="1">
      <c r="A684" s="123"/>
      <c r="B684" s="135"/>
      <c r="C684" s="136"/>
      <c r="D684" s="136"/>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24" customHeight="1">
      <c r="A685" s="123"/>
      <c r="B685" s="135"/>
      <c r="C685" s="136"/>
      <c r="D685" s="136"/>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24" customHeight="1">
      <c r="A686" s="123"/>
      <c r="B686" s="135"/>
      <c r="C686" s="136"/>
      <c r="D686" s="136"/>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24" customHeight="1">
      <c r="A687" s="123"/>
      <c r="B687" s="135"/>
      <c r="C687" s="136"/>
      <c r="D687" s="136"/>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24" customHeight="1">
      <c r="A688" s="123"/>
      <c r="B688" s="135"/>
      <c r="C688" s="136"/>
      <c r="D688" s="136"/>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24" customHeight="1">
      <c r="A689" s="123"/>
      <c r="B689" s="135"/>
      <c r="C689" s="136"/>
      <c r="D689" s="136"/>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24" customHeight="1">
      <c r="A690" s="123"/>
      <c r="B690" s="135"/>
      <c r="C690" s="136"/>
      <c r="D690" s="136"/>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24" customHeight="1">
      <c r="A691" s="123"/>
      <c r="B691" s="135"/>
      <c r="C691" s="136"/>
      <c r="D691" s="136"/>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24" customHeight="1">
      <c r="A692" s="123"/>
      <c r="B692" s="135"/>
      <c r="C692" s="136"/>
      <c r="D692" s="136"/>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24" customHeight="1">
      <c r="A693" s="123"/>
      <c r="B693" s="135"/>
      <c r="C693" s="136"/>
      <c r="D693" s="136"/>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24" customHeight="1">
      <c r="A694" s="123"/>
      <c r="B694" s="135"/>
      <c r="C694" s="136"/>
      <c r="D694" s="136"/>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24" customHeight="1">
      <c r="A695" s="123"/>
      <c r="B695" s="135"/>
      <c r="C695" s="136"/>
      <c r="D695" s="136"/>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24" customHeight="1">
      <c r="A696" s="123"/>
      <c r="B696" s="135"/>
      <c r="C696" s="136"/>
      <c r="D696" s="136"/>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24" customHeight="1">
      <c r="A697" s="123"/>
      <c r="B697" s="135"/>
      <c r="C697" s="136"/>
      <c r="D697" s="136"/>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24" customHeight="1">
      <c r="A698" s="123"/>
      <c r="B698" s="135"/>
      <c r="C698" s="136"/>
      <c r="D698" s="136"/>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24" customHeight="1">
      <c r="A699" s="123"/>
      <c r="B699" s="135"/>
      <c r="C699" s="136"/>
      <c r="D699" s="136"/>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24" customHeight="1">
      <c r="A700" s="123"/>
      <c r="B700" s="135"/>
      <c r="C700" s="136"/>
      <c r="D700" s="136"/>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24" customHeight="1">
      <c r="A701" s="123"/>
      <c r="B701" s="135"/>
      <c r="C701" s="136"/>
      <c r="D701" s="136"/>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24" customHeight="1">
      <c r="A702" s="123"/>
      <c r="B702" s="135"/>
      <c r="C702" s="136"/>
      <c r="D702" s="136"/>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24" customHeight="1">
      <c r="A703" s="123"/>
      <c r="B703" s="135"/>
      <c r="C703" s="136"/>
      <c r="D703" s="136"/>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24" customHeight="1">
      <c r="A704" s="123"/>
      <c r="B704" s="135"/>
      <c r="C704" s="136"/>
      <c r="D704" s="136"/>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24" customHeight="1">
      <c r="A705" s="123"/>
      <c r="B705" s="135"/>
      <c r="C705" s="136"/>
      <c r="D705" s="136"/>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24" customHeight="1">
      <c r="A706" s="123"/>
      <c r="B706" s="135"/>
      <c r="C706" s="136"/>
      <c r="D706" s="136"/>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24" customHeight="1">
      <c r="A707" s="123"/>
      <c r="B707" s="135"/>
      <c r="C707" s="136"/>
      <c r="D707" s="136"/>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24" customHeight="1">
      <c r="A708" s="123"/>
      <c r="B708" s="135"/>
      <c r="C708" s="136"/>
      <c r="D708" s="136"/>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24" customHeight="1">
      <c r="A709" s="123"/>
      <c r="B709" s="135"/>
      <c r="C709" s="136"/>
      <c r="D709" s="136"/>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24" customHeight="1">
      <c r="A710" s="123"/>
      <c r="B710" s="135"/>
      <c r="C710" s="136"/>
      <c r="D710" s="136"/>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24" customHeight="1">
      <c r="A711" s="123"/>
      <c r="B711" s="135"/>
      <c r="C711" s="136"/>
      <c r="D711" s="136"/>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24" customHeight="1">
      <c r="A712" s="123"/>
      <c r="B712" s="135"/>
      <c r="C712" s="136"/>
      <c r="D712" s="136"/>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24" customHeight="1">
      <c r="A713" s="123"/>
      <c r="B713" s="135"/>
      <c r="C713" s="136"/>
      <c r="D713" s="136"/>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24" customHeight="1">
      <c r="A714" s="123"/>
      <c r="B714" s="135"/>
      <c r="C714" s="136"/>
      <c r="D714" s="136"/>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24" customHeight="1">
      <c r="A715" s="123"/>
      <c r="B715" s="135"/>
      <c r="C715" s="136"/>
      <c r="D715" s="136"/>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24" customHeight="1">
      <c r="A716" s="123"/>
      <c r="B716" s="135"/>
      <c r="C716" s="136"/>
      <c r="D716" s="136"/>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24" customHeight="1">
      <c r="A717" s="123"/>
      <c r="B717" s="135"/>
      <c r="C717" s="136"/>
      <c r="D717" s="136"/>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24" customHeight="1">
      <c r="A718" s="123"/>
      <c r="B718" s="135"/>
      <c r="C718" s="136"/>
      <c r="D718" s="136"/>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24" customHeight="1">
      <c r="A719" s="123"/>
      <c r="B719" s="135"/>
      <c r="C719" s="136"/>
      <c r="D719" s="136"/>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24" customHeight="1">
      <c r="A720" s="123"/>
      <c r="B720" s="135"/>
      <c r="C720" s="136"/>
      <c r="D720" s="136"/>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24" customHeight="1">
      <c r="A721" s="123"/>
      <c r="B721" s="135"/>
      <c r="C721" s="136"/>
      <c r="D721" s="136"/>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24" customHeight="1">
      <c r="A722" s="123"/>
      <c r="B722" s="135"/>
      <c r="C722" s="136"/>
      <c r="D722" s="136"/>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24" customHeight="1">
      <c r="A723" s="123"/>
      <c r="B723" s="135"/>
      <c r="C723" s="136"/>
      <c r="D723" s="136"/>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24" customHeight="1">
      <c r="A724" s="123"/>
      <c r="B724" s="135"/>
      <c r="C724" s="136"/>
      <c r="D724" s="136"/>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24" customHeight="1">
      <c r="A725" s="123"/>
      <c r="B725" s="135"/>
      <c r="C725" s="136"/>
      <c r="D725" s="136"/>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24" customHeight="1">
      <c r="A726" s="123"/>
      <c r="B726" s="135"/>
      <c r="C726" s="136"/>
      <c r="D726" s="136"/>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24" customHeight="1">
      <c r="A727" s="123"/>
      <c r="B727" s="135"/>
      <c r="C727" s="136"/>
      <c r="D727" s="136"/>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24" customHeight="1">
      <c r="A728" s="123"/>
      <c r="B728" s="135"/>
      <c r="C728" s="136"/>
      <c r="D728" s="136"/>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24" customHeight="1">
      <c r="A729" s="123"/>
      <c r="B729" s="135"/>
      <c r="C729" s="136"/>
      <c r="D729" s="136"/>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24" customHeight="1">
      <c r="A730" s="123"/>
      <c r="B730" s="135"/>
      <c r="C730" s="136"/>
      <c r="D730" s="136"/>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24" customHeight="1">
      <c r="A731" s="123"/>
      <c r="B731" s="135"/>
      <c r="C731" s="136"/>
      <c r="D731" s="136"/>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24" customHeight="1">
      <c r="A732" s="123"/>
      <c r="B732" s="135"/>
      <c r="C732" s="136"/>
      <c r="D732" s="136"/>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24" customHeight="1">
      <c r="A733" s="123"/>
      <c r="B733" s="135"/>
      <c r="C733" s="136"/>
      <c r="D733" s="136"/>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24" customHeight="1">
      <c r="A734" s="123"/>
      <c r="B734" s="135"/>
      <c r="C734" s="136"/>
      <c r="D734" s="136"/>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24" customHeight="1">
      <c r="A735" s="123"/>
      <c r="B735" s="135"/>
      <c r="C735" s="136"/>
      <c r="D735" s="136"/>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24" customHeight="1">
      <c r="A736" s="123"/>
      <c r="B736" s="135"/>
      <c r="C736" s="136"/>
      <c r="D736" s="136"/>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24" customHeight="1">
      <c r="A737" s="123"/>
      <c r="B737" s="135"/>
      <c r="C737" s="136"/>
      <c r="D737" s="136"/>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24" customHeight="1">
      <c r="A738" s="123"/>
      <c r="B738" s="135"/>
      <c r="C738" s="136"/>
      <c r="D738" s="136"/>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24" customHeight="1">
      <c r="A739" s="123"/>
      <c r="B739" s="135"/>
      <c r="C739" s="136"/>
      <c r="D739" s="136"/>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24" customHeight="1">
      <c r="A740" s="123"/>
      <c r="B740" s="135"/>
      <c r="C740" s="136"/>
      <c r="D740" s="136"/>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24" customHeight="1">
      <c r="A741" s="123"/>
      <c r="B741" s="135"/>
      <c r="C741" s="136"/>
      <c r="D741" s="136"/>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24" customHeight="1">
      <c r="A742" s="123"/>
      <c r="B742" s="135"/>
      <c r="C742" s="136"/>
      <c r="D742" s="136"/>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24" customHeight="1">
      <c r="A743" s="123"/>
      <c r="B743" s="135"/>
      <c r="C743" s="136"/>
      <c r="D743" s="136"/>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24" customHeight="1">
      <c r="A744" s="123"/>
      <c r="B744" s="135"/>
      <c r="C744" s="136"/>
      <c r="D744" s="136"/>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24" customHeight="1">
      <c r="A745" s="123"/>
      <c r="B745" s="135"/>
      <c r="C745" s="136"/>
      <c r="D745" s="136"/>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24" customHeight="1">
      <c r="A746" s="123"/>
      <c r="B746" s="135"/>
      <c r="C746" s="136"/>
      <c r="D746" s="136"/>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24" customHeight="1">
      <c r="A747" s="123"/>
      <c r="B747" s="135"/>
      <c r="C747" s="136"/>
      <c r="D747" s="136"/>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24" customHeight="1">
      <c r="A748" s="123"/>
      <c r="B748" s="135"/>
      <c r="C748" s="136"/>
      <c r="D748" s="136"/>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24" customHeight="1">
      <c r="A749" s="123"/>
      <c r="B749" s="135"/>
      <c r="C749" s="136"/>
      <c r="D749" s="136"/>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24" customHeight="1">
      <c r="A750" s="123"/>
      <c r="B750" s="135"/>
      <c r="C750" s="136"/>
      <c r="D750" s="136"/>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24" customHeight="1">
      <c r="A751" s="123"/>
      <c r="B751" s="135"/>
      <c r="C751" s="136"/>
      <c r="D751" s="136"/>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24" customHeight="1">
      <c r="A752" s="123"/>
      <c r="B752" s="135"/>
      <c r="C752" s="136"/>
      <c r="D752" s="136"/>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24" customHeight="1">
      <c r="A753" s="123"/>
      <c r="B753" s="135"/>
      <c r="C753" s="136"/>
      <c r="D753" s="136"/>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24" customHeight="1">
      <c r="A754" s="123"/>
      <c r="B754" s="135"/>
      <c r="C754" s="136"/>
      <c r="D754" s="136"/>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24" customHeight="1">
      <c r="A755" s="123"/>
      <c r="B755" s="135"/>
      <c r="C755" s="136"/>
      <c r="D755" s="136"/>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24" customHeight="1">
      <c r="A756" s="123"/>
      <c r="B756" s="135"/>
      <c r="C756" s="136"/>
      <c r="D756" s="136"/>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24" customHeight="1">
      <c r="A757" s="123"/>
      <c r="B757" s="135"/>
      <c r="C757" s="136"/>
      <c r="D757" s="136"/>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24" customHeight="1">
      <c r="A758" s="123"/>
      <c r="B758" s="135"/>
      <c r="C758" s="136"/>
      <c r="D758" s="136"/>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24" customHeight="1">
      <c r="A759" s="123"/>
      <c r="B759" s="135"/>
      <c r="C759" s="136"/>
      <c r="D759" s="136"/>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24" customHeight="1">
      <c r="A760" s="123"/>
      <c r="B760" s="135"/>
      <c r="C760" s="136"/>
      <c r="D760" s="136"/>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24" customHeight="1">
      <c r="A761" s="123"/>
      <c r="B761" s="135"/>
      <c r="C761" s="136"/>
      <c r="D761" s="136"/>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24" customHeight="1">
      <c r="A762" s="123"/>
      <c r="B762" s="135"/>
      <c r="C762" s="136"/>
      <c r="D762" s="136"/>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24" customHeight="1">
      <c r="A763" s="123"/>
      <c r="B763" s="135"/>
      <c r="C763" s="136"/>
      <c r="D763" s="136"/>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24" customHeight="1">
      <c r="A764" s="123"/>
      <c r="B764" s="135"/>
      <c r="C764" s="136"/>
      <c r="D764" s="136"/>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24" customHeight="1">
      <c r="A765" s="123"/>
      <c r="B765" s="135"/>
      <c r="C765" s="136"/>
      <c r="D765" s="136"/>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24" customHeight="1">
      <c r="A766" s="123"/>
      <c r="B766" s="135"/>
      <c r="C766" s="136"/>
      <c r="D766" s="136"/>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24" customHeight="1">
      <c r="A767" s="123"/>
      <c r="B767" s="135"/>
      <c r="C767" s="136"/>
      <c r="D767" s="136"/>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24" customHeight="1">
      <c r="A768" s="123"/>
      <c r="B768" s="135"/>
      <c r="C768" s="136"/>
      <c r="D768" s="136"/>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24" customHeight="1">
      <c r="A769" s="123"/>
      <c r="B769" s="135"/>
      <c r="C769" s="136"/>
      <c r="D769" s="136"/>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24" customHeight="1">
      <c r="A770" s="123"/>
      <c r="B770" s="135"/>
      <c r="C770" s="136"/>
      <c r="D770" s="136"/>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24" customHeight="1">
      <c r="A771" s="123"/>
      <c r="B771" s="135"/>
      <c r="C771" s="136"/>
      <c r="D771" s="136"/>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24" customHeight="1">
      <c r="A772" s="123"/>
      <c r="B772" s="135"/>
      <c r="C772" s="136"/>
      <c r="D772" s="136"/>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24" customHeight="1">
      <c r="A773" s="123"/>
      <c r="B773" s="135"/>
      <c r="C773" s="136"/>
      <c r="D773" s="136"/>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24" customHeight="1">
      <c r="A774" s="123"/>
      <c r="B774" s="135"/>
      <c r="C774" s="136"/>
      <c r="D774" s="136"/>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24" customHeight="1">
      <c r="A775" s="123"/>
      <c r="B775" s="135"/>
      <c r="C775" s="136"/>
      <c r="D775" s="136"/>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24" customHeight="1">
      <c r="A776" s="123"/>
      <c r="B776" s="135"/>
      <c r="C776" s="136"/>
      <c r="D776" s="136"/>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24" customHeight="1">
      <c r="A777" s="123"/>
      <c r="B777" s="135"/>
      <c r="C777" s="136"/>
      <c r="D777" s="136"/>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24" customHeight="1">
      <c r="A778" s="123"/>
      <c r="B778" s="135"/>
      <c r="C778" s="136"/>
      <c r="D778" s="136"/>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24" customHeight="1">
      <c r="A779" s="123"/>
      <c r="B779" s="135"/>
      <c r="C779" s="136"/>
      <c r="D779" s="136"/>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24" customHeight="1">
      <c r="A780" s="123"/>
      <c r="B780" s="135"/>
      <c r="C780" s="136"/>
      <c r="D780" s="136"/>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24" customHeight="1">
      <c r="A781" s="123"/>
      <c r="B781" s="135"/>
      <c r="C781" s="136"/>
      <c r="D781" s="136"/>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24" customHeight="1">
      <c r="A782" s="123"/>
      <c r="B782" s="135"/>
      <c r="C782" s="136"/>
      <c r="D782" s="136"/>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24" customHeight="1">
      <c r="A783" s="123"/>
      <c r="B783" s="135"/>
      <c r="C783" s="136"/>
      <c r="D783" s="136"/>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24" customHeight="1">
      <c r="A784" s="123"/>
      <c r="B784" s="135"/>
      <c r="C784" s="136"/>
      <c r="D784" s="136"/>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24" customHeight="1">
      <c r="A785" s="123"/>
      <c r="B785" s="135"/>
      <c r="C785" s="136"/>
      <c r="D785" s="136"/>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24" customHeight="1">
      <c r="A786" s="123"/>
      <c r="B786" s="135"/>
      <c r="C786" s="136"/>
      <c r="D786" s="136"/>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24" customHeight="1">
      <c r="A787" s="123"/>
      <c r="B787" s="135"/>
      <c r="C787" s="136"/>
      <c r="D787" s="136"/>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24" customHeight="1">
      <c r="A788" s="123"/>
      <c r="B788" s="135"/>
      <c r="C788" s="136"/>
      <c r="D788" s="136"/>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24" customHeight="1">
      <c r="A789" s="123"/>
      <c r="B789" s="135"/>
      <c r="C789" s="136"/>
      <c r="D789" s="136"/>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24" customHeight="1">
      <c r="A790" s="123"/>
      <c r="B790" s="135"/>
      <c r="C790" s="136"/>
      <c r="D790" s="136"/>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24" customHeight="1">
      <c r="A791" s="123"/>
      <c r="B791" s="135"/>
      <c r="C791" s="136"/>
      <c r="D791" s="136"/>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24" customHeight="1">
      <c r="A792" s="123"/>
      <c r="B792" s="135"/>
      <c r="C792" s="136"/>
      <c r="D792" s="136"/>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24" customHeight="1">
      <c r="A793" s="123"/>
      <c r="B793" s="135"/>
      <c r="C793" s="136"/>
      <c r="D793" s="136"/>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24" customHeight="1">
      <c r="A794" s="123"/>
      <c r="B794" s="135"/>
      <c r="C794" s="136"/>
      <c r="D794" s="136"/>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24" customHeight="1">
      <c r="A795" s="123"/>
      <c r="B795" s="135"/>
      <c r="C795" s="136"/>
      <c r="D795" s="136"/>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24" customHeight="1">
      <c r="A796" s="123"/>
      <c r="B796" s="135"/>
      <c r="C796" s="136"/>
      <c r="D796" s="136"/>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24" customHeight="1">
      <c r="A797" s="123"/>
      <c r="B797" s="135"/>
      <c r="C797" s="136"/>
      <c r="D797" s="136"/>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24" customHeight="1">
      <c r="A798" s="123"/>
      <c r="B798" s="135"/>
      <c r="C798" s="136"/>
      <c r="D798" s="136"/>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24" customHeight="1">
      <c r="A799" s="123"/>
      <c r="B799" s="135"/>
      <c r="C799" s="136"/>
      <c r="D799" s="136"/>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24" customHeight="1">
      <c r="A800" s="123"/>
      <c r="B800" s="135"/>
      <c r="C800" s="136"/>
      <c r="D800" s="136"/>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24" customHeight="1">
      <c r="A801" s="123"/>
      <c r="B801" s="135"/>
      <c r="C801" s="136"/>
      <c r="D801" s="136"/>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24" customHeight="1">
      <c r="A802" s="123"/>
      <c r="B802" s="135"/>
      <c r="C802" s="136"/>
      <c r="D802" s="136"/>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24" customHeight="1">
      <c r="A803" s="123"/>
      <c r="B803" s="135"/>
      <c r="C803" s="136"/>
      <c r="D803" s="136"/>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24" customHeight="1">
      <c r="A804" s="123"/>
      <c r="B804" s="135"/>
      <c r="C804" s="136"/>
      <c r="D804" s="136"/>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24" customHeight="1">
      <c r="A805" s="123"/>
      <c r="B805" s="135"/>
      <c r="C805" s="136"/>
      <c r="D805" s="136"/>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24" customHeight="1">
      <c r="A806" s="123"/>
      <c r="B806" s="135"/>
      <c r="C806" s="136"/>
      <c r="D806" s="136"/>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24" customHeight="1">
      <c r="A807" s="123"/>
      <c r="B807" s="135"/>
      <c r="C807" s="136"/>
      <c r="D807" s="136"/>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24" customHeight="1">
      <c r="A808" s="123"/>
      <c r="B808" s="135"/>
      <c r="C808" s="136"/>
      <c r="D808" s="136"/>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24" customHeight="1">
      <c r="A809" s="123"/>
      <c r="B809" s="135"/>
      <c r="C809" s="136"/>
      <c r="D809" s="136"/>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24" customHeight="1">
      <c r="A810" s="123"/>
      <c r="B810" s="135"/>
      <c r="C810" s="136"/>
      <c r="D810" s="136"/>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24" customHeight="1">
      <c r="A811" s="123"/>
      <c r="B811" s="135"/>
      <c r="C811" s="136"/>
      <c r="D811" s="136"/>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24" customHeight="1">
      <c r="A812" s="123"/>
      <c r="B812" s="135"/>
      <c r="C812" s="136"/>
      <c r="D812" s="136"/>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24" customHeight="1">
      <c r="A813" s="123"/>
      <c r="B813" s="135"/>
      <c r="C813" s="136"/>
      <c r="D813" s="136"/>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24" customHeight="1">
      <c r="A814" s="123"/>
      <c r="B814" s="135"/>
      <c r="C814" s="136"/>
      <c r="D814" s="136"/>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24" customHeight="1">
      <c r="A815" s="123"/>
      <c r="B815" s="135"/>
      <c r="C815" s="136"/>
      <c r="D815" s="136"/>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24" customHeight="1">
      <c r="A816" s="123"/>
      <c r="B816" s="135"/>
      <c r="C816" s="136"/>
      <c r="D816" s="136"/>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24" customHeight="1">
      <c r="A817" s="123"/>
      <c r="B817" s="135"/>
      <c r="C817" s="136"/>
      <c r="D817" s="136"/>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24" customHeight="1">
      <c r="A818" s="123"/>
      <c r="B818" s="135"/>
      <c r="C818" s="136"/>
      <c r="D818" s="136"/>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24" customHeight="1">
      <c r="A819" s="123"/>
      <c r="B819" s="135"/>
      <c r="C819" s="136"/>
      <c r="D819" s="136"/>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24" customHeight="1">
      <c r="A820" s="123"/>
      <c r="B820" s="135"/>
      <c r="C820" s="136"/>
      <c r="D820" s="136"/>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24" customHeight="1">
      <c r="A821" s="123"/>
      <c r="B821" s="135"/>
      <c r="C821" s="136"/>
      <c r="D821" s="136"/>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24" customHeight="1">
      <c r="A822" s="123"/>
      <c r="B822" s="135"/>
      <c r="C822" s="136"/>
      <c r="D822" s="136"/>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24" customHeight="1">
      <c r="A823" s="123"/>
      <c r="B823" s="135"/>
      <c r="C823" s="136"/>
      <c r="D823" s="136"/>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24" customHeight="1">
      <c r="A824" s="123"/>
      <c r="B824" s="135"/>
      <c r="C824" s="136"/>
      <c r="D824" s="136"/>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24" customHeight="1">
      <c r="A825" s="123"/>
      <c r="B825" s="135"/>
      <c r="C825" s="136"/>
      <c r="D825" s="136"/>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24" customHeight="1">
      <c r="A826" s="123"/>
      <c r="B826" s="135"/>
      <c r="C826" s="136"/>
      <c r="D826" s="136"/>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24" customHeight="1">
      <c r="A827" s="123"/>
      <c r="B827" s="135"/>
      <c r="C827" s="136"/>
      <c r="D827" s="136"/>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24" customHeight="1">
      <c r="A828" s="123"/>
      <c r="B828" s="135"/>
      <c r="C828" s="136"/>
      <c r="D828" s="136"/>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24" customHeight="1">
      <c r="A829" s="123"/>
      <c r="B829" s="135"/>
      <c r="C829" s="136"/>
      <c r="D829" s="136"/>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24" customHeight="1">
      <c r="A830" s="123"/>
      <c r="B830" s="135"/>
      <c r="C830" s="136"/>
      <c r="D830" s="136"/>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24" customHeight="1">
      <c r="A831" s="123"/>
      <c r="B831" s="135"/>
      <c r="C831" s="136"/>
      <c r="D831" s="136"/>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24" customHeight="1">
      <c r="A832" s="123"/>
      <c r="B832" s="135"/>
      <c r="C832" s="136"/>
      <c r="D832" s="136"/>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24" customHeight="1">
      <c r="A833" s="123"/>
      <c r="B833" s="135"/>
      <c r="C833" s="136"/>
      <c r="D833" s="136"/>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24" customHeight="1">
      <c r="A834" s="123"/>
      <c r="B834" s="135"/>
      <c r="C834" s="136"/>
      <c r="D834" s="136"/>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24" customHeight="1">
      <c r="A835" s="123"/>
      <c r="B835" s="135"/>
      <c r="C835" s="136"/>
      <c r="D835" s="136"/>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24" customHeight="1">
      <c r="A836" s="123"/>
      <c r="B836" s="135"/>
      <c r="C836" s="136"/>
      <c r="D836" s="136"/>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24" customHeight="1">
      <c r="A837" s="123"/>
      <c r="B837" s="135"/>
      <c r="C837" s="136"/>
      <c r="D837" s="136"/>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24" customHeight="1">
      <c r="A838" s="123"/>
      <c r="B838" s="135"/>
      <c r="C838" s="136"/>
      <c r="D838" s="136"/>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24" customHeight="1">
      <c r="A839" s="123"/>
      <c r="B839" s="135"/>
      <c r="C839" s="136"/>
      <c r="D839" s="136"/>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24" customHeight="1">
      <c r="A840" s="123"/>
      <c r="B840" s="135"/>
      <c r="C840" s="136"/>
      <c r="D840" s="136"/>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24" customHeight="1">
      <c r="A841" s="123"/>
      <c r="B841" s="135"/>
      <c r="C841" s="136"/>
      <c r="D841" s="136"/>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24" customHeight="1">
      <c r="A842" s="123"/>
      <c r="B842" s="135"/>
      <c r="C842" s="136"/>
      <c r="D842" s="136"/>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24" customHeight="1">
      <c r="A843" s="123"/>
      <c r="B843" s="135"/>
      <c r="C843" s="136"/>
      <c r="D843" s="136"/>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24" customHeight="1">
      <c r="A844" s="123"/>
      <c r="B844" s="135"/>
      <c r="C844" s="136"/>
      <c r="D844" s="136"/>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24" customHeight="1">
      <c r="A845" s="123"/>
      <c r="B845" s="135"/>
      <c r="C845" s="136"/>
      <c r="D845" s="136"/>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24" customHeight="1">
      <c r="A846" s="123"/>
      <c r="B846" s="135"/>
      <c r="C846" s="136"/>
      <c r="D846" s="136"/>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24" customHeight="1">
      <c r="A847" s="123"/>
      <c r="B847" s="135"/>
      <c r="C847" s="136"/>
      <c r="D847" s="136"/>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24" customHeight="1">
      <c r="A848" s="123"/>
      <c r="B848" s="135"/>
      <c r="C848" s="136"/>
      <c r="D848" s="136"/>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24" customHeight="1">
      <c r="A849" s="123"/>
      <c r="B849" s="135"/>
      <c r="C849" s="136"/>
      <c r="D849" s="136"/>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24" customHeight="1">
      <c r="A850" s="123"/>
      <c r="B850" s="135"/>
      <c r="C850" s="136"/>
      <c r="D850" s="136"/>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24" customHeight="1">
      <c r="A851" s="123"/>
      <c r="B851" s="135"/>
      <c r="C851" s="136"/>
      <c r="D851" s="136"/>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24" customHeight="1">
      <c r="A852" s="123"/>
      <c r="B852" s="135"/>
      <c r="C852" s="136"/>
      <c r="D852" s="136"/>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24" customHeight="1">
      <c r="A853" s="123"/>
      <c r="B853" s="135"/>
      <c r="C853" s="136"/>
      <c r="D853" s="136"/>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24" customHeight="1">
      <c r="A854" s="123"/>
      <c r="B854" s="135"/>
      <c r="C854" s="136"/>
      <c r="D854" s="136"/>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24" customHeight="1">
      <c r="A855" s="123"/>
      <c r="B855" s="135"/>
      <c r="C855" s="136"/>
      <c r="D855" s="136"/>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24" customHeight="1">
      <c r="A856" s="123"/>
      <c r="B856" s="135"/>
      <c r="C856" s="136"/>
      <c r="D856" s="136"/>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24" customHeight="1">
      <c r="A857" s="123"/>
      <c r="B857" s="135"/>
      <c r="C857" s="136"/>
      <c r="D857" s="136"/>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24" customHeight="1">
      <c r="A858" s="123"/>
      <c r="B858" s="135"/>
      <c r="C858" s="136"/>
      <c r="D858" s="136"/>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24" customHeight="1">
      <c r="A859" s="123"/>
      <c r="B859" s="135"/>
      <c r="C859" s="136"/>
      <c r="D859" s="136"/>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24" customHeight="1">
      <c r="A860" s="123"/>
      <c r="B860" s="135"/>
      <c r="C860" s="136"/>
      <c r="D860" s="136"/>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24" customHeight="1">
      <c r="A861" s="123"/>
      <c r="B861" s="135"/>
      <c r="C861" s="136"/>
      <c r="D861" s="136"/>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24" customHeight="1">
      <c r="A862" s="123"/>
      <c r="B862" s="135"/>
      <c r="C862" s="136"/>
      <c r="D862" s="136"/>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24" customHeight="1">
      <c r="A863" s="123"/>
      <c r="B863" s="135"/>
      <c r="C863" s="136"/>
      <c r="D863" s="136"/>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24" customHeight="1">
      <c r="A864" s="123"/>
      <c r="B864" s="135"/>
      <c r="C864" s="136"/>
      <c r="D864" s="136"/>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24" customHeight="1">
      <c r="A865" s="123"/>
      <c r="B865" s="135"/>
      <c r="C865" s="136"/>
      <c r="D865" s="136"/>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24" customHeight="1">
      <c r="A866" s="123"/>
      <c r="B866" s="135"/>
      <c r="C866" s="136"/>
      <c r="D866" s="136"/>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24" customHeight="1">
      <c r="A867" s="123"/>
      <c r="B867" s="135"/>
      <c r="C867" s="136"/>
      <c r="D867" s="136"/>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24" customHeight="1">
      <c r="A868" s="123"/>
      <c r="B868" s="135"/>
      <c r="C868" s="136"/>
      <c r="D868" s="136"/>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24" customHeight="1">
      <c r="A869" s="123"/>
      <c r="B869" s="135"/>
      <c r="C869" s="136"/>
      <c r="D869" s="136"/>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24" customHeight="1">
      <c r="A870" s="123"/>
      <c r="B870" s="135"/>
      <c r="C870" s="136"/>
      <c r="D870" s="136"/>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24" customHeight="1">
      <c r="A871" s="123"/>
      <c r="B871" s="135"/>
      <c r="C871" s="136"/>
      <c r="D871" s="136"/>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24" customHeight="1">
      <c r="A872" s="123"/>
      <c r="B872" s="135"/>
      <c r="C872" s="136"/>
      <c r="D872" s="136"/>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24" customHeight="1">
      <c r="A873" s="123"/>
      <c r="B873" s="135"/>
      <c r="C873" s="136"/>
      <c r="D873" s="136"/>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24" customHeight="1">
      <c r="A874" s="123"/>
      <c r="B874" s="135"/>
      <c r="C874" s="136"/>
      <c r="D874" s="136"/>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24" customHeight="1">
      <c r="A875" s="123"/>
      <c r="B875" s="135"/>
      <c r="C875" s="136"/>
      <c r="D875" s="136"/>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24" customHeight="1">
      <c r="A876" s="123"/>
      <c r="B876" s="135"/>
      <c r="C876" s="136"/>
      <c r="D876" s="136"/>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24" customHeight="1">
      <c r="A877" s="123"/>
      <c r="B877" s="135"/>
      <c r="C877" s="136"/>
      <c r="D877" s="136"/>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24" customHeight="1">
      <c r="A878" s="123"/>
      <c r="B878" s="135"/>
      <c r="C878" s="136"/>
      <c r="D878" s="136"/>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24" customHeight="1">
      <c r="A879" s="123"/>
      <c r="B879" s="135"/>
      <c r="C879" s="136"/>
      <c r="D879" s="136"/>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24" customHeight="1">
      <c r="A880" s="123"/>
      <c r="B880" s="135"/>
      <c r="C880" s="136"/>
      <c r="D880" s="136"/>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24" customHeight="1">
      <c r="A881" s="123"/>
      <c r="B881" s="135"/>
      <c r="C881" s="136"/>
      <c r="D881" s="136"/>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24" customHeight="1">
      <c r="A882" s="123"/>
      <c r="B882" s="135"/>
      <c r="C882" s="136"/>
      <c r="D882" s="136"/>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24" customHeight="1">
      <c r="A883" s="123"/>
      <c r="B883" s="135"/>
      <c r="C883" s="136"/>
      <c r="D883" s="136"/>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24" customHeight="1">
      <c r="A884" s="123"/>
      <c r="B884" s="135"/>
      <c r="C884" s="136"/>
      <c r="D884" s="136"/>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24" customHeight="1">
      <c r="A885" s="123"/>
      <c r="B885" s="135"/>
      <c r="C885" s="136"/>
      <c r="D885" s="136"/>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24" customHeight="1">
      <c r="A886" s="123"/>
      <c r="B886" s="135"/>
      <c r="C886" s="136"/>
      <c r="D886" s="136"/>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24" customHeight="1">
      <c r="A887" s="123"/>
      <c r="B887" s="135"/>
      <c r="C887" s="136"/>
      <c r="D887" s="136"/>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24" customHeight="1">
      <c r="A888" s="123"/>
      <c r="B888" s="135"/>
      <c r="C888" s="136"/>
      <c r="D888" s="136"/>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24" customHeight="1">
      <c r="A889" s="123"/>
      <c r="B889" s="135"/>
      <c r="C889" s="136"/>
      <c r="D889" s="136"/>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24" customHeight="1">
      <c r="A890" s="123"/>
      <c r="B890" s="135"/>
      <c r="C890" s="136"/>
      <c r="D890" s="136"/>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24" customHeight="1">
      <c r="A891" s="123"/>
      <c r="B891" s="135"/>
      <c r="C891" s="136"/>
      <c r="D891" s="136"/>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24" customHeight="1">
      <c r="A892" s="123"/>
      <c r="B892" s="135"/>
      <c r="C892" s="136"/>
      <c r="D892" s="136"/>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24" customHeight="1">
      <c r="A893" s="123"/>
      <c r="B893" s="135"/>
      <c r="C893" s="136"/>
      <c r="D893" s="136"/>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24" customHeight="1">
      <c r="A894" s="123"/>
      <c r="B894" s="135"/>
      <c r="C894" s="136"/>
      <c r="D894" s="136"/>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24" customHeight="1">
      <c r="A895" s="123"/>
      <c r="B895" s="135"/>
      <c r="C895" s="136"/>
      <c r="D895" s="136"/>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24" customHeight="1">
      <c r="A896" s="123"/>
      <c r="B896" s="135"/>
      <c r="C896" s="136"/>
      <c r="D896" s="136"/>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24" customHeight="1">
      <c r="A897" s="123"/>
      <c r="B897" s="135"/>
      <c r="C897" s="136"/>
      <c r="D897" s="136"/>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24" customHeight="1">
      <c r="A898" s="123"/>
      <c r="B898" s="135"/>
      <c r="C898" s="136"/>
      <c r="D898" s="136"/>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24" customHeight="1">
      <c r="A899" s="123"/>
      <c r="B899" s="135"/>
      <c r="C899" s="136"/>
      <c r="D899" s="136"/>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24" customHeight="1">
      <c r="A900" s="123"/>
      <c r="B900" s="135"/>
      <c r="C900" s="136"/>
      <c r="D900" s="136"/>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24" customHeight="1">
      <c r="A901" s="123"/>
      <c r="B901" s="135"/>
      <c r="C901" s="136"/>
      <c r="D901" s="136"/>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24" customHeight="1">
      <c r="A902" s="123"/>
      <c r="B902" s="135"/>
      <c r="C902" s="136"/>
      <c r="D902" s="136"/>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24" customHeight="1">
      <c r="A903" s="123"/>
      <c r="B903" s="135"/>
      <c r="C903" s="136"/>
      <c r="D903" s="136"/>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24" customHeight="1">
      <c r="A904" s="123"/>
      <c r="B904" s="135"/>
      <c r="C904" s="136"/>
      <c r="D904" s="136"/>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24" customHeight="1">
      <c r="A905" s="123"/>
      <c r="B905" s="135"/>
      <c r="C905" s="136"/>
      <c r="D905" s="136"/>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24" customHeight="1">
      <c r="A906" s="123"/>
      <c r="B906" s="135"/>
      <c r="C906" s="136"/>
      <c r="D906" s="136"/>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24" customHeight="1">
      <c r="A907" s="123"/>
      <c r="B907" s="135"/>
      <c r="C907" s="136"/>
      <c r="D907" s="136"/>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24" customHeight="1">
      <c r="A908" s="123"/>
      <c r="B908" s="135"/>
      <c r="C908" s="136"/>
      <c r="D908" s="136"/>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24" customHeight="1">
      <c r="A909" s="123"/>
      <c r="B909" s="135"/>
      <c r="C909" s="136"/>
      <c r="D909" s="136"/>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24" customHeight="1">
      <c r="A910" s="123"/>
      <c r="B910" s="135"/>
      <c r="C910" s="136"/>
      <c r="D910" s="136"/>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24" customHeight="1">
      <c r="A911" s="123"/>
      <c r="B911" s="135"/>
      <c r="C911" s="136"/>
      <c r="D911" s="136"/>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24" customHeight="1">
      <c r="A912" s="123"/>
      <c r="B912" s="135"/>
      <c r="C912" s="136"/>
      <c r="D912" s="136"/>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24" customHeight="1">
      <c r="A913" s="123"/>
      <c r="B913" s="135"/>
      <c r="C913" s="136"/>
      <c r="D913" s="136"/>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24" customHeight="1">
      <c r="A914" s="123"/>
      <c r="B914" s="135"/>
      <c r="C914" s="136"/>
      <c r="D914" s="136"/>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24" customHeight="1">
      <c r="A915" s="123"/>
      <c r="B915" s="135"/>
      <c r="C915" s="136"/>
      <c r="D915" s="136"/>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24" customHeight="1">
      <c r="A916" s="123"/>
      <c r="B916" s="135"/>
      <c r="C916" s="136"/>
      <c r="D916" s="136"/>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24" customHeight="1">
      <c r="A917" s="123"/>
      <c r="B917" s="135"/>
      <c r="C917" s="136"/>
      <c r="D917" s="136"/>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24" customHeight="1">
      <c r="A918" s="123"/>
      <c r="B918" s="135"/>
      <c r="C918" s="136"/>
      <c r="D918" s="136"/>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24" customHeight="1">
      <c r="A919" s="123"/>
      <c r="B919" s="135"/>
      <c r="C919" s="136"/>
      <c r="D919" s="136"/>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24" customHeight="1">
      <c r="A920" s="123"/>
      <c r="B920" s="135"/>
      <c r="C920" s="136"/>
      <c r="D920" s="136"/>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24" customHeight="1">
      <c r="A921" s="123"/>
      <c r="B921" s="135"/>
      <c r="C921" s="136"/>
      <c r="D921" s="136"/>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24" customHeight="1">
      <c r="A922" s="123"/>
      <c r="B922" s="135"/>
      <c r="C922" s="136"/>
      <c r="D922" s="136"/>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24" customHeight="1">
      <c r="A923" s="123"/>
      <c r="B923" s="135"/>
      <c r="C923" s="136"/>
      <c r="D923" s="136"/>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24" customHeight="1">
      <c r="A924" s="123"/>
      <c r="B924" s="135"/>
      <c r="C924" s="136"/>
      <c r="D924" s="136"/>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24" customHeight="1">
      <c r="A925" s="123"/>
      <c r="B925" s="135"/>
      <c r="C925" s="136"/>
      <c r="D925" s="136"/>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24" customHeight="1">
      <c r="A926" s="123"/>
      <c r="B926" s="135"/>
      <c r="C926" s="136"/>
      <c r="D926" s="136"/>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24" customHeight="1">
      <c r="A927" s="123"/>
      <c r="B927" s="135"/>
      <c r="C927" s="136"/>
      <c r="D927" s="136"/>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24" customHeight="1">
      <c r="A928" s="123"/>
      <c r="B928" s="135"/>
      <c r="C928" s="136"/>
      <c r="D928" s="136"/>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24" customHeight="1">
      <c r="A929" s="123"/>
      <c r="B929" s="135"/>
      <c r="C929" s="136"/>
      <c r="D929" s="136"/>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24" customHeight="1">
      <c r="A930" s="123"/>
      <c r="B930" s="135"/>
      <c r="C930" s="136"/>
      <c r="D930" s="136"/>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24" customHeight="1">
      <c r="A931" s="123"/>
      <c r="B931" s="135"/>
      <c r="C931" s="136"/>
      <c r="D931" s="136"/>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24" customHeight="1">
      <c r="A932" s="123"/>
      <c r="B932" s="135"/>
      <c r="C932" s="136"/>
      <c r="D932" s="136"/>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24" customHeight="1">
      <c r="A933" s="123"/>
      <c r="B933" s="135"/>
      <c r="C933" s="136"/>
      <c r="D933" s="136"/>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24" customHeight="1">
      <c r="A934" s="123"/>
      <c r="B934" s="135"/>
      <c r="C934" s="136"/>
      <c r="D934" s="136"/>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24" customHeight="1">
      <c r="A935" s="123"/>
      <c r="B935" s="135"/>
      <c r="C935" s="136"/>
      <c r="D935" s="136"/>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24" customHeight="1">
      <c r="A936" s="123"/>
      <c r="B936" s="135"/>
      <c r="C936" s="136"/>
      <c r="D936" s="136"/>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24" customHeight="1">
      <c r="A937" s="123"/>
      <c r="B937" s="135"/>
      <c r="C937" s="136"/>
      <c r="D937" s="136"/>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24" customHeight="1">
      <c r="A938" s="123"/>
      <c r="B938" s="135"/>
      <c r="C938" s="136"/>
      <c r="D938" s="136"/>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24" customHeight="1">
      <c r="A939" s="123"/>
      <c r="B939" s="135"/>
      <c r="C939" s="136"/>
      <c r="D939" s="136"/>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24" customHeight="1">
      <c r="A940" s="123"/>
      <c r="B940" s="135"/>
      <c r="C940" s="136"/>
      <c r="D940" s="136"/>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24" customHeight="1">
      <c r="A941" s="123"/>
      <c r="B941" s="135"/>
      <c r="C941" s="136"/>
      <c r="D941" s="136"/>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24" customHeight="1">
      <c r="A942" s="123"/>
      <c r="B942" s="135"/>
      <c r="C942" s="136"/>
      <c r="D942" s="136"/>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24" customHeight="1">
      <c r="A943" s="123"/>
      <c r="B943" s="135"/>
      <c r="C943" s="136"/>
      <c r="D943" s="136"/>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24" customHeight="1">
      <c r="A944" s="123"/>
      <c r="B944" s="135"/>
      <c r="C944" s="136"/>
      <c r="D944" s="136"/>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24" customHeight="1">
      <c r="A945" s="123"/>
      <c r="B945" s="135"/>
      <c r="C945" s="136"/>
      <c r="D945" s="136"/>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24" customHeight="1">
      <c r="A946" s="123"/>
      <c r="B946" s="135"/>
      <c r="C946" s="136"/>
      <c r="D946" s="136"/>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24" customHeight="1">
      <c r="A947" s="123"/>
      <c r="B947" s="135"/>
      <c r="C947" s="136"/>
      <c r="D947" s="136"/>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24" customHeight="1">
      <c r="A948" s="123"/>
      <c r="B948" s="135"/>
      <c r="C948" s="136"/>
      <c r="D948" s="136"/>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24" customHeight="1">
      <c r="A949" s="123"/>
      <c r="B949" s="135"/>
      <c r="C949" s="136"/>
      <c r="D949" s="136"/>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24" customHeight="1">
      <c r="A950" s="123"/>
      <c r="B950" s="135"/>
      <c r="C950" s="136"/>
      <c r="D950" s="136"/>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24" customHeight="1">
      <c r="A951" s="123"/>
      <c r="B951" s="135"/>
      <c r="C951" s="136"/>
      <c r="D951" s="136"/>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24" customHeight="1">
      <c r="A952" s="123"/>
      <c r="B952" s="135"/>
      <c r="C952" s="136"/>
      <c r="D952" s="136"/>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24" customHeight="1">
      <c r="A953" s="123"/>
      <c r="B953" s="135"/>
      <c r="C953" s="136"/>
      <c r="D953" s="136"/>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24" customHeight="1">
      <c r="A954" s="123"/>
      <c r="B954" s="135"/>
      <c r="C954" s="136"/>
      <c r="D954" s="136"/>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24" customHeight="1">
      <c r="A955" s="123"/>
      <c r="B955" s="135"/>
      <c r="C955" s="136"/>
      <c r="D955" s="136"/>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24" customHeight="1">
      <c r="A956" s="123"/>
      <c r="B956" s="135"/>
      <c r="C956" s="136"/>
      <c r="D956" s="136"/>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24" customHeight="1">
      <c r="A957" s="123"/>
      <c r="B957" s="135"/>
      <c r="C957" s="136"/>
      <c r="D957" s="136"/>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24" customHeight="1">
      <c r="A958" s="123"/>
      <c r="B958" s="135"/>
      <c r="C958" s="136"/>
      <c r="D958" s="136"/>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24" customHeight="1">
      <c r="A959" s="123"/>
      <c r="B959" s="135"/>
      <c r="C959" s="136"/>
      <c r="D959" s="136"/>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24" customHeight="1">
      <c r="A960" s="123"/>
      <c r="B960" s="135"/>
      <c r="C960" s="136"/>
      <c r="D960" s="136"/>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24" customHeight="1">
      <c r="A961" s="123"/>
      <c r="B961" s="135"/>
      <c r="C961" s="136"/>
      <c r="D961" s="136"/>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24" customHeight="1">
      <c r="A962" s="123"/>
      <c r="B962" s="135"/>
      <c r="C962" s="136"/>
      <c r="D962" s="136"/>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24" customHeight="1">
      <c r="A963" s="123"/>
      <c r="B963" s="135"/>
      <c r="C963" s="136"/>
      <c r="D963" s="136"/>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24" customHeight="1">
      <c r="A964" s="123"/>
      <c r="B964" s="135"/>
      <c r="C964" s="136"/>
      <c r="D964" s="136"/>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24" customHeight="1">
      <c r="A965" s="123"/>
      <c r="B965" s="135"/>
      <c r="C965" s="136"/>
      <c r="D965" s="136"/>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24" customHeight="1">
      <c r="A966" s="123"/>
      <c r="B966" s="135"/>
      <c r="C966" s="136"/>
      <c r="D966" s="136"/>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24" customHeight="1">
      <c r="A967" s="123"/>
      <c r="B967" s="135"/>
      <c r="C967" s="136"/>
      <c r="D967" s="136"/>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24" customHeight="1">
      <c r="A968" s="123"/>
      <c r="B968" s="135"/>
      <c r="C968" s="136"/>
      <c r="D968" s="136"/>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24" customHeight="1">
      <c r="A969" s="123"/>
      <c r="B969" s="135"/>
      <c r="C969" s="136"/>
      <c r="D969" s="136"/>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24" customHeight="1">
      <c r="A970" s="123"/>
      <c r="B970" s="135"/>
      <c r="C970" s="136"/>
      <c r="D970" s="136"/>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24" customHeight="1">
      <c r="A971" s="123"/>
      <c r="B971" s="135"/>
      <c r="C971" s="136"/>
      <c r="D971" s="136"/>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24" customHeight="1">
      <c r="A972" s="123"/>
      <c r="B972" s="135"/>
      <c r="C972" s="136"/>
      <c r="D972" s="136"/>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24" customHeight="1">
      <c r="A973" s="123"/>
      <c r="B973" s="135"/>
      <c r="C973" s="136"/>
      <c r="D973" s="136"/>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24" customHeight="1">
      <c r="A974" s="123"/>
      <c r="B974" s="135"/>
      <c r="C974" s="136"/>
      <c r="D974" s="136"/>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24" customHeight="1">
      <c r="A975" s="123"/>
      <c r="B975" s="135"/>
      <c r="C975" s="136"/>
      <c r="D975" s="136"/>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24" customHeight="1">
      <c r="A976" s="123"/>
      <c r="B976" s="135"/>
      <c r="C976" s="136"/>
      <c r="D976" s="136"/>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24" customHeight="1">
      <c r="A977" s="123"/>
      <c r="B977" s="135"/>
      <c r="C977" s="136"/>
      <c r="D977" s="136"/>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24" customHeight="1">
      <c r="A978" s="123"/>
      <c r="B978" s="135"/>
      <c r="C978" s="136"/>
      <c r="D978" s="136"/>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24" customHeight="1">
      <c r="A979" s="123"/>
      <c r="B979" s="135"/>
      <c r="C979" s="136"/>
      <c r="D979" s="136"/>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24" customHeight="1">
      <c r="A980" s="123"/>
      <c r="B980" s="135"/>
      <c r="C980" s="136"/>
      <c r="D980" s="136"/>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24" customHeight="1">
      <c r="A981" s="123"/>
      <c r="B981" s="135"/>
      <c r="C981" s="136"/>
      <c r="D981" s="136"/>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24" customHeight="1">
      <c r="A982" s="123"/>
      <c r="B982" s="135"/>
      <c r="C982" s="136"/>
      <c r="D982" s="136"/>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24" customHeight="1">
      <c r="A983" s="123"/>
      <c r="B983" s="135"/>
      <c r="C983" s="136"/>
      <c r="D983" s="136"/>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24" customHeight="1">
      <c r="A984" s="123"/>
      <c r="B984" s="135"/>
      <c r="C984" s="136"/>
      <c r="D984" s="136"/>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24" customHeight="1">
      <c r="A985" s="123"/>
      <c r="B985" s="135"/>
      <c r="C985" s="136"/>
      <c r="D985" s="136"/>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24" customHeight="1">
      <c r="A986" s="123"/>
      <c r="B986" s="135"/>
      <c r="C986" s="136"/>
      <c r="D986" s="136"/>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24" customHeight="1">
      <c r="A987" s="123"/>
      <c r="B987" s="135"/>
      <c r="C987" s="136"/>
      <c r="D987" s="136"/>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24" customHeight="1">
      <c r="A988" s="123"/>
      <c r="B988" s="135"/>
      <c r="C988" s="136"/>
      <c r="D988" s="136"/>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24" customHeight="1">
      <c r="A989" s="123"/>
      <c r="B989" s="135"/>
      <c r="C989" s="136"/>
      <c r="D989" s="136"/>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24" customHeight="1">
      <c r="A990" s="123"/>
      <c r="B990" s="135"/>
      <c r="C990" s="136"/>
      <c r="D990" s="136"/>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24" customHeight="1">
      <c r="A991" s="123"/>
      <c r="B991" s="135"/>
      <c r="C991" s="136"/>
      <c r="D991" s="136"/>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24" customHeight="1">
      <c r="A992" s="123"/>
      <c r="B992" s="135"/>
      <c r="C992" s="136"/>
      <c r="D992" s="136"/>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24" customHeight="1">
      <c r="A993" s="123"/>
      <c r="B993" s="135"/>
      <c r="C993" s="136"/>
      <c r="D993" s="136"/>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24" customHeight="1">
      <c r="A994" s="123"/>
      <c r="B994" s="135"/>
      <c r="C994" s="136"/>
      <c r="D994" s="136"/>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24" customHeight="1">
      <c r="A995" s="123"/>
      <c r="B995" s="135"/>
      <c r="C995" s="136"/>
      <c r="D995" s="136"/>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24" customHeight="1">
      <c r="A996" s="123"/>
      <c r="B996" s="135"/>
      <c r="C996" s="136"/>
      <c r="D996" s="136"/>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24" customHeight="1">
      <c r="A997" s="123"/>
      <c r="B997" s="135"/>
      <c r="C997" s="136"/>
      <c r="D997" s="136"/>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24" customHeight="1">
      <c r="A998" s="123"/>
      <c r="B998" s="135"/>
      <c r="C998" s="136"/>
      <c r="D998" s="136"/>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24" customHeight="1">
      <c r="A999" s="123"/>
      <c r="B999" s="135"/>
      <c r="C999" s="136"/>
      <c r="D999" s="136"/>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row r="1000" spans="1:26" ht="24" customHeight="1">
      <c r="A1000" s="123"/>
      <c r="B1000" s="135"/>
      <c r="C1000" s="136"/>
      <c r="D1000" s="136"/>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row>
  </sheetData>
  <mergeCells count="1">
    <mergeCell ref="B2:C2"/>
  </mergeCells>
  <pageMargins left="0.25" right="0.25" top="0.75" bottom="0.75" header="0" footer="0"/>
  <pageSetup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37"/>
      <c r="B1" s="137"/>
      <c r="C1" s="868" t="s">
        <v>529</v>
      </c>
      <c r="D1" s="594"/>
      <c r="E1" s="138"/>
      <c r="F1" s="137"/>
      <c r="G1" s="139"/>
      <c r="H1" s="139"/>
      <c r="I1" s="139"/>
      <c r="J1" s="139"/>
      <c r="K1" s="139"/>
      <c r="L1" s="139"/>
      <c r="M1" s="139"/>
      <c r="N1" s="139"/>
      <c r="O1" s="139"/>
      <c r="P1" s="139"/>
      <c r="Q1" s="139"/>
      <c r="R1" s="139"/>
      <c r="S1" s="139"/>
      <c r="T1" s="139"/>
      <c r="U1" s="139"/>
      <c r="V1" s="139"/>
      <c r="W1" s="139"/>
      <c r="X1" s="139"/>
      <c r="Y1" s="139"/>
      <c r="Z1" s="139"/>
    </row>
    <row r="2" spans="1:26" ht="14.25" customHeight="1">
      <c r="A2" s="137"/>
      <c r="B2" s="137"/>
      <c r="C2" s="137"/>
      <c r="D2" s="137"/>
      <c r="E2" s="137"/>
      <c r="F2" s="137"/>
      <c r="G2" s="139"/>
      <c r="H2" s="139"/>
      <c r="I2" s="139"/>
      <c r="J2" s="139"/>
      <c r="K2" s="139"/>
      <c r="L2" s="139"/>
      <c r="M2" s="139"/>
      <c r="N2" s="139"/>
      <c r="O2" s="139"/>
      <c r="P2" s="139"/>
      <c r="Q2" s="139"/>
      <c r="R2" s="139"/>
      <c r="S2" s="139"/>
      <c r="T2" s="139"/>
      <c r="U2" s="139"/>
      <c r="V2" s="139"/>
      <c r="W2" s="139"/>
      <c r="X2" s="139"/>
      <c r="Y2" s="139"/>
      <c r="Z2" s="139"/>
    </row>
    <row r="3" spans="1:26" ht="14.25" customHeight="1">
      <c r="A3" s="137"/>
      <c r="B3" s="137"/>
      <c r="C3" s="140" t="s">
        <v>530</v>
      </c>
      <c r="D3" s="141"/>
      <c r="E3" s="137"/>
      <c r="F3" s="137"/>
      <c r="G3" s="139"/>
      <c r="H3" s="139"/>
      <c r="I3" s="139"/>
      <c r="J3" s="139"/>
      <c r="K3" s="139"/>
      <c r="L3" s="139"/>
      <c r="M3" s="139"/>
      <c r="N3" s="139"/>
      <c r="O3" s="139"/>
      <c r="P3" s="139"/>
      <c r="Q3" s="139"/>
      <c r="R3" s="139"/>
      <c r="S3" s="139"/>
      <c r="T3" s="139"/>
      <c r="U3" s="139"/>
      <c r="V3" s="139"/>
      <c r="W3" s="139"/>
      <c r="X3" s="139"/>
      <c r="Y3" s="139"/>
      <c r="Z3" s="139"/>
    </row>
    <row r="4" spans="1:26" ht="14.25" customHeight="1">
      <c r="A4" s="137"/>
      <c r="B4" s="137"/>
      <c r="C4" s="142"/>
      <c r="D4" s="137"/>
      <c r="E4" s="137"/>
      <c r="F4" s="137"/>
      <c r="G4" s="139"/>
      <c r="H4" s="139"/>
      <c r="I4" s="139"/>
      <c r="J4" s="139"/>
      <c r="K4" s="139"/>
      <c r="L4" s="139"/>
      <c r="M4" s="139"/>
      <c r="N4" s="139"/>
      <c r="O4" s="139"/>
      <c r="P4" s="139"/>
      <c r="Q4" s="139"/>
      <c r="R4" s="139"/>
      <c r="S4" s="139"/>
      <c r="T4" s="139"/>
      <c r="U4" s="139"/>
      <c r="V4" s="139"/>
      <c r="W4" s="139"/>
      <c r="X4" s="139"/>
      <c r="Y4" s="139"/>
      <c r="Z4" s="139"/>
    </row>
    <row r="5" spans="1:26" ht="14.25" customHeight="1">
      <c r="A5" s="137"/>
      <c r="B5" s="143">
        <v>1</v>
      </c>
      <c r="C5" s="866" t="s">
        <v>531</v>
      </c>
      <c r="D5" s="580"/>
      <c r="E5" s="144"/>
      <c r="F5" s="137"/>
      <c r="G5" s="139"/>
      <c r="H5" s="139"/>
      <c r="I5" s="139"/>
      <c r="J5" s="139"/>
      <c r="K5" s="139"/>
      <c r="L5" s="139"/>
      <c r="M5" s="139"/>
      <c r="N5" s="139"/>
      <c r="O5" s="139"/>
      <c r="P5" s="139"/>
      <c r="Q5" s="139"/>
      <c r="R5" s="139"/>
      <c r="S5" s="139"/>
      <c r="T5" s="139"/>
      <c r="U5" s="139"/>
      <c r="V5" s="139"/>
      <c r="W5" s="139"/>
      <c r="X5" s="139"/>
      <c r="Y5" s="139"/>
      <c r="Z5" s="139"/>
    </row>
    <row r="6" spans="1:26" ht="14.25" customHeight="1">
      <c r="A6" s="137"/>
      <c r="B6" s="143">
        <v>2</v>
      </c>
      <c r="C6" s="866" t="s">
        <v>532</v>
      </c>
      <c r="D6" s="580"/>
      <c r="E6" s="144"/>
      <c r="F6" s="137"/>
      <c r="G6" s="139"/>
      <c r="H6" s="139"/>
      <c r="I6" s="139"/>
      <c r="J6" s="139"/>
      <c r="K6" s="139"/>
      <c r="L6" s="139"/>
      <c r="M6" s="139"/>
      <c r="N6" s="139"/>
      <c r="O6" s="139"/>
      <c r="P6" s="139"/>
      <c r="Q6" s="139"/>
      <c r="R6" s="139"/>
      <c r="S6" s="139"/>
      <c r="T6" s="139"/>
      <c r="U6" s="139"/>
      <c r="V6" s="139"/>
      <c r="W6" s="139"/>
      <c r="X6" s="139"/>
      <c r="Y6" s="139"/>
      <c r="Z6" s="139"/>
    </row>
    <row r="7" spans="1:26" ht="14.25" customHeight="1">
      <c r="A7" s="137"/>
      <c r="B7" s="143">
        <v>3</v>
      </c>
      <c r="C7" s="866" t="s">
        <v>533</v>
      </c>
      <c r="D7" s="580"/>
      <c r="E7" s="144"/>
      <c r="F7" s="137"/>
      <c r="G7" s="139"/>
      <c r="H7" s="139"/>
      <c r="I7" s="139"/>
      <c r="J7" s="139"/>
      <c r="K7" s="139"/>
      <c r="L7" s="139"/>
      <c r="M7" s="139"/>
      <c r="N7" s="139"/>
      <c r="O7" s="139"/>
      <c r="P7" s="139"/>
      <c r="Q7" s="139"/>
      <c r="R7" s="139"/>
      <c r="S7" s="139"/>
      <c r="T7" s="139"/>
      <c r="U7" s="139"/>
      <c r="V7" s="139"/>
      <c r="W7" s="139"/>
      <c r="X7" s="139"/>
      <c r="Y7" s="139"/>
      <c r="Z7" s="139"/>
    </row>
    <row r="8" spans="1:26" ht="14.25" customHeight="1">
      <c r="A8" s="137"/>
      <c r="B8" s="143">
        <v>4</v>
      </c>
      <c r="C8" s="866" t="s">
        <v>534</v>
      </c>
      <c r="D8" s="580"/>
      <c r="E8" s="144"/>
      <c r="F8" s="137"/>
      <c r="G8" s="139"/>
      <c r="H8" s="139"/>
      <c r="I8" s="139"/>
      <c r="J8" s="139"/>
      <c r="K8" s="139"/>
      <c r="L8" s="139"/>
      <c r="M8" s="139"/>
      <c r="N8" s="139"/>
      <c r="O8" s="139"/>
      <c r="P8" s="139"/>
      <c r="Q8" s="139"/>
      <c r="R8" s="139"/>
      <c r="S8" s="139"/>
      <c r="T8" s="139"/>
      <c r="U8" s="139"/>
      <c r="V8" s="139"/>
      <c r="W8" s="139"/>
      <c r="X8" s="139"/>
      <c r="Y8" s="139"/>
      <c r="Z8" s="139"/>
    </row>
    <row r="9" spans="1:26" ht="45" customHeight="1">
      <c r="A9" s="137"/>
      <c r="B9" s="143">
        <v>5</v>
      </c>
      <c r="C9" s="866" t="s">
        <v>535</v>
      </c>
      <c r="D9" s="580"/>
      <c r="E9" s="144"/>
      <c r="F9" s="137"/>
      <c r="G9" s="139"/>
      <c r="H9" s="139"/>
      <c r="I9" s="139"/>
      <c r="J9" s="139"/>
      <c r="K9" s="139"/>
      <c r="L9" s="139"/>
      <c r="M9" s="139"/>
      <c r="N9" s="139"/>
      <c r="O9" s="139"/>
      <c r="P9" s="139"/>
      <c r="Q9" s="139"/>
      <c r="R9" s="139"/>
      <c r="S9" s="139"/>
      <c r="T9" s="139"/>
      <c r="U9" s="139"/>
      <c r="V9" s="139"/>
      <c r="W9" s="139"/>
      <c r="X9" s="139"/>
      <c r="Y9" s="139"/>
      <c r="Z9" s="139"/>
    </row>
    <row r="10" spans="1:26" ht="12.75" customHeight="1">
      <c r="A10" s="137"/>
      <c r="B10" s="143">
        <v>6</v>
      </c>
      <c r="C10" s="866" t="s">
        <v>536</v>
      </c>
      <c r="D10" s="580"/>
      <c r="E10" s="144"/>
      <c r="F10" s="137"/>
      <c r="G10" s="139"/>
      <c r="H10" s="139"/>
      <c r="I10" s="139"/>
      <c r="J10" s="139"/>
      <c r="K10" s="139"/>
      <c r="L10" s="139"/>
      <c r="M10" s="139"/>
      <c r="N10" s="139"/>
      <c r="O10" s="139"/>
      <c r="P10" s="139"/>
      <c r="Q10" s="139"/>
      <c r="R10" s="139"/>
      <c r="S10" s="139"/>
      <c r="T10" s="139"/>
      <c r="U10" s="139"/>
      <c r="V10" s="139"/>
      <c r="W10" s="139"/>
      <c r="X10" s="139"/>
      <c r="Y10" s="139"/>
      <c r="Z10" s="139"/>
    </row>
    <row r="11" spans="1:26" ht="31.5" customHeight="1">
      <c r="A11" s="137"/>
      <c r="B11" s="143">
        <v>7</v>
      </c>
      <c r="C11" s="866" t="s">
        <v>537</v>
      </c>
      <c r="D11" s="580"/>
      <c r="E11" s="144"/>
      <c r="F11" s="137"/>
      <c r="G11" s="139"/>
      <c r="H11" s="139"/>
      <c r="I11" s="139"/>
      <c r="J11" s="139"/>
      <c r="K11" s="139"/>
      <c r="L11" s="139"/>
      <c r="M11" s="139"/>
      <c r="N11" s="139"/>
      <c r="O11" s="139"/>
      <c r="P11" s="139"/>
      <c r="Q11" s="139"/>
      <c r="R11" s="139"/>
      <c r="S11" s="139"/>
      <c r="T11" s="139"/>
      <c r="U11" s="139"/>
      <c r="V11" s="139"/>
      <c r="W11" s="139"/>
      <c r="X11" s="139"/>
      <c r="Y11" s="139"/>
      <c r="Z11" s="139"/>
    </row>
    <row r="12" spans="1:26" ht="9.75" customHeight="1">
      <c r="A12" s="137"/>
      <c r="B12" s="143">
        <v>8</v>
      </c>
      <c r="C12" s="145" t="s">
        <v>538</v>
      </c>
      <c r="D12" s="145"/>
      <c r="E12" s="137"/>
      <c r="F12" s="137"/>
      <c r="G12" s="139"/>
      <c r="H12" s="139"/>
      <c r="I12" s="139"/>
      <c r="J12" s="139"/>
      <c r="K12" s="139"/>
      <c r="L12" s="139"/>
      <c r="M12" s="139"/>
      <c r="N12" s="139"/>
      <c r="O12" s="139"/>
      <c r="P12" s="139"/>
      <c r="Q12" s="139"/>
      <c r="R12" s="139"/>
      <c r="S12" s="139"/>
      <c r="T12" s="139"/>
      <c r="U12" s="139"/>
      <c r="V12" s="139"/>
      <c r="W12" s="139"/>
      <c r="X12" s="139"/>
      <c r="Y12" s="139"/>
      <c r="Z12" s="139"/>
    </row>
    <row r="13" spans="1:26" ht="15.75" customHeight="1">
      <c r="A13" s="137"/>
      <c r="B13" s="143">
        <v>9</v>
      </c>
      <c r="C13" s="145" t="s">
        <v>539</v>
      </c>
      <c r="D13" s="145"/>
      <c r="E13" s="137"/>
      <c r="F13" s="137"/>
      <c r="G13" s="139"/>
      <c r="H13" s="139"/>
      <c r="I13" s="139"/>
      <c r="J13" s="139"/>
      <c r="K13" s="139"/>
      <c r="L13" s="139"/>
      <c r="M13" s="139"/>
      <c r="N13" s="139"/>
      <c r="O13" s="139"/>
      <c r="P13" s="139"/>
      <c r="Q13" s="139"/>
      <c r="R13" s="139"/>
      <c r="S13" s="139"/>
      <c r="T13" s="139"/>
      <c r="U13" s="139"/>
      <c r="V13" s="139"/>
      <c r="W13" s="139"/>
      <c r="X13" s="139"/>
      <c r="Y13" s="139"/>
      <c r="Z13" s="139"/>
    </row>
    <row r="14" spans="1:26" ht="15.75" customHeight="1">
      <c r="A14" s="137"/>
      <c r="B14" s="143">
        <v>10</v>
      </c>
      <c r="C14" s="867" t="s">
        <v>540</v>
      </c>
      <c r="D14" s="580"/>
      <c r="E14" s="146"/>
      <c r="F14" s="137"/>
      <c r="G14" s="139"/>
      <c r="H14" s="139"/>
      <c r="I14" s="139"/>
      <c r="J14" s="139"/>
      <c r="K14" s="139"/>
      <c r="L14" s="139"/>
      <c r="M14" s="139"/>
      <c r="N14" s="139"/>
      <c r="O14" s="139"/>
      <c r="P14" s="139"/>
      <c r="Q14" s="139"/>
      <c r="R14" s="139"/>
      <c r="S14" s="139"/>
      <c r="T14" s="139"/>
      <c r="U14" s="139"/>
      <c r="V14" s="139"/>
      <c r="W14" s="139"/>
      <c r="X14" s="139"/>
      <c r="Y14" s="139"/>
      <c r="Z14" s="139"/>
    </row>
    <row r="15" spans="1:26" ht="13.5" customHeight="1">
      <c r="A15" s="147"/>
      <c r="B15" s="143">
        <v>11</v>
      </c>
      <c r="C15" s="867" t="s">
        <v>541</v>
      </c>
      <c r="D15" s="580"/>
      <c r="E15" s="147"/>
      <c r="F15" s="137"/>
      <c r="G15" s="139"/>
      <c r="H15" s="139"/>
      <c r="I15" s="139"/>
      <c r="J15" s="139"/>
      <c r="K15" s="139"/>
      <c r="L15" s="139"/>
      <c r="M15" s="139"/>
      <c r="N15" s="139"/>
      <c r="O15" s="139"/>
      <c r="P15" s="139"/>
      <c r="Q15" s="139"/>
      <c r="R15" s="139"/>
      <c r="S15" s="139"/>
      <c r="T15" s="139"/>
      <c r="U15" s="139"/>
      <c r="V15" s="139"/>
      <c r="W15" s="139"/>
      <c r="X15" s="139"/>
      <c r="Y15" s="139"/>
      <c r="Z15" s="139"/>
    </row>
    <row r="16" spans="1:26" ht="15.75" customHeight="1">
      <c r="A16" s="148"/>
      <c r="B16" s="143">
        <v>12</v>
      </c>
      <c r="C16" s="867" t="s">
        <v>542</v>
      </c>
      <c r="D16" s="580"/>
      <c r="E16" s="147"/>
      <c r="F16" s="148"/>
      <c r="G16" s="139"/>
      <c r="H16" s="139"/>
      <c r="I16" s="139"/>
      <c r="J16" s="139"/>
      <c r="K16" s="139"/>
      <c r="L16" s="139"/>
      <c r="M16" s="139"/>
      <c r="N16" s="139"/>
      <c r="O16" s="139"/>
      <c r="P16" s="139"/>
      <c r="Q16" s="139"/>
      <c r="R16" s="139"/>
      <c r="S16" s="139"/>
      <c r="T16" s="139"/>
      <c r="U16" s="139"/>
      <c r="V16" s="139"/>
      <c r="W16" s="139"/>
      <c r="X16" s="139"/>
      <c r="Y16" s="139"/>
      <c r="Z16" s="139"/>
    </row>
    <row r="17" spans="1:26" ht="15.75" customHeight="1">
      <c r="A17" s="148"/>
      <c r="B17" s="148"/>
      <c r="C17" s="148"/>
      <c r="D17" s="148"/>
      <c r="E17" s="149"/>
      <c r="F17" s="148"/>
      <c r="G17" s="139"/>
      <c r="H17" s="139"/>
      <c r="I17" s="139"/>
      <c r="J17" s="139"/>
      <c r="K17" s="139"/>
      <c r="L17" s="139"/>
      <c r="M17" s="139"/>
      <c r="N17" s="139"/>
      <c r="O17" s="139"/>
      <c r="P17" s="139"/>
      <c r="Q17" s="139"/>
      <c r="R17" s="139"/>
      <c r="S17" s="139"/>
      <c r="T17" s="139"/>
      <c r="U17" s="139"/>
      <c r="V17" s="139"/>
      <c r="W17" s="139"/>
      <c r="X17" s="139"/>
      <c r="Y17" s="139"/>
      <c r="Z17" s="139"/>
    </row>
    <row r="18" spans="1:26" ht="13.5" customHeight="1">
      <c r="A18" s="137"/>
      <c r="B18" s="137"/>
      <c r="C18" s="137"/>
      <c r="D18" s="137"/>
      <c r="E18" s="137"/>
      <c r="F18" s="137"/>
      <c r="G18" s="139"/>
      <c r="H18" s="139"/>
      <c r="I18" s="139"/>
      <c r="J18" s="139"/>
      <c r="K18" s="139"/>
      <c r="L18" s="139"/>
      <c r="M18" s="139"/>
      <c r="N18" s="139"/>
      <c r="O18" s="139"/>
      <c r="P18" s="139"/>
      <c r="Q18" s="139"/>
      <c r="R18" s="139"/>
      <c r="S18" s="139"/>
      <c r="T18" s="139"/>
      <c r="U18" s="139"/>
      <c r="V18" s="139"/>
      <c r="W18" s="139"/>
      <c r="X18" s="139"/>
      <c r="Y18" s="139"/>
      <c r="Z18" s="139"/>
    </row>
    <row r="19" spans="1:26" ht="15" customHeight="1">
      <c r="A19" s="150"/>
      <c r="B19" s="150"/>
      <c r="C19" s="151" t="s">
        <v>543</v>
      </c>
      <c r="D19" s="151" t="s">
        <v>544</v>
      </c>
      <c r="E19" s="152"/>
      <c r="F19" s="150"/>
      <c r="G19" s="139"/>
      <c r="H19" s="139"/>
      <c r="I19" s="139"/>
      <c r="J19" s="139"/>
      <c r="K19" s="139"/>
      <c r="L19" s="139"/>
      <c r="M19" s="139"/>
      <c r="N19" s="139"/>
      <c r="O19" s="139"/>
      <c r="P19" s="139"/>
      <c r="Q19" s="139"/>
      <c r="R19" s="139"/>
      <c r="S19" s="139"/>
      <c r="T19" s="139"/>
      <c r="U19" s="139"/>
      <c r="V19" s="139"/>
      <c r="W19" s="139"/>
      <c r="X19" s="139"/>
      <c r="Y19" s="139"/>
      <c r="Z19" s="139"/>
    </row>
    <row r="20" spans="1:26" ht="147.75" customHeight="1">
      <c r="A20" s="137"/>
      <c r="B20" s="137"/>
      <c r="C20" s="153" t="s">
        <v>545</v>
      </c>
      <c r="D20" s="154" t="s">
        <v>546</v>
      </c>
      <c r="E20" s="146"/>
      <c r="F20" s="137"/>
      <c r="G20" s="139"/>
      <c r="H20" s="139"/>
      <c r="I20" s="139"/>
      <c r="J20" s="139"/>
      <c r="K20" s="139"/>
      <c r="L20" s="139"/>
      <c r="M20" s="139"/>
      <c r="N20" s="139"/>
      <c r="O20" s="139"/>
      <c r="P20" s="139"/>
      <c r="Q20" s="139"/>
      <c r="R20" s="139"/>
      <c r="S20" s="139"/>
      <c r="T20" s="139"/>
      <c r="U20" s="139"/>
      <c r="V20" s="139"/>
      <c r="W20" s="139"/>
      <c r="X20" s="139"/>
      <c r="Y20" s="139"/>
      <c r="Z20" s="139"/>
    </row>
    <row r="21" spans="1:26" ht="195" customHeight="1">
      <c r="A21" s="137"/>
      <c r="B21" s="137"/>
      <c r="C21" s="153" t="s">
        <v>547</v>
      </c>
      <c r="D21" s="154" t="s">
        <v>548</v>
      </c>
      <c r="E21" s="146"/>
      <c r="F21" s="137"/>
      <c r="G21" s="139"/>
      <c r="H21" s="139"/>
      <c r="I21" s="139"/>
      <c r="J21" s="139"/>
      <c r="K21" s="139"/>
      <c r="L21" s="139"/>
      <c r="M21" s="139"/>
      <c r="N21" s="139"/>
      <c r="O21" s="139"/>
      <c r="P21" s="139"/>
      <c r="Q21" s="139"/>
      <c r="R21" s="139"/>
      <c r="S21" s="139"/>
      <c r="T21" s="139"/>
      <c r="U21" s="139"/>
      <c r="V21" s="139"/>
      <c r="W21" s="139"/>
      <c r="X21" s="139"/>
      <c r="Y21" s="139"/>
      <c r="Z21" s="139"/>
    </row>
    <row r="22" spans="1:26" ht="245.25" customHeight="1">
      <c r="A22" s="137"/>
      <c r="B22" s="137"/>
      <c r="C22" s="153" t="s">
        <v>549</v>
      </c>
      <c r="D22" s="154" t="s">
        <v>550</v>
      </c>
      <c r="E22" s="146"/>
      <c r="F22" s="137"/>
      <c r="G22" s="139"/>
      <c r="H22" s="139"/>
      <c r="I22" s="139"/>
      <c r="J22" s="139"/>
      <c r="K22" s="139"/>
      <c r="L22" s="139"/>
      <c r="M22" s="139"/>
      <c r="N22" s="139"/>
      <c r="O22" s="139"/>
      <c r="P22" s="139"/>
      <c r="Q22" s="139"/>
      <c r="R22" s="139"/>
      <c r="S22" s="139"/>
      <c r="T22" s="139"/>
      <c r="U22" s="139"/>
      <c r="V22" s="139"/>
      <c r="W22" s="139"/>
      <c r="X22" s="139"/>
      <c r="Y22" s="139"/>
      <c r="Z22" s="139"/>
    </row>
    <row r="23" spans="1:26" ht="324.75" customHeight="1">
      <c r="A23" s="137"/>
      <c r="B23" s="137"/>
      <c r="C23" s="155" t="s">
        <v>551</v>
      </c>
      <c r="D23" s="154" t="s">
        <v>552</v>
      </c>
      <c r="E23" s="146"/>
      <c r="F23" s="137"/>
      <c r="G23" s="139"/>
      <c r="H23" s="139"/>
      <c r="I23" s="139"/>
      <c r="J23" s="139"/>
      <c r="K23" s="139"/>
      <c r="L23" s="139"/>
      <c r="M23" s="139"/>
      <c r="N23" s="139"/>
      <c r="O23" s="139"/>
      <c r="P23" s="139"/>
      <c r="Q23" s="139"/>
      <c r="R23" s="139"/>
      <c r="S23" s="139"/>
      <c r="T23" s="139"/>
      <c r="U23" s="139"/>
      <c r="V23" s="139"/>
      <c r="W23" s="139"/>
      <c r="X23" s="139"/>
      <c r="Y23" s="139"/>
      <c r="Z23" s="139"/>
    </row>
    <row r="24" spans="1:26" ht="202.5" customHeight="1">
      <c r="A24" s="137"/>
      <c r="B24" s="137"/>
      <c r="C24" s="153" t="s">
        <v>553</v>
      </c>
      <c r="D24" s="154" t="s">
        <v>554</v>
      </c>
      <c r="E24" s="146"/>
      <c r="F24" s="137"/>
      <c r="G24" s="139"/>
      <c r="H24" s="139"/>
      <c r="I24" s="139"/>
      <c r="J24" s="139"/>
      <c r="K24" s="139"/>
      <c r="L24" s="139"/>
      <c r="M24" s="139"/>
      <c r="N24" s="139"/>
      <c r="O24" s="139"/>
      <c r="P24" s="139"/>
      <c r="Q24" s="139"/>
      <c r="R24" s="139"/>
      <c r="S24" s="139"/>
      <c r="T24" s="139"/>
      <c r="U24" s="139"/>
      <c r="V24" s="139"/>
      <c r="W24" s="139"/>
      <c r="X24" s="139"/>
      <c r="Y24" s="139"/>
      <c r="Z24" s="139"/>
    </row>
    <row r="25" spans="1:26" ht="386.25" customHeight="1">
      <c r="A25" s="137"/>
      <c r="B25" s="137"/>
      <c r="C25" s="155" t="s">
        <v>555</v>
      </c>
      <c r="D25" s="154" t="s">
        <v>556</v>
      </c>
      <c r="E25" s="146"/>
      <c r="F25" s="137"/>
      <c r="G25" s="156"/>
      <c r="H25" s="156"/>
      <c r="I25" s="156"/>
      <c r="J25" s="156"/>
      <c r="K25" s="156"/>
      <c r="L25" s="156"/>
      <c r="M25" s="156"/>
      <c r="N25" s="156"/>
      <c r="O25" s="156"/>
      <c r="P25" s="156"/>
      <c r="Q25" s="156"/>
      <c r="R25" s="156"/>
      <c r="S25" s="156"/>
      <c r="T25" s="156"/>
      <c r="U25" s="156"/>
      <c r="V25" s="156"/>
      <c r="W25" s="156"/>
      <c r="X25" s="156"/>
      <c r="Y25" s="156"/>
      <c r="Z25" s="156"/>
    </row>
    <row r="26" spans="1:26" ht="14.25" customHeight="1">
      <c r="A26" s="137"/>
      <c r="B26" s="137"/>
      <c r="C26" s="155" t="s">
        <v>557</v>
      </c>
      <c r="D26" s="157" t="s">
        <v>558</v>
      </c>
      <c r="E26" s="158"/>
      <c r="F26" s="137"/>
      <c r="G26" s="159"/>
      <c r="H26" s="159"/>
      <c r="I26" s="159"/>
      <c r="J26" s="159"/>
      <c r="K26" s="159"/>
      <c r="L26" s="159"/>
      <c r="M26" s="159"/>
      <c r="N26" s="159"/>
      <c r="O26" s="159"/>
      <c r="P26" s="159"/>
      <c r="Q26" s="159"/>
      <c r="R26" s="159"/>
      <c r="S26" s="159"/>
      <c r="T26" s="159"/>
      <c r="U26" s="159"/>
      <c r="V26" s="159"/>
      <c r="W26" s="159"/>
      <c r="X26" s="159"/>
      <c r="Y26" s="159"/>
      <c r="Z26" s="159"/>
    </row>
    <row r="27" spans="1:26" ht="187.5" customHeight="1">
      <c r="A27" s="137"/>
      <c r="B27" s="137"/>
      <c r="C27" s="160" t="s">
        <v>559</v>
      </c>
      <c r="D27" s="158" t="s">
        <v>560</v>
      </c>
      <c r="E27" s="158"/>
      <c r="F27" s="137"/>
      <c r="G27" s="139"/>
      <c r="H27" s="139"/>
      <c r="I27" s="139"/>
      <c r="J27" s="139"/>
      <c r="K27" s="139"/>
      <c r="L27" s="139"/>
      <c r="M27" s="139"/>
      <c r="N27" s="139"/>
      <c r="O27" s="139"/>
      <c r="P27" s="139"/>
      <c r="Q27" s="139"/>
      <c r="R27" s="139"/>
      <c r="S27" s="139"/>
      <c r="T27" s="139"/>
      <c r="U27" s="139"/>
      <c r="V27" s="139"/>
      <c r="W27" s="139"/>
      <c r="X27" s="139"/>
      <c r="Y27" s="139"/>
      <c r="Z27" s="139"/>
    </row>
    <row r="28" spans="1:26" ht="231.75" customHeight="1">
      <c r="A28" s="137"/>
      <c r="B28" s="137"/>
      <c r="C28" s="161"/>
      <c r="D28" s="137"/>
      <c r="E28" s="137"/>
      <c r="F28" s="137"/>
      <c r="G28" s="139"/>
      <c r="H28" s="139"/>
      <c r="I28" s="139"/>
      <c r="J28" s="139"/>
      <c r="K28" s="139"/>
      <c r="L28" s="139"/>
      <c r="M28" s="139"/>
      <c r="N28" s="139"/>
      <c r="O28" s="139"/>
      <c r="P28" s="139"/>
      <c r="Q28" s="139"/>
      <c r="R28" s="139"/>
      <c r="S28" s="139"/>
      <c r="T28" s="139"/>
      <c r="U28" s="139"/>
      <c r="V28" s="139"/>
      <c r="W28" s="139"/>
      <c r="X28" s="139"/>
      <c r="Y28" s="139"/>
      <c r="Z28" s="139"/>
    </row>
    <row r="29" spans="1:26" ht="369.75" customHeight="1">
      <c r="A29" s="137"/>
      <c r="B29" s="137"/>
      <c r="C29" s="162"/>
      <c r="D29" s="139"/>
      <c r="E29" s="137"/>
      <c r="F29" s="137"/>
      <c r="G29" s="139"/>
      <c r="H29" s="139"/>
      <c r="I29" s="139"/>
      <c r="J29" s="139"/>
      <c r="K29" s="139"/>
      <c r="L29" s="139"/>
      <c r="M29" s="139"/>
      <c r="N29" s="139"/>
      <c r="O29" s="139"/>
      <c r="P29" s="139"/>
      <c r="Q29" s="139"/>
      <c r="R29" s="139"/>
      <c r="S29" s="139"/>
      <c r="T29" s="139"/>
      <c r="U29" s="139"/>
      <c r="V29" s="139"/>
      <c r="W29" s="139"/>
      <c r="X29" s="139"/>
      <c r="Y29" s="139"/>
      <c r="Z29" s="139"/>
    </row>
    <row r="30" spans="1:26" ht="100.5" customHeight="1">
      <c r="A30" s="139"/>
      <c r="B30" s="139"/>
      <c r="C30" s="162"/>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409.5" customHeight="1">
      <c r="A31" s="139"/>
      <c r="B31" s="139"/>
      <c r="C31" s="162"/>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82.25" customHeight="1">
      <c r="A32" s="139"/>
      <c r="B32" s="139"/>
      <c r="C32" s="162"/>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409.5" customHeight="1">
      <c r="A33" s="139"/>
      <c r="B33" s="139"/>
      <c r="C33" s="162"/>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27.5" customHeight="1">
      <c r="A34" s="139"/>
      <c r="B34" s="139"/>
      <c r="C34" s="162"/>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311.25" customHeight="1">
      <c r="A35" s="139"/>
      <c r="B35" s="139"/>
      <c r="C35" s="162"/>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4.25" customHeight="1">
      <c r="A36" s="139"/>
      <c r="B36" s="139"/>
      <c r="C36" s="162"/>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4.25" customHeight="1">
      <c r="A37" s="139"/>
      <c r="B37" s="139"/>
      <c r="C37" s="162"/>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4.25" customHeight="1">
      <c r="A38" s="139"/>
      <c r="B38" s="139"/>
      <c r="C38" s="162"/>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4.25" customHeight="1">
      <c r="A39" s="139"/>
      <c r="B39" s="139"/>
      <c r="C39" s="162"/>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4.25" customHeight="1">
      <c r="A40" s="139"/>
      <c r="B40" s="139"/>
      <c r="C40" s="162"/>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4.25" customHeight="1">
      <c r="A41" s="139"/>
      <c r="B41" s="139"/>
      <c r="C41" s="162"/>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4.25" customHeight="1">
      <c r="A42" s="139"/>
      <c r="B42" s="139"/>
      <c r="C42" s="162"/>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4.25" customHeight="1">
      <c r="A43" s="139"/>
      <c r="B43" s="139"/>
      <c r="C43" s="162"/>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4.25" customHeight="1">
      <c r="A44" s="139"/>
      <c r="B44" s="139"/>
      <c r="C44" s="162"/>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4.25" customHeight="1">
      <c r="A45" s="139"/>
      <c r="B45" s="139"/>
      <c r="C45" s="162"/>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4.25" customHeight="1">
      <c r="A46" s="139"/>
      <c r="B46" s="139"/>
      <c r="C46" s="162"/>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4.25" customHeight="1">
      <c r="A47" s="139"/>
      <c r="B47" s="139"/>
      <c r="C47" s="162"/>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4.25" customHeight="1">
      <c r="A48" s="139"/>
      <c r="B48" s="139"/>
      <c r="C48" s="162"/>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4.25" customHeight="1">
      <c r="A49" s="139"/>
      <c r="B49" s="139"/>
      <c r="C49" s="162"/>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4.25" customHeight="1">
      <c r="A50" s="139"/>
      <c r="B50" s="139"/>
      <c r="C50" s="162"/>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4.25" customHeight="1">
      <c r="A51" s="139"/>
      <c r="B51" s="139"/>
      <c r="C51" s="162"/>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4.25" customHeight="1">
      <c r="A52" s="139"/>
      <c r="B52" s="139"/>
      <c r="C52" s="162"/>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4.25" customHeight="1">
      <c r="A53" s="139"/>
      <c r="B53" s="139"/>
      <c r="C53" s="162"/>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4.25" customHeight="1">
      <c r="A54" s="139"/>
      <c r="B54" s="139"/>
      <c r="C54" s="162"/>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4.25" customHeight="1">
      <c r="A55" s="139"/>
      <c r="B55" s="139"/>
      <c r="C55" s="162"/>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4.25" customHeight="1">
      <c r="A56" s="139"/>
      <c r="B56" s="139"/>
      <c r="C56" s="162"/>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4.25" customHeight="1">
      <c r="A57" s="139"/>
      <c r="B57" s="139"/>
      <c r="C57" s="162"/>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4.25" customHeight="1">
      <c r="A58" s="139"/>
      <c r="B58" s="139"/>
      <c r="C58" s="162"/>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4.25" customHeight="1">
      <c r="A59" s="139"/>
      <c r="B59" s="139"/>
      <c r="C59" s="162"/>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4.25" customHeight="1">
      <c r="A60" s="139"/>
      <c r="B60" s="139"/>
      <c r="C60" s="162"/>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4.25" customHeight="1">
      <c r="A61" s="139"/>
      <c r="B61" s="139"/>
      <c r="C61" s="162"/>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4.25" customHeight="1">
      <c r="A62" s="139"/>
      <c r="B62" s="139"/>
      <c r="C62" s="162"/>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4.25" customHeight="1">
      <c r="A63" s="139"/>
      <c r="B63" s="139"/>
      <c r="C63" s="162"/>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4.25" customHeight="1">
      <c r="A64" s="139"/>
      <c r="B64" s="139"/>
      <c r="C64" s="162"/>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4.25" customHeight="1">
      <c r="A65" s="139"/>
      <c r="B65" s="139"/>
      <c r="C65" s="162"/>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4.25" customHeight="1">
      <c r="A66" s="139"/>
      <c r="B66" s="139"/>
      <c r="C66" s="162"/>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4.25" customHeight="1">
      <c r="A67" s="139"/>
      <c r="B67" s="139"/>
      <c r="C67" s="162"/>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4.25" customHeight="1">
      <c r="A68" s="139"/>
      <c r="B68" s="139"/>
      <c r="C68" s="162"/>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4.25" customHeight="1">
      <c r="A69" s="139"/>
      <c r="B69" s="139"/>
      <c r="C69" s="162"/>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4.25" customHeight="1">
      <c r="A70" s="139"/>
      <c r="B70" s="139"/>
      <c r="C70" s="162"/>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4.25" customHeight="1">
      <c r="A71" s="139"/>
      <c r="B71" s="139"/>
      <c r="C71" s="162"/>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4.25" customHeight="1">
      <c r="A72" s="139"/>
      <c r="B72" s="139"/>
      <c r="C72" s="162"/>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4.25" customHeight="1">
      <c r="A73" s="139"/>
      <c r="B73" s="139"/>
      <c r="C73" s="162"/>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4.25" customHeight="1">
      <c r="A74" s="139"/>
      <c r="B74" s="139"/>
      <c r="C74" s="162"/>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4.25" customHeight="1">
      <c r="A75" s="139"/>
      <c r="B75" s="139"/>
      <c r="C75" s="162"/>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4.25" customHeight="1">
      <c r="A76" s="139"/>
      <c r="B76" s="139"/>
      <c r="C76" s="162"/>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4.25" customHeight="1">
      <c r="A77" s="139"/>
      <c r="B77" s="139"/>
      <c r="C77" s="162"/>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4.25" customHeight="1">
      <c r="A78" s="139"/>
      <c r="B78" s="139"/>
      <c r="C78" s="162"/>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4.25" customHeight="1">
      <c r="A79" s="139"/>
      <c r="B79" s="139"/>
      <c r="C79" s="162"/>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4.25" customHeight="1">
      <c r="A80" s="139"/>
      <c r="B80" s="139"/>
      <c r="C80" s="162"/>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4.25" customHeight="1">
      <c r="A81" s="139"/>
      <c r="B81" s="139"/>
      <c r="C81" s="162"/>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4.25" customHeight="1">
      <c r="A82" s="139"/>
      <c r="B82" s="139"/>
      <c r="C82" s="162"/>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4.25" customHeight="1">
      <c r="A83" s="139"/>
      <c r="B83" s="139"/>
      <c r="C83" s="162"/>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4.25" customHeight="1">
      <c r="A84" s="139"/>
      <c r="B84" s="139"/>
      <c r="C84" s="162"/>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4.25" customHeight="1">
      <c r="A85" s="139"/>
      <c r="B85" s="139"/>
      <c r="C85" s="162"/>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4.25" customHeight="1">
      <c r="A86" s="139"/>
      <c r="B86" s="139"/>
      <c r="C86" s="162"/>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4.25" customHeight="1">
      <c r="A87" s="139"/>
      <c r="B87" s="139"/>
      <c r="C87" s="162"/>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4.25" customHeight="1">
      <c r="A88" s="139"/>
      <c r="B88" s="139"/>
      <c r="C88" s="162"/>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4.25" customHeight="1">
      <c r="A89" s="139"/>
      <c r="B89" s="139"/>
      <c r="C89" s="162"/>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4.25" customHeight="1">
      <c r="A90" s="139"/>
      <c r="B90" s="139"/>
      <c r="C90" s="162"/>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4.25" customHeight="1">
      <c r="A91" s="139"/>
      <c r="B91" s="139"/>
      <c r="C91" s="162"/>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4.25" customHeight="1">
      <c r="A92" s="139"/>
      <c r="B92" s="139"/>
      <c r="C92" s="162"/>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4.25" customHeight="1">
      <c r="A93" s="139"/>
      <c r="B93" s="139"/>
      <c r="C93" s="162"/>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4.25" customHeight="1">
      <c r="A94" s="139"/>
      <c r="B94" s="139"/>
      <c r="C94" s="162"/>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4.25" customHeight="1">
      <c r="A95" s="139"/>
      <c r="B95" s="139"/>
      <c r="C95" s="162"/>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4.25" customHeight="1">
      <c r="A96" s="139"/>
      <c r="B96" s="139"/>
      <c r="C96" s="162"/>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4.25" customHeight="1">
      <c r="A97" s="139"/>
      <c r="B97" s="139"/>
      <c r="C97" s="162"/>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4.25" customHeight="1">
      <c r="A98" s="139"/>
      <c r="B98" s="139"/>
      <c r="C98" s="162"/>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4.25" customHeight="1">
      <c r="A99" s="139"/>
      <c r="B99" s="139"/>
      <c r="C99" s="162"/>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4.25" customHeight="1">
      <c r="A100" s="139"/>
      <c r="B100" s="139"/>
      <c r="C100" s="162"/>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4.25" customHeight="1">
      <c r="A101" s="139"/>
      <c r="B101" s="139"/>
      <c r="C101" s="162"/>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4.25" customHeight="1">
      <c r="A102" s="139"/>
      <c r="B102" s="139"/>
      <c r="C102" s="162"/>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4.25" customHeight="1">
      <c r="A103" s="139"/>
      <c r="B103" s="139"/>
      <c r="C103" s="162"/>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4.25" customHeight="1">
      <c r="A104" s="139"/>
      <c r="B104" s="139"/>
      <c r="C104" s="162"/>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4.25" customHeight="1">
      <c r="A105" s="139"/>
      <c r="B105" s="139"/>
      <c r="C105" s="162"/>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4.25" customHeight="1">
      <c r="A106" s="139"/>
      <c r="B106" s="139"/>
      <c r="C106" s="162"/>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4.25" customHeight="1">
      <c r="A107" s="139"/>
      <c r="B107" s="139"/>
      <c r="C107" s="162"/>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4.25" customHeight="1">
      <c r="A108" s="139"/>
      <c r="B108" s="139"/>
      <c r="C108" s="162"/>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4.25" customHeight="1">
      <c r="A109" s="139"/>
      <c r="B109" s="139"/>
      <c r="C109" s="162"/>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4.25" customHeight="1">
      <c r="A110" s="139"/>
      <c r="B110" s="139"/>
      <c r="C110" s="162"/>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4.25" customHeight="1">
      <c r="A111" s="139"/>
      <c r="B111" s="139"/>
      <c r="C111" s="162"/>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4.25" customHeight="1">
      <c r="A112" s="139"/>
      <c r="B112" s="139"/>
      <c r="C112" s="162"/>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4.25" customHeight="1">
      <c r="A113" s="139"/>
      <c r="B113" s="139"/>
      <c r="C113" s="162"/>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4.25" customHeight="1">
      <c r="A114" s="139"/>
      <c r="B114" s="139"/>
      <c r="C114" s="162"/>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4.25" customHeight="1">
      <c r="A115" s="139"/>
      <c r="B115" s="139"/>
      <c r="C115" s="162"/>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4.25" customHeight="1">
      <c r="A116" s="139"/>
      <c r="B116" s="139"/>
      <c r="C116" s="162"/>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4.25" customHeight="1">
      <c r="A117" s="139"/>
      <c r="B117" s="139"/>
      <c r="C117" s="162"/>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4.25" customHeight="1">
      <c r="A118" s="139"/>
      <c r="B118" s="139"/>
      <c r="C118" s="162"/>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4.25" customHeight="1">
      <c r="A119" s="139"/>
      <c r="B119" s="139"/>
      <c r="C119" s="162"/>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4.25" customHeight="1">
      <c r="A120" s="139"/>
      <c r="B120" s="139"/>
      <c r="C120" s="162"/>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4.25" customHeight="1">
      <c r="A121" s="139"/>
      <c r="B121" s="139"/>
      <c r="C121" s="162"/>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4.25" customHeight="1">
      <c r="A122" s="139"/>
      <c r="B122" s="139"/>
      <c r="C122" s="162"/>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4.25" customHeight="1">
      <c r="A123" s="139"/>
      <c r="B123" s="139"/>
      <c r="C123" s="162"/>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4.25" customHeight="1">
      <c r="A124" s="139"/>
      <c r="B124" s="139"/>
      <c r="C124" s="162"/>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4.25" customHeight="1">
      <c r="A125" s="139"/>
      <c r="B125" s="139"/>
      <c r="C125" s="162"/>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4.25" customHeight="1">
      <c r="A126" s="139"/>
      <c r="B126" s="139"/>
      <c r="C126" s="162"/>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4.25" customHeight="1">
      <c r="A127" s="139"/>
      <c r="B127" s="139"/>
      <c r="C127" s="162"/>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4.25" customHeight="1">
      <c r="A128" s="139"/>
      <c r="B128" s="139"/>
      <c r="C128" s="162"/>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4.25" customHeight="1">
      <c r="A129" s="139"/>
      <c r="B129" s="139"/>
      <c r="C129" s="162"/>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4.25" customHeight="1">
      <c r="A130" s="139"/>
      <c r="B130" s="139"/>
      <c r="C130" s="162"/>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4.25" customHeight="1">
      <c r="A131" s="139"/>
      <c r="B131" s="139"/>
      <c r="C131" s="162"/>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4.25" customHeight="1">
      <c r="A132" s="139"/>
      <c r="B132" s="139"/>
      <c r="C132" s="162"/>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4.25" customHeight="1">
      <c r="A133" s="139"/>
      <c r="B133" s="139"/>
      <c r="C133" s="162"/>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4.25" customHeight="1">
      <c r="A134" s="139"/>
      <c r="B134" s="139"/>
      <c r="C134" s="162"/>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4.25" customHeight="1">
      <c r="A135" s="139"/>
      <c r="B135" s="139"/>
      <c r="C135" s="162"/>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4.25" customHeight="1">
      <c r="A136" s="139"/>
      <c r="B136" s="139"/>
      <c r="C136" s="162"/>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4.25" customHeight="1">
      <c r="A137" s="139"/>
      <c r="B137" s="139"/>
      <c r="C137" s="162"/>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4.25" customHeight="1">
      <c r="A138" s="139"/>
      <c r="B138" s="139"/>
      <c r="C138" s="162"/>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4.25" customHeight="1">
      <c r="A139" s="139"/>
      <c r="B139" s="139"/>
      <c r="C139" s="162"/>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4.25" customHeight="1">
      <c r="A140" s="139"/>
      <c r="B140" s="139"/>
      <c r="C140" s="162"/>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4.25" customHeight="1">
      <c r="A141" s="139"/>
      <c r="B141" s="139"/>
      <c r="C141" s="162"/>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4.25" customHeight="1">
      <c r="A142" s="139"/>
      <c r="B142" s="139"/>
      <c r="C142" s="162"/>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4.25" customHeight="1">
      <c r="A143" s="139"/>
      <c r="B143" s="139"/>
      <c r="C143" s="162"/>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4.25" customHeight="1">
      <c r="A144" s="139"/>
      <c r="B144" s="139"/>
      <c r="C144" s="162"/>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4.25" customHeight="1">
      <c r="A145" s="139"/>
      <c r="B145" s="139"/>
      <c r="C145" s="162"/>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4.25" customHeight="1">
      <c r="A146" s="139"/>
      <c r="B146" s="139"/>
      <c r="C146" s="162"/>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4.25" customHeight="1">
      <c r="A147" s="139"/>
      <c r="B147" s="139"/>
      <c r="C147" s="162"/>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4.25" customHeight="1">
      <c r="A148" s="139"/>
      <c r="B148" s="139"/>
      <c r="C148" s="162"/>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4.25" customHeight="1">
      <c r="A149" s="139"/>
      <c r="B149" s="139"/>
      <c r="C149" s="162"/>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4.25" customHeight="1">
      <c r="A150" s="139"/>
      <c r="B150" s="139"/>
      <c r="C150" s="162"/>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4.25" customHeight="1">
      <c r="A151" s="139"/>
      <c r="B151" s="139"/>
      <c r="C151" s="162"/>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4.25" customHeight="1">
      <c r="A152" s="139"/>
      <c r="B152" s="139"/>
      <c r="C152" s="162"/>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4.25" customHeight="1">
      <c r="A153" s="139"/>
      <c r="B153" s="139"/>
      <c r="C153" s="162"/>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4.25" customHeight="1">
      <c r="A154" s="139"/>
      <c r="B154" s="139"/>
      <c r="C154" s="162"/>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4.25" customHeight="1">
      <c r="A155" s="139"/>
      <c r="B155" s="139"/>
      <c r="C155" s="162"/>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4.25" customHeight="1">
      <c r="A156" s="139"/>
      <c r="B156" s="139"/>
      <c r="C156" s="162"/>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4.25" customHeight="1">
      <c r="A157" s="139"/>
      <c r="B157" s="139"/>
      <c r="C157" s="162"/>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4.25" customHeight="1">
      <c r="A158" s="139"/>
      <c r="B158" s="139"/>
      <c r="C158" s="162"/>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4.25" customHeight="1">
      <c r="A159" s="139"/>
      <c r="B159" s="139"/>
      <c r="C159" s="162"/>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4.25" customHeight="1">
      <c r="A160" s="139"/>
      <c r="B160" s="139"/>
      <c r="C160" s="162"/>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4.25" customHeight="1">
      <c r="A161" s="139"/>
      <c r="B161" s="139"/>
      <c r="C161" s="162"/>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4.25" customHeight="1">
      <c r="A162" s="139"/>
      <c r="B162" s="139"/>
      <c r="C162" s="162"/>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4.25" customHeight="1">
      <c r="A163" s="139"/>
      <c r="B163" s="139"/>
      <c r="C163" s="162"/>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4.25" customHeight="1">
      <c r="A164" s="139"/>
      <c r="B164" s="139"/>
      <c r="C164" s="162"/>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4.25" customHeight="1">
      <c r="A165" s="139"/>
      <c r="B165" s="139"/>
      <c r="C165" s="162"/>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4.25" customHeight="1">
      <c r="A166" s="139"/>
      <c r="B166" s="139"/>
      <c r="C166" s="162"/>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4.25" customHeight="1">
      <c r="A167" s="139"/>
      <c r="B167" s="139"/>
      <c r="C167" s="162"/>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4.25" customHeight="1">
      <c r="A168" s="139"/>
      <c r="B168" s="139"/>
      <c r="C168" s="162"/>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4.25" customHeight="1">
      <c r="A169" s="139"/>
      <c r="B169" s="139"/>
      <c r="C169" s="162"/>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4.25" customHeight="1">
      <c r="A170" s="139"/>
      <c r="B170" s="139"/>
      <c r="C170" s="162"/>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4.25" customHeight="1">
      <c r="A171" s="139"/>
      <c r="B171" s="139"/>
      <c r="C171" s="162"/>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4.25" customHeight="1">
      <c r="A172" s="139"/>
      <c r="B172" s="139"/>
      <c r="C172" s="162"/>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4.25" customHeight="1">
      <c r="A173" s="139"/>
      <c r="B173" s="139"/>
      <c r="C173" s="162"/>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4.25" customHeight="1">
      <c r="A174" s="139"/>
      <c r="B174" s="139"/>
      <c r="C174" s="162"/>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4.25" customHeight="1">
      <c r="A175" s="139"/>
      <c r="B175" s="139"/>
      <c r="C175" s="162"/>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4.25" customHeight="1">
      <c r="A176" s="139"/>
      <c r="B176" s="139"/>
      <c r="C176" s="162"/>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4.25" customHeight="1">
      <c r="A177" s="139"/>
      <c r="B177" s="139"/>
      <c r="C177" s="162"/>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4.25" customHeight="1">
      <c r="A178" s="139"/>
      <c r="B178" s="139"/>
      <c r="C178" s="162"/>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4.25" customHeight="1">
      <c r="A179" s="139"/>
      <c r="B179" s="139"/>
      <c r="C179" s="162"/>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4.25" customHeight="1">
      <c r="A180" s="139"/>
      <c r="B180" s="139"/>
      <c r="C180" s="162"/>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4.25" customHeight="1">
      <c r="A181" s="139"/>
      <c r="B181" s="139"/>
      <c r="C181" s="162"/>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4.25" customHeight="1">
      <c r="A182" s="139"/>
      <c r="B182" s="139"/>
      <c r="C182" s="162"/>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4.25" customHeight="1">
      <c r="A183" s="139"/>
      <c r="B183" s="139"/>
      <c r="C183" s="162"/>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4.25" customHeight="1">
      <c r="A184" s="139"/>
      <c r="B184" s="139"/>
      <c r="C184" s="162"/>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4.25" customHeight="1">
      <c r="A185" s="139"/>
      <c r="B185" s="139"/>
      <c r="C185" s="162"/>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4.25" customHeight="1">
      <c r="A186" s="139"/>
      <c r="B186" s="139"/>
      <c r="C186" s="162"/>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4.25" customHeight="1">
      <c r="A187" s="139"/>
      <c r="B187" s="139"/>
      <c r="C187" s="162"/>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4.25" customHeight="1">
      <c r="A188" s="139"/>
      <c r="B188" s="139"/>
      <c r="C188" s="162"/>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4.25" customHeight="1">
      <c r="A189" s="139"/>
      <c r="B189" s="139"/>
      <c r="C189" s="162"/>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4.25" customHeight="1">
      <c r="A190" s="139"/>
      <c r="B190" s="139"/>
      <c r="C190" s="162"/>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4.25" customHeight="1">
      <c r="A191" s="139"/>
      <c r="B191" s="139"/>
      <c r="C191" s="162"/>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4.25" customHeight="1">
      <c r="A192" s="139"/>
      <c r="B192" s="139"/>
      <c r="C192" s="162"/>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4.25" customHeight="1">
      <c r="A193" s="139"/>
      <c r="B193" s="139"/>
      <c r="C193" s="162"/>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4.25" customHeight="1">
      <c r="A194" s="139"/>
      <c r="B194" s="139"/>
      <c r="C194" s="162"/>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4.25" customHeight="1">
      <c r="A195" s="139"/>
      <c r="B195" s="139"/>
      <c r="C195" s="162"/>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4.25" customHeight="1">
      <c r="A196" s="139"/>
      <c r="B196" s="139"/>
      <c r="C196" s="162"/>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4.25" customHeight="1">
      <c r="A197" s="139"/>
      <c r="B197" s="139"/>
      <c r="C197" s="162"/>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4.25" customHeight="1">
      <c r="A198" s="139"/>
      <c r="B198" s="139"/>
      <c r="C198" s="162"/>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4.25" customHeight="1">
      <c r="A199" s="139"/>
      <c r="B199" s="139"/>
      <c r="C199" s="162"/>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4.25" customHeight="1">
      <c r="A200" s="139"/>
      <c r="B200" s="139"/>
      <c r="C200" s="162"/>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4.25" customHeight="1">
      <c r="A201" s="139"/>
      <c r="B201" s="139"/>
      <c r="C201" s="162"/>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4.25" customHeight="1">
      <c r="A202" s="139"/>
      <c r="B202" s="139"/>
      <c r="C202" s="162"/>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4.25" customHeight="1">
      <c r="A203" s="139"/>
      <c r="B203" s="139"/>
      <c r="C203" s="162"/>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4.25" customHeight="1">
      <c r="A204" s="139"/>
      <c r="B204" s="139"/>
      <c r="C204" s="162"/>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4.25" customHeight="1">
      <c r="A205" s="139"/>
      <c r="B205" s="139"/>
      <c r="C205" s="162"/>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4.25" customHeight="1">
      <c r="A206" s="139"/>
      <c r="B206" s="139"/>
      <c r="C206" s="162"/>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4.25" customHeight="1">
      <c r="A207" s="139"/>
      <c r="B207" s="139"/>
      <c r="C207" s="162"/>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4.25" customHeight="1">
      <c r="A208" s="139"/>
      <c r="B208" s="139"/>
      <c r="C208" s="162"/>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4.25" customHeight="1">
      <c r="A209" s="139"/>
      <c r="B209" s="139"/>
      <c r="C209" s="162"/>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4.25" customHeight="1">
      <c r="A210" s="139"/>
      <c r="B210" s="139"/>
      <c r="C210" s="162"/>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4.25" customHeight="1">
      <c r="A211" s="139"/>
      <c r="B211" s="139"/>
      <c r="C211" s="162"/>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4.25" customHeight="1">
      <c r="A212" s="139"/>
      <c r="B212" s="139"/>
      <c r="C212" s="162"/>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4.25" customHeight="1">
      <c r="A213" s="139"/>
      <c r="B213" s="139"/>
      <c r="C213" s="162"/>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4.25" customHeight="1">
      <c r="A214" s="139"/>
      <c r="B214" s="139"/>
      <c r="C214" s="162"/>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4.25" customHeight="1">
      <c r="A215" s="139"/>
      <c r="B215" s="139"/>
      <c r="C215" s="162"/>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4.25" customHeight="1">
      <c r="A216" s="139"/>
      <c r="B216" s="139"/>
      <c r="C216" s="162"/>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4.25" customHeight="1">
      <c r="A217" s="139"/>
      <c r="B217" s="139"/>
      <c r="C217" s="162"/>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4.25" customHeight="1">
      <c r="A218" s="139"/>
      <c r="B218" s="139"/>
      <c r="C218" s="162"/>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4.25" customHeight="1">
      <c r="A219" s="139"/>
      <c r="B219" s="139"/>
      <c r="C219" s="162"/>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4.25" customHeight="1">
      <c r="A220" s="139"/>
      <c r="B220" s="139"/>
      <c r="C220" s="162"/>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4.25" customHeight="1">
      <c r="A221" s="139"/>
      <c r="B221" s="139"/>
      <c r="C221" s="162"/>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4.25" customHeight="1">
      <c r="A222" s="139"/>
      <c r="B222" s="139"/>
      <c r="C222" s="162"/>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4.25" customHeight="1">
      <c r="A223" s="139"/>
      <c r="B223" s="139"/>
      <c r="C223" s="162"/>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4.25" customHeight="1">
      <c r="A224" s="139"/>
      <c r="B224" s="139"/>
      <c r="C224" s="162"/>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4.25" customHeight="1">
      <c r="A225" s="139"/>
      <c r="B225" s="139"/>
      <c r="C225" s="162"/>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4.25" customHeight="1">
      <c r="A226" s="139"/>
      <c r="B226" s="139"/>
      <c r="C226" s="162"/>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4.25" customHeight="1">
      <c r="A227" s="139"/>
      <c r="B227" s="139"/>
      <c r="C227" s="162"/>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4.25" customHeight="1">
      <c r="A228" s="139"/>
      <c r="B228" s="139"/>
      <c r="C228" s="162"/>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4.25" customHeight="1">
      <c r="A229" s="139"/>
      <c r="B229" s="139"/>
      <c r="C229" s="162"/>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4.25" customHeight="1">
      <c r="A230" s="139"/>
      <c r="B230" s="139"/>
      <c r="C230" s="162"/>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4.25" customHeight="1">
      <c r="A231" s="139"/>
      <c r="B231" s="139"/>
      <c r="C231" s="162"/>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4.25" customHeight="1">
      <c r="A232" s="139"/>
      <c r="B232" s="139"/>
      <c r="C232" s="162"/>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4.25" customHeight="1">
      <c r="A233" s="139"/>
      <c r="B233" s="139"/>
      <c r="C233" s="162"/>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4.25" customHeight="1">
      <c r="A234" s="139"/>
      <c r="B234" s="139"/>
      <c r="C234" s="162"/>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4.25" customHeight="1">
      <c r="A235" s="139"/>
      <c r="B235" s="139"/>
      <c r="C235" s="162"/>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4.25" customHeight="1">
      <c r="A236" s="139"/>
      <c r="B236" s="139"/>
      <c r="C236" s="162"/>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4.25" customHeight="1">
      <c r="A237" s="139"/>
      <c r="B237" s="139"/>
      <c r="C237" s="162"/>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4.25" customHeight="1">
      <c r="A238" s="139"/>
      <c r="B238" s="139"/>
      <c r="C238" s="162"/>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4.25" customHeight="1">
      <c r="A239" s="139"/>
      <c r="B239" s="139"/>
      <c r="C239" s="162"/>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4.25" customHeight="1">
      <c r="A240" s="139"/>
      <c r="B240" s="139"/>
      <c r="C240" s="162"/>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4.25" customHeight="1">
      <c r="A241" s="139"/>
      <c r="B241" s="139"/>
      <c r="C241" s="162"/>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4.25" customHeight="1">
      <c r="A242" s="139"/>
      <c r="B242" s="139"/>
      <c r="C242" s="162"/>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4.25" customHeight="1">
      <c r="A243" s="139"/>
      <c r="B243" s="139"/>
      <c r="C243" s="162"/>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4.25" customHeight="1">
      <c r="A244" s="139"/>
      <c r="B244" s="139"/>
      <c r="C244" s="162"/>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4.25" customHeight="1">
      <c r="A245" s="139"/>
      <c r="B245" s="139"/>
      <c r="C245" s="162"/>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4.25" customHeight="1">
      <c r="A246" s="139"/>
      <c r="B246" s="139"/>
      <c r="C246" s="162"/>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4.25" customHeight="1">
      <c r="A247" s="139"/>
      <c r="B247" s="139"/>
      <c r="C247" s="162"/>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4.25" customHeight="1">
      <c r="A248" s="139"/>
      <c r="B248" s="139"/>
      <c r="C248" s="162"/>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4.25" customHeight="1">
      <c r="A249" s="139"/>
      <c r="B249" s="139"/>
      <c r="C249" s="162"/>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4.25" customHeight="1">
      <c r="A250" s="139"/>
      <c r="B250" s="139"/>
      <c r="C250" s="162"/>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4.25" customHeight="1">
      <c r="A251" s="139"/>
      <c r="B251" s="139"/>
      <c r="C251" s="162"/>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4.25" customHeight="1">
      <c r="A252" s="139"/>
      <c r="B252" s="139"/>
      <c r="C252" s="162"/>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4.25" customHeight="1">
      <c r="A253" s="139"/>
      <c r="B253" s="139"/>
      <c r="C253" s="162"/>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4.25" customHeight="1">
      <c r="A254" s="139"/>
      <c r="B254" s="139"/>
      <c r="C254" s="162"/>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4.25" customHeight="1">
      <c r="A255" s="139"/>
      <c r="B255" s="139"/>
      <c r="C255" s="162"/>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4.25" customHeight="1">
      <c r="A256" s="139"/>
      <c r="B256" s="139"/>
      <c r="C256" s="162"/>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4.25" customHeight="1">
      <c r="A257" s="139"/>
      <c r="B257" s="139"/>
      <c r="C257" s="162"/>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4.25" customHeight="1">
      <c r="A258" s="139"/>
      <c r="B258" s="139"/>
      <c r="C258" s="162"/>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4.25" customHeight="1">
      <c r="A259" s="139"/>
      <c r="B259" s="139"/>
      <c r="C259" s="162"/>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4.25" customHeight="1">
      <c r="A260" s="139"/>
      <c r="B260" s="139"/>
      <c r="C260" s="162"/>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4.25" customHeight="1">
      <c r="A261" s="139"/>
      <c r="B261" s="139"/>
      <c r="C261" s="162"/>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4.25" customHeight="1">
      <c r="A262" s="139"/>
      <c r="B262" s="139"/>
      <c r="C262" s="162"/>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4.25" customHeight="1">
      <c r="A263" s="139"/>
      <c r="B263" s="139"/>
      <c r="C263" s="162"/>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4.25" customHeight="1">
      <c r="A264" s="139"/>
      <c r="B264" s="139"/>
      <c r="C264" s="162"/>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4.25" customHeight="1">
      <c r="A265" s="139"/>
      <c r="B265" s="139"/>
      <c r="C265" s="162"/>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4.25" customHeight="1">
      <c r="A266" s="139"/>
      <c r="B266" s="139"/>
      <c r="C266" s="162"/>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4.25" customHeight="1">
      <c r="A267" s="139"/>
      <c r="B267" s="139"/>
      <c r="C267" s="162"/>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4.25" customHeight="1">
      <c r="A268" s="139"/>
      <c r="B268" s="139"/>
      <c r="C268" s="162"/>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4.25" customHeight="1">
      <c r="A269" s="139"/>
      <c r="B269" s="139"/>
      <c r="C269" s="162"/>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4.25" customHeight="1">
      <c r="A270" s="139"/>
      <c r="B270" s="139"/>
      <c r="C270" s="162"/>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4.25" customHeight="1">
      <c r="A271" s="139"/>
      <c r="B271" s="139"/>
      <c r="C271" s="162"/>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4.25" customHeight="1">
      <c r="A272" s="139"/>
      <c r="B272" s="139"/>
      <c r="C272" s="162"/>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4.25" customHeight="1">
      <c r="A273" s="139"/>
      <c r="B273" s="139"/>
      <c r="C273" s="162"/>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4.25" customHeight="1">
      <c r="A274" s="139"/>
      <c r="B274" s="139"/>
      <c r="C274" s="162"/>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4.25" customHeight="1">
      <c r="A275" s="139"/>
      <c r="B275" s="139"/>
      <c r="C275" s="162"/>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4.25" customHeight="1">
      <c r="A276" s="139"/>
      <c r="B276" s="139"/>
      <c r="C276" s="162"/>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4.25" customHeight="1">
      <c r="A277" s="139"/>
      <c r="B277" s="139"/>
      <c r="C277" s="162"/>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4.25" customHeight="1">
      <c r="A278" s="139"/>
      <c r="B278" s="139"/>
      <c r="C278" s="162"/>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4.25" customHeight="1">
      <c r="A279" s="139"/>
      <c r="B279" s="139"/>
      <c r="C279" s="162"/>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4.25" customHeight="1">
      <c r="A280" s="139"/>
      <c r="B280" s="139"/>
      <c r="C280" s="162"/>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4.25" customHeight="1">
      <c r="A281" s="139"/>
      <c r="B281" s="139"/>
      <c r="C281" s="162"/>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4.25" customHeight="1">
      <c r="A282" s="139"/>
      <c r="B282" s="139"/>
      <c r="C282" s="162"/>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4.25" customHeight="1">
      <c r="A283" s="139"/>
      <c r="B283" s="139"/>
      <c r="C283" s="162"/>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4.25" customHeight="1">
      <c r="A284" s="139"/>
      <c r="B284" s="139"/>
      <c r="C284" s="162"/>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4.25" customHeight="1">
      <c r="A285" s="139"/>
      <c r="B285" s="139"/>
      <c r="C285" s="162"/>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4.25" customHeight="1">
      <c r="A286" s="139"/>
      <c r="B286" s="139"/>
      <c r="C286" s="162"/>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4.25" customHeight="1">
      <c r="A287" s="139"/>
      <c r="B287" s="139"/>
      <c r="C287" s="162"/>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4.25" customHeight="1">
      <c r="A288" s="139"/>
      <c r="B288" s="139"/>
      <c r="C288" s="162"/>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4.25" customHeight="1">
      <c r="A289" s="139"/>
      <c r="B289" s="139"/>
      <c r="C289" s="162"/>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4.25" customHeight="1">
      <c r="A290" s="139"/>
      <c r="B290" s="139"/>
      <c r="C290" s="162"/>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4.25" customHeight="1">
      <c r="A291" s="139"/>
      <c r="B291" s="139"/>
      <c r="C291" s="162"/>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4.25" customHeight="1">
      <c r="A292" s="139"/>
      <c r="B292" s="139"/>
      <c r="C292" s="162"/>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4.25" customHeight="1">
      <c r="A293" s="139"/>
      <c r="B293" s="139"/>
      <c r="C293" s="162"/>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4.25" customHeight="1">
      <c r="A294" s="139"/>
      <c r="B294" s="139"/>
      <c r="C294" s="162"/>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4.25" customHeight="1">
      <c r="A295" s="139"/>
      <c r="B295" s="139"/>
      <c r="C295" s="162"/>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4.25" customHeight="1">
      <c r="A296" s="139"/>
      <c r="B296" s="139"/>
      <c r="C296" s="162"/>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4.25" customHeight="1">
      <c r="A297" s="139"/>
      <c r="B297" s="139"/>
      <c r="C297" s="162"/>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4.25" customHeight="1">
      <c r="A298" s="139"/>
      <c r="B298" s="139"/>
      <c r="C298" s="162"/>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4.25" customHeight="1">
      <c r="A299" s="139"/>
      <c r="B299" s="139"/>
      <c r="C299" s="162"/>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4.25" customHeight="1">
      <c r="A300" s="139"/>
      <c r="B300" s="139"/>
      <c r="C300" s="162"/>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4.25" customHeight="1">
      <c r="A301" s="139"/>
      <c r="B301" s="139"/>
      <c r="C301" s="162"/>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4.25" customHeight="1">
      <c r="A302" s="139"/>
      <c r="B302" s="139"/>
      <c r="C302" s="162"/>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4.25" customHeight="1">
      <c r="A303" s="139"/>
      <c r="B303" s="139"/>
      <c r="C303" s="162"/>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4.25" customHeight="1">
      <c r="A304" s="139"/>
      <c r="B304" s="139"/>
      <c r="C304" s="162"/>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4.25" customHeight="1">
      <c r="A305" s="139"/>
      <c r="B305" s="139"/>
      <c r="C305" s="162"/>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4.25" customHeight="1">
      <c r="A306" s="139"/>
      <c r="B306" s="139"/>
      <c r="C306" s="162"/>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4.25" customHeight="1">
      <c r="A307" s="139"/>
      <c r="B307" s="139"/>
      <c r="C307" s="162"/>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4.25" customHeight="1">
      <c r="A308" s="139"/>
      <c r="B308" s="139"/>
      <c r="C308" s="162"/>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4.25" customHeight="1">
      <c r="A309" s="139"/>
      <c r="B309" s="139"/>
      <c r="C309" s="162"/>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4.25" customHeight="1">
      <c r="A310" s="139"/>
      <c r="B310" s="139"/>
      <c r="C310" s="162"/>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4.25" customHeight="1">
      <c r="A311" s="139"/>
      <c r="B311" s="139"/>
      <c r="C311" s="162"/>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4.25" customHeight="1">
      <c r="A312" s="139"/>
      <c r="B312" s="139"/>
      <c r="C312" s="162"/>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4.25" customHeight="1">
      <c r="A313" s="139"/>
      <c r="B313" s="139"/>
      <c r="C313" s="162"/>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4.25" customHeight="1">
      <c r="A314" s="139"/>
      <c r="B314" s="139"/>
      <c r="C314" s="162"/>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4.25" customHeight="1">
      <c r="A315" s="139"/>
      <c r="B315" s="139"/>
      <c r="C315" s="162"/>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4.25" customHeight="1">
      <c r="A316" s="139"/>
      <c r="B316" s="139"/>
      <c r="C316" s="162"/>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4.25" customHeight="1">
      <c r="A317" s="139"/>
      <c r="B317" s="139"/>
      <c r="C317" s="162"/>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4.25" customHeight="1">
      <c r="A318" s="139"/>
      <c r="B318" s="139"/>
      <c r="C318" s="162"/>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4.25" customHeight="1">
      <c r="A319" s="139"/>
      <c r="B319" s="139"/>
      <c r="C319" s="162"/>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4.25" customHeight="1">
      <c r="A320" s="139"/>
      <c r="B320" s="139"/>
      <c r="C320" s="162"/>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4.25" customHeight="1">
      <c r="A321" s="139"/>
      <c r="B321" s="139"/>
      <c r="C321" s="162"/>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4.25" customHeight="1">
      <c r="A322" s="139"/>
      <c r="B322" s="139"/>
      <c r="C322" s="162"/>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4.25" customHeight="1">
      <c r="A323" s="139"/>
      <c r="B323" s="139"/>
      <c r="C323" s="162"/>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4.25" customHeight="1">
      <c r="A324" s="139"/>
      <c r="B324" s="139"/>
      <c r="C324" s="162"/>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4.25" customHeight="1">
      <c r="A325" s="139"/>
      <c r="B325" s="139"/>
      <c r="C325" s="162"/>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4.25" customHeight="1">
      <c r="A326" s="139"/>
      <c r="B326" s="139"/>
      <c r="C326" s="162"/>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4.25" customHeight="1">
      <c r="A327" s="139"/>
      <c r="B327" s="139"/>
      <c r="C327" s="162"/>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4.25" customHeight="1">
      <c r="A328" s="139"/>
      <c r="B328" s="139"/>
      <c r="C328" s="162"/>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4.25" customHeight="1">
      <c r="A329" s="139"/>
      <c r="B329" s="139"/>
      <c r="C329" s="162"/>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4.25" customHeight="1">
      <c r="A330" s="139"/>
      <c r="B330" s="139"/>
      <c r="C330" s="162"/>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4.25" customHeight="1">
      <c r="A331" s="139"/>
      <c r="B331" s="139"/>
      <c r="C331" s="162"/>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4.25" customHeight="1">
      <c r="A332" s="139"/>
      <c r="B332" s="139"/>
      <c r="C332" s="162"/>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4.25" customHeight="1">
      <c r="A333" s="139"/>
      <c r="B333" s="139"/>
      <c r="C333" s="162"/>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4.25" customHeight="1">
      <c r="A334" s="139"/>
      <c r="B334" s="139"/>
      <c r="C334" s="162"/>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4.25" customHeight="1">
      <c r="A335" s="139"/>
      <c r="B335" s="139"/>
      <c r="C335" s="162"/>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4.25" customHeight="1">
      <c r="A336" s="139"/>
      <c r="B336" s="139"/>
      <c r="C336" s="162"/>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4.25" customHeight="1">
      <c r="A337" s="139"/>
      <c r="B337" s="139"/>
      <c r="C337" s="162"/>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4.25" customHeight="1">
      <c r="A338" s="139"/>
      <c r="B338" s="139"/>
      <c r="C338" s="162"/>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4.25" customHeight="1">
      <c r="A339" s="139"/>
      <c r="B339" s="139"/>
      <c r="C339" s="162"/>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4.25" customHeight="1">
      <c r="A340" s="139"/>
      <c r="B340" s="139"/>
      <c r="C340" s="162"/>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4.25" customHeight="1">
      <c r="A341" s="139"/>
      <c r="B341" s="139"/>
      <c r="C341" s="162"/>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4.25" customHeight="1">
      <c r="A342" s="139"/>
      <c r="B342" s="139"/>
      <c r="C342" s="162"/>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4.25" customHeight="1">
      <c r="A343" s="139"/>
      <c r="B343" s="139"/>
      <c r="C343" s="162"/>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4.25" customHeight="1">
      <c r="A344" s="139"/>
      <c r="B344" s="139"/>
      <c r="C344" s="162"/>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4.25" customHeight="1">
      <c r="A345" s="139"/>
      <c r="B345" s="139"/>
      <c r="C345" s="162"/>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4.25" customHeight="1">
      <c r="A346" s="139"/>
      <c r="B346" s="139"/>
      <c r="C346" s="162"/>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4.25" customHeight="1">
      <c r="A347" s="139"/>
      <c r="B347" s="139"/>
      <c r="C347" s="162"/>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4.25" customHeight="1">
      <c r="A348" s="139"/>
      <c r="B348" s="139"/>
      <c r="C348" s="162"/>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4.25" customHeight="1">
      <c r="A349" s="139"/>
      <c r="B349" s="139"/>
      <c r="C349" s="162"/>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4.25" customHeight="1">
      <c r="A350" s="139"/>
      <c r="B350" s="139"/>
      <c r="C350" s="162"/>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4.25" customHeight="1">
      <c r="A351" s="139"/>
      <c r="B351" s="139"/>
      <c r="C351" s="162"/>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4.25" customHeight="1">
      <c r="A352" s="139"/>
      <c r="B352" s="139"/>
      <c r="C352" s="162"/>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4.25" customHeight="1">
      <c r="A353" s="139"/>
      <c r="B353" s="139"/>
      <c r="C353" s="162"/>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4.25" customHeight="1">
      <c r="A354" s="139"/>
      <c r="B354" s="139"/>
      <c r="C354" s="162"/>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4.25" customHeight="1">
      <c r="A355" s="139"/>
      <c r="B355" s="139"/>
      <c r="C355" s="162"/>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4.25" customHeight="1">
      <c r="A356" s="139"/>
      <c r="B356" s="139"/>
      <c r="C356" s="162"/>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4.25" customHeight="1">
      <c r="A357" s="139"/>
      <c r="B357" s="139"/>
      <c r="C357" s="162"/>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4.25" customHeight="1">
      <c r="A358" s="139"/>
      <c r="B358" s="139"/>
      <c r="C358" s="162"/>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4.25" customHeight="1">
      <c r="A359" s="139"/>
      <c r="B359" s="139"/>
      <c r="C359" s="162"/>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4.25" customHeight="1">
      <c r="A360" s="139"/>
      <c r="B360" s="139"/>
      <c r="C360" s="162"/>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4.25" customHeight="1">
      <c r="A361" s="139"/>
      <c r="B361" s="139"/>
      <c r="C361" s="162"/>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4.25" customHeight="1">
      <c r="A362" s="139"/>
      <c r="B362" s="139"/>
      <c r="C362" s="162"/>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4.25" customHeight="1">
      <c r="A363" s="139"/>
      <c r="B363" s="139"/>
      <c r="C363" s="162"/>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4.25" customHeight="1">
      <c r="A364" s="139"/>
      <c r="B364" s="139"/>
      <c r="C364" s="162"/>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4.25" customHeight="1">
      <c r="A365" s="139"/>
      <c r="B365" s="139"/>
      <c r="C365" s="162"/>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4.25" customHeight="1">
      <c r="A366" s="139"/>
      <c r="B366" s="139"/>
      <c r="C366" s="162"/>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4.25" customHeight="1">
      <c r="A367" s="139"/>
      <c r="B367" s="139"/>
      <c r="C367" s="162"/>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4.25" customHeight="1">
      <c r="A368" s="139"/>
      <c r="B368" s="139"/>
      <c r="C368" s="162"/>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4.25" customHeight="1">
      <c r="A369" s="139"/>
      <c r="B369" s="139"/>
      <c r="C369" s="162"/>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4.25" customHeight="1">
      <c r="A370" s="139"/>
      <c r="B370" s="139"/>
      <c r="C370" s="162"/>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4.25" customHeight="1">
      <c r="A371" s="139"/>
      <c r="B371" s="139"/>
      <c r="C371" s="162"/>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4.25" customHeight="1">
      <c r="A372" s="139"/>
      <c r="B372" s="139"/>
      <c r="C372" s="162"/>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4.25" customHeight="1">
      <c r="A373" s="139"/>
      <c r="B373" s="139"/>
      <c r="C373" s="162"/>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4.25" customHeight="1">
      <c r="A374" s="139"/>
      <c r="B374" s="139"/>
      <c r="C374" s="162"/>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4.25" customHeight="1">
      <c r="A375" s="139"/>
      <c r="B375" s="139"/>
      <c r="C375" s="162"/>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4.25" customHeight="1">
      <c r="A376" s="139"/>
      <c r="B376" s="139"/>
      <c r="C376" s="162"/>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4.25" customHeight="1">
      <c r="A377" s="139"/>
      <c r="B377" s="139"/>
      <c r="C377" s="162"/>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4.25" customHeight="1">
      <c r="A378" s="139"/>
      <c r="B378" s="139"/>
      <c r="C378" s="162"/>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4.25" customHeight="1">
      <c r="A379" s="139"/>
      <c r="B379" s="139"/>
      <c r="C379" s="162"/>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4.25" customHeight="1">
      <c r="A380" s="139"/>
      <c r="B380" s="139"/>
      <c r="C380" s="162"/>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4.25" customHeight="1">
      <c r="A381" s="139"/>
      <c r="B381" s="139"/>
      <c r="C381" s="162"/>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4.25" customHeight="1">
      <c r="A382" s="139"/>
      <c r="B382" s="139"/>
      <c r="C382" s="162"/>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4.25" customHeight="1">
      <c r="A383" s="139"/>
      <c r="B383" s="139"/>
      <c r="C383" s="162"/>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4.25" customHeight="1">
      <c r="A384" s="139"/>
      <c r="B384" s="139"/>
      <c r="C384" s="162"/>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4.25" customHeight="1">
      <c r="A385" s="139"/>
      <c r="B385" s="139"/>
      <c r="C385" s="162"/>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4.25" customHeight="1">
      <c r="A386" s="139"/>
      <c r="B386" s="139"/>
      <c r="C386" s="162"/>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4.25" customHeight="1">
      <c r="A387" s="139"/>
      <c r="B387" s="139"/>
      <c r="C387" s="162"/>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4.25" customHeight="1">
      <c r="A388" s="139"/>
      <c r="B388" s="139"/>
      <c r="C388" s="162"/>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4.25" customHeight="1">
      <c r="A389" s="139"/>
      <c r="B389" s="139"/>
      <c r="C389" s="162"/>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4.25" customHeight="1">
      <c r="A390" s="139"/>
      <c r="B390" s="139"/>
      <c r="C390" s="162"/>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4.25" customHeight="1">
      <c r="A391" s="139"/>
      <c r="B391" s="139"/>
      <c r="C391" s="162"/>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4.25" customHeight="1">
      <c r="A392" s="139"/>
      <c r="B392" s="139"/>
      <c r="C392" s="162"/>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4.25" customHeight="1">
      <c r="A393" s="139"/>
      <c r="B393" s="139"/>
      <c r="C393" s="162"/>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4.25" customHeight="1">
      <c r="A394" s="139"/>
      <c r="B394" s="139"/>
      <c r="C394" s="162"/>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4.25" customHeight="1">
      <c r="A395" s="139"/>
      <c r="B395" s="139"/>
      <c r="C395" s="162"/>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4.25" customHeight="1">
      <c r="A396" s="139"/>
      <c r="B396" s="139"/>
      <c r="C396" s="162"/>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4.25" customHeight="1">
      <c r="A397" s="139"/>
      <c r="B397" s="139"/>
      <c r="C397" s="162"/>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4.25" customHeight="1">
      <c r="A398" s="139"/>
      <c r="B398" s="139"/>
      <c r="C398" s="162"/>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4.25" customHeight="1">
      <c r="A399" s="139"/>
      <c r="B399" s="139"/>
      <c r="C399" s="162"/>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4.25" customHeight="1">
      <c r="A400" s="139"/>
      <c r="B400" s="139"/>
      <c r="C400" s="162"/>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4.25" customHeight="1">
      <c r="A401" s="139"/>
      <c r="B401" s="139"/>
      <c r="C401" s="162"/>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4.25" customHeight="1">
      <c r="A402" s="139"/>
      <c r="B402" s="139"/>
      <c r="C402" s="162"/>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4.25" customHeight="1">
      <c r="A403" s="139"/>
      <c r="B403" s="139"/>
      <c r="C403" s="162"/>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4.25" customHeight="1">
      <c r="A404" s="139"/>
      <c r="B404" s="139"/>
      <c r="C404" s="162"/>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4.25" customHeight="1">
      <c r="A405" s="139"/>
      <c r="B405" s="139"/>
      <c r="C405" s="162"/>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4.25" customHeight="1">
      <c r="A406" s="139"/>
      <c r="B406" s="139"/>
      <c r="C406" s="162"/>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4.25" customHeight="1">
      <c r="A407" s="139"/>
      <c r="B407" s="139"/>
      <c r="C407" s="162"/>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4.25" customHeight="1">
      <c r="A408" s="139"/>
      <c r="B408" s="139"/>
      <c r="C408" s="162"/>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4.25" customHeight="1">
      <c r="A409" s="139"/>
      <c r="B409" s="139"/>
      <c r="C409" s="162"/>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4.25" customHeight="1">
      <c r="A410" s="139"/>
      <c r="B410" s="139"/>
      <c r="C410" s="162"/>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4.25" customHeight="1">
      <c r="A411" s="139"/>
      <c r="B411" s="139"/>
      <c r="C411" s="162"/>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4.25" customHeight="1">
      <c r="A412" s="139"/>
      <c r="B412" s="139"/>
      <c r="C412" s="162"/>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4.25" customHeight="1">
      <c r="A413" s="139"/>
      <c r="B413" s="139"/>
      <c r="C413" s="162"/>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4.25" customHeight="1">
      <c r="A414" s="139"/>
      <c r="B414" s="139"/>
      <c r="C414" s="162"/>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4.25" customHeight="1">
      <c r="A415" s="139"/>
      <c r="B415" s="139"/>
      <c r="C415" s="162"/>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4.25" customHeight="1">
      <c r="A416" s="139"/>
      <c r="B416" s="139"/>
      <c r="C416" s="162"/>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4.25" customHeight="1">
      <c r="A417" s="139"/>
      <c r="B417" s="139"/>
      <c r="C417" s="162"/>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4.25" customHeight="1">
      <c r="A418" s="139"/>
      <c r="B418" s="139"/>
      <c r="C418" s="162"/>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4.25" customHeight="1">
      <c r="A419" s="139"/>
      <c r="B419" s="139"/>
      <c r="C419" s="162"/>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4.25" customHeight="1">
      <c r="A420" s="139"/>
      <c r="B420" s="139"/>
      <c r="C420" s="162"/>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4.25" customHeight="1">
      <c r="A421" s="139"/>
      <c r="B421" s="139"/>
      <c r="C421" s="162"/>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4.25" customHeight="1">
      <c r="A422" s="139"/>
      <c r="B422" s="139"/>
      <c r="C422" s="162"/>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4.25" customHeight="1">
      <c r="A423" s="139"/>
      <c r="B423" s="139"/>
      <c r="C423" s="162"/>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4.25" customHeight="1">
      <c r="A424" s="139"/>
      <c r="B424" s="139"/>
      <c r="C424" s="162"/>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4.25" customHeight="1">
      <c r="A425" s="139"/>
      <c r="B425" s="139"/>
      <c r="C425" s="162"/>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4.25" customHeight="1">
      <c r="A426" s="139"/>
      <c r="B426" s="139"/>
      <c r="C426" s="162"/>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4.25" customHeight="1">
      <c r="A427" s="139"/>
      <c r="B427" s="139"/>
      <c r="C427" s="162"/>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4.25" customHeight="1">
      <c r="A428" s="139"/>
      <c r="B428" s="139"/>
      <c r="C428" s="162"/>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4.25" customHeight="1">
      <c r="A429" s="139"/>
      <c r="B429" s="139"/>
      <c r="C429" s="162"/>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4.25" customHeight="1">
      <c r="A430" s="139"/>
      <c r="B430" s="139"/>
      <c r="C430" s="162"/>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4.25" customHeight="1">
      <c r="A431" s="139"/>
      <c r="B431" s="139"/>
      <c r="C431" s="162"/>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4.25" customHeight="1">
      <c r="A432" s="139"/>
      <c r="B432" s="139"/>
      <c r="C432" s="162"/>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4.25" customHeight="1">
      <c r="A433" s="139"/>
      <c r="B433" s="139"/>
      <c r="C433" s="162"/>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4.25" customHeight="1">
      <c r="A434" s="139"/>
      <c r="B434" s="139"/>
      <c r="C434" s="162"/>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4.25" customHeight="1">
      <c r="A435" s="139"/>
      <c r="B435" s="139"/>
      <c r="C435" s="162"/>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4.25" customHeight="1">
      <c r="A436" s="139"/>
      <c r="B436" s="139"/>
      <c r="C436" s="162"/>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4.25" customHeight="1">
      <c r="A437" s="139"/>
      <c r="B437" s="139"/>
      <c r="C437" s="162"/>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4.25" customHeight="1">
      <c r="A438" s="139"/>
      <c r="B438" s="139"/>
      <c r="C438" s="162"/>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4.25" customHeight="1">
      <c r="A439" s="139"/>
      <c r="B439" s="139"/>
      <c r="C439" s="162"/>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4.25" customHeight="1">
      <c r="A440" s="139"/>
      <c r="B440" s="139"/>
      <c r="C440" s="162"/>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4.25" customHeight="1">
      <c r="A441" s="139"/>
      <c r="B441" s="139"/>
      <c r="C441" s="162"/>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4.25" customHeight="1">
      <c r="A442" s="139"/>
      <c r="B442" s="139"/>
      <c r="C442" s="162"/>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4.25" customHeight="1">
      <c r="A443" s="139"/>
      <c r="B443" s="139"/>
      <c r="C443" s="162"/>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4.25" customHeight="1">
      <c r="A444" s="139"/>
      <c r="B444" s="139"/>
      <c r="C444" s="162"/>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4.25" customHeight="1">
      <c r="A445" s="139"/>
      <c r="B445" s="139"/>
      <c r="C445" s="162"/>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4.25" customHeight="1">
      <c r="A446" s="139"/>
      <c r="B446" s="139"/>
      <c r="C446" s="162"/>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4.25" customHeight="1">
      <c r="A447" s="139"/>
      <c r="B447" s="139"/>
      <c r="C447" s="162"/>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4.25" customHeight="1">
      <c r="A448" s="139"/>
      <c r="B448" s="139"/>
      <c r="C448" s="162"/>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4.25" customHeight="1">
      <c r="A449" s="139"/>
      <c r="B449" s="139"/>
      <c r="C449" s="162"/>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4.25" customHeight="1">
      <c r="A450" s="139"/>
      <c r="B450" s="139"/>
      <c r="C450" s="162"/>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4.25" customHeight="1">
      <c r="A451" s="139"/>
      <c r="B451" s="139"/>
      <c r="C451" s="162"/>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4.25" customHeight="1">
      <c r="A452" s="139"/>
      <c r="B452" s="139"/>
      <c r="C452" s="162"/>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4.25" customHeight="1">
      <c r="A453" s="139"/>
      <c r="B453" s="139"/>
      <c r="C453" s="162"/>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4.25" customHeight="1">
      <c r="A454" s="139"/>
      <c r="B454" s="139"/>
      <c r="C454" s="162"/>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4.25" customHeight="1">
      <c r="A455" s="139"/>
      <c r="B455" s="139"/>
      <c r="C455" s="162"/>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4.25" customHeight="1">
      <c r="A456" s="139"/>
      <c r="B456" s="139"/>
      <c r="C456" s="162"/>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4.25" customHeight="1">
      <c r="A457" s="139"/>
      <c r="B457" s="139"/>
      <c r="C457" s="162"/>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4.25" customHeight="1">
      <c r="A458" s="139"/>
      <c r="B458" s="139"/>
      <c r="C458" s="162"/>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4.25" customHeight="1">
      <c r="A459" s="139"/>
      <c r="B459" s="139"/>
      <c r="C459" s="162"/>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4.25" customHeight="1">
      <c r="A460" s="139"/>
      <c r="B460" s="139"/>
      <c r="C460" s="162"/>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4.25" customHeight="1">
      <c r="A461" s="139"/>
      <c r="B461" s="139"/>
      <c r="C461" s="162"/>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4.25" customHeight="1">
      <c r="A462" s="139"/>
      <c r="B462" s="139"/>
      <c r="C462" s="162"/>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4.25" customHeight="1">
      <c r="A463" s="139"/>
      <c r="B463" s="139"/>
      <c r="C463" s="162"/>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4.25" customHeight="1">
      <c r="A464" s="139"/>
      <c r="B464" s="139"/>
      <c r="C464" s="162"/>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4.25" customHeight="1">
      <c r="A465" s="139"/>
      <c r="B465" s="139"/>
      <c r="C465" s="162"/>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4.25" customHeight="1">
      <c r="A466" s="139"/>
      <c r="B466" s="139"/>
      <c r="C466" s="162"/>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4.25" customHeight="1">
      <c r="A467" s="139"/>
      <c r="B467" s="139"/>
      <c r="C467" s="162"/>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4.25" customHeight="1">
      <c r="A468" s="139"/>
      <c r="B468" s="139"/>
      <c r="C468" s="162"/>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4.25" customHeight="1">
      <c r="A469" s="139"/>
      <c r="B469" s="139"/>
      <c r="C469" s="162"/>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4.25" customHeight="1">
      <c r="A470" s="139"/>
      <c r="B470" s="139"/>
      <c r="C470" s="162"/>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4.25" customHeight="1">
      <c r="A471" s="139"/>
      <c r="B471" s="139"/>
      <c r="C471" s="162"/>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4.25" customHeight="1">
      <c r="A472" s="139"/>
      <c r="B472" s="139"/>
      <c r="C472" s="162"/>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4.25" customHeight="1">
      <c r="A473" s="139"/>
      <c r="B473" s="139"/>
      <c r="C473" s="162"/>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4.25" customHeight="1">
      <c r="A474" s="139"/>
      <c r="B474" s="139"/>
      <c r="C474" s="162"/>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4.25" customHeight="1">
      <c r="A475" s="139"/>
      <c r="B475" s="139"/>
      <c r="C475" s="162"/>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4.25" customHeight="1">
      <c r="A476" s="139"/>
      <c r="B476" s="139"/>
      <c r="C476" s="162"/>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4.25" customHeight="1">
      <c r="A477" s="139"/>
      <c r="B477" s="139"/>
      <c r="C477" s="162"/>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4.25" customHeight="1">
      <c r="A478" s="139"/>
      <c r="B478" s="139"/>
      <c r="C478" s="162"/>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4.25" customHeight="1">
      <c r="A479" s="139"/>
      <c r="B479" s="139"/>
      <c r="C479" s="162"/>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4.25" customHeight="1">
      <c r="A480" s="139"/>
      <c r="B480" s="139"/>
      <c r="C480" s="162"/>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4.25" customHeight="1">
      <c r="A481" s="139"/>
      <c r="B481" s="139"/>
      <c r="C481" s="162"/>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4.25" customHeight="1">
      <c r="A482" s="139"/>
      <c r="B482" s="139"/>
      <c r="C482" s="162"/>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4.25" customHeight="1">
      <c r="A483" s="139"/>
      <c r="B483" s="139"/>
      <c r="C483" s="162"/>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4.25" customHeight="1">
      <c r="A484" s="139"/>
      <c r="B484" s="139"/>
      <c r="C484" s="162"/>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4.25" customHeight="1">
      <c r="A485" s="139"/>
      <c r="B485" s="139"/>
      <c r="C485" s="162"/>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4.25" customHeight="1">
      <c r="A486" s="139"/>
      <c r="B486" s="139"/>
      <c r="C486" s="162"/>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4.25" customHeight="1">
      <c r="A487" s="139"/>
      <c r="B487" s="139"/>
      <c r="C487" s="162"/>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4.25" customHeight="1">
      <c r="A488" s="139"/>
      <c r="B488" s="139"/>
      <c r="C488" s="162"/>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4.25" customHeight="1">
      <c r="A489" s="139"/>
      <c r="B489" s="139"/>
      <c r="C489" s="162"/>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4.25" customHeight="1">
      <c r="A490" s="139"/>
      <c r="B490" s="139"/>
      <c r="C490" s="162"/>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4.25" customHeight="1">
      <c r="A491" s="139"/>
      <c r="B491" s="139"/>
      <c r="C491" s="162"/>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4.25" customHeight="1">
      <c r="A492" s="139"/>
      <c r="B492" s="139"/>
      <c r="C492" s="162"/>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4.25" customHeight="1">
      <c r="A493" s="139"/>
      <c r="B493" s="139"/>
      <c r="C493" s="162"/>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4.25" customHeight="1">
      <c r="A494" s="139"/>
      <c r="B494" s="139"/>
      <c r="C494" s="162"/>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4.25" customHeight="1">
      <c r="A495" s="139"/>
      <c r="B495" s="139"/>
      <c r="C495" s="162"/>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4.25" customHeight="1">
      <c r="A496" s="139"/>
      <c r="B496" s="139"/>
      <c r="C496" s="162"/>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4.25" customHeight="1">
      <c r="A497" s="139"/>
      <c r="B497" s="139"/>
      <c r="C497" s="162"/>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4.25" customHeight="1">
      <c r="A498" s="139"/>
      <c r="B498" s="139"/>
      <c r="C498" s="162"/>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4.25" customHeight="1">
      <c r="A499" s="139"/>
      <c r="B499" s="139"/>
      <c r="C499" s="162"/>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4.25" customHeight="1">
      <c r="A500" s="139"/>
      <c r="B500" s="139"/>
      <c r="C500" s="162"/>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4.25" customHeight="1">
      <c r="A501" s="139"/>
      <c r="B501" s="139"/>
      <c r="C501" s="162"/>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4.25" customHeight="1">
      <c r="A502" s="139"/>
      <c r="B502" s="139"/>
      <c r="C502" s="162"/>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4.25" customHeight="1">
      <c r="A503" s="139"/>
      <c r="B503" s="139"/>
      <c r="C503" s="162"/>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4.25" customHeight="1">
      <c r="A504" s="139"/>
      <c r="B504" s="139"/>
      <c r="C504" s="162"/>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4.25" customHeight="1">
      <c r="A505" s="139"/>
      <c r="B505" s="139"/>
      <c r="C505" s="162"/>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4.25" customHeight="1">
      <c r="A506" s="139"/>
      <c r="B506" s="139"/>
      <c r="C506" s="162"/>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4.25" customHeight="1">
      <c r="A507" s="139"/>
      <c r="B507" s="139"/>
      <c r="C507" s="162"/>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4.25" customHeight="1">
      <c r="A508" s="139"/>
      <c r="B508" s="139"/>
      <c r="C508" s="162"/>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4.25" customHeight="1">
      <c r="A509" s="139"/>
      <c r="B509" s="139"/>
      <c r="C509" s="162"/>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4.25" customHeight="1">
      <c r="A510" s="139"/>
      <c r="B510" s="139"/>
      <c r="C510" s="162"/>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4.25" customHeight="1">
      <c r="A511" s="139"/>
      <c r="B511" s="139"/>
      <c r="C511" s="162"/>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4.25" customHeight="1">
      <c r="A512" s="139"/>
      <c r="B512" s="139"/>
      <c r="C512" s="162"/>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4.25" customHeight="1">
      <c r="A513" s="139"/>
      <c r="B513" s="139"/>
      <c r="C513" s="162"/>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4.25" customHeight="1">
      <c r="A514" s="139"/>
      <c r="B514" s="139"/>
      <c r="C514" s="162"/>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4.25" customHeight="1">
      <c r="A515" s="139"/>
      <c r="B515" s="139"/>
      <c r="C515" s="162"/>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4.25" customHeight="1">
      <c r="A516" s="139"/>
      <c r="B516" s="139"/>
      <c r="C516" s="162"/>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4.25" customHeight="1">
      <c r="A517" s="139"/>
      <c r="B517" s="139"/>
      <c r="C517" s="162"/>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4.25" customHeight="1">
      <c r="A518" s="139"/>
      <c r="B518" s="139"/>
      <c r="C518" s="162"/>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4.25" customHeight="1">
      <c r="A519" s="139"/>
      <c r="B519" s="139"/>
      <c r="C519" s="162"/>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4.25" customHeight="1">
      <c r="A520" s="139"/>
      <c r="B520" s="139"/>
      <c r="C520" s="162"/>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4.25" customHeight="1">
      <c r="A521" s="139"/>
      <c r="B521" s="139"/>
      <c r="C521" s="162"/>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4.25" customHeight="1">
      <c r="A522" s="139"/>
      <c r="B522" s="139"/>
      <c r="C522" s="162"/>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4.25" customHeight="1">
      <c r="A523" s="139"/>
      <c r="B523" s="139"/>
      <c r="C523" s="162"/>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4.25" customHeight="1">
      <c r="A524" s="139"/>
      <c r="B524" s="139"/>
      <c r="C524" s="162"/>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4.25" customHeight="1">
      <c r="A525" s="139"/>
      <c r="B525" s="139"/>
      <c r="C525" s="162"/>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4.25" customHeight="1">
      <c r="A526" s="139"/>
      <c r="B526" s="139"/>
      <c r="C526" s="162"/>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4.25" customHeight="1">
      <c r="A527" s="139"/>
      <c r="B527" s="139"/>
      <c r="C527" s="162"/>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4.25" customHeight="1">
      <c r="A528" s="139"/>
      <c r="B528" s="139"/>
      <c r="C528" s="162"/>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4.25" customHeight="1">
      <c r="A529" s="139"/>
      <c r="B529" s="139"/>
      <c r="C529" s="162"/>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4.25" customHeight="1">
      <c r="A530" s="139"/>
      <c r="B530" s="139"/>
      <c r="C530" s="162"/>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4.25" customHeight="1">
      <c r="A531" s="139"/>
      <c r="B531" s="139"/>
      <c r="C531" s="162"/>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4.25" customHeight="1">
      <c r="A532" s="139"/>
      <c r="B532" s="139"/>
      <c r="C532" s="162"/>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4.25" customHeight="1">
      <c r="A533" s="139"/>
      <c r="B533" s="139"/>
      <c r="C533" s="162"/>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4.25" customHeight="1">
      <c r="A534" s="139"/>
      <c r="B534" s="139"/>
      <c r="C534" s="162"/>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4.25" customHeight="1">
      <c r="A535" s="139"/>
      <c r="B535" s="139"/>
      <c r="C535" s="162"/>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4.25" customHeight="1">
      <c r="A536" s="139"/>
      <c r="B536" s="139"/>
      <c r="C536" s="162"/>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4.25" customHeight="1">
      <c r="A537" s="139"/>
      <c r="B537" s="139"/>
      <c r="C537" s="162"/>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4.25" customHeight="1">
      <c r="A538" s="139"/>
      <c r="B538" s="139"/>
      <c r="C538" s="162"/>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4.25" customHeight="1">
      <c r="A539" s="139"/>
      <c r="B539" s="139"/>
      <c r="C539" s="162"/>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4.25" customHeight="1">
      <c r="A540" s="139"/>
      <c r="B540" s="139"/>
      <c r="C540" s="162"/>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4.25" customHeight="1">
      <c r="A541" s="139"/>
      <c r="B541" s="139"/>
      <c r="C541" s="162"/>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4.25" customHeight="1">
      <c r="A542" s="139"/>
      <c r="B542" s="139"/>
      <c r="C542" s="162"/>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4.25" customHeight="1">
      <c r="A543" s="139"/>
      <c r="B543" s="139"/>
      <c r="C543" s="162"/>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4.25" customHeight="1">
      <c r="A544" s="139"/>
      <c r="B544" s="139"/>
      <c r="C544" s="162"/>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4.25" customHeight="1">
      <c r="A545" s="139"/>
      <c r="B545" s="139"/>
      <c r="C545" s="162"/>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4.25" customHeight="1">
      <c r="A546" s="139"/>
      <c r="B546" s="139"/>
      <c r="C546" s="162"/>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4.25" customHeight="1">
      <c r="A547" s="139"/>
      <c r="B547" s="139"/>
      <c r="C547" s="162"/>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4.25" customHeight="1">
      <c r="A548" s="139"/>
      <c r="B548" s="139"/>
      <c r="C548" s="162"/>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4.25" customHeight="1">
      <c r="A549" s="139"/>
      <c r="B549" s="139"/>
      <c r="C549" s="162"/>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4.25" customHeight="1">
      <c r="A550" s="139"/>
      <c r="B550" s="139"/>
      <c r="C550" s="162"/>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4.25" customHeight="1">
      <c r="A551" s="139"/>
      <c r="B551" s="139"/>
      <c r="C551" s="162"/>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4.25" customHeight="1">
      <c r="A552" s="139"/>
      <c r="B552" s="139"/>
      <c r="C552" s="162"/>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4.25" customHeight="1">
      <c r="A553" s="139"/>
      <c r="B553" s="139"/>
      <c r="C553" s="162"/>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4.25" customHeight="1">
      <c r="A554" s="139"/>
      <c r="B554" s="139"/>
      <c r="C554" s="162"/>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4.25" customHeight="1">
      <c r="A555" s="139"/>
      <c r="B555" s="139"/>
      <c r="C555" s="162"/>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4.25" customHeight="1">
      <c r="A556" s="139"/>
      <c r="B556" s="139"/>
      <c r="C556" s="162"/>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4.25" customHeight="1">
      <c r="A557" s="139"/>
      <c r="B557" s="139"/>
      <c r="C557" s="162"/>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4.25" customHeight="1">
      <c r="A558" s="139"/>
      <c r="B558" s="139"/>
      <c r="C558" s="162"/>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4.25" customHeight="1">
      <c r="A559" s="139"/>
      <c r="B559" s="139"/>
      <c r="C559" s="162"/>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4.25" customHeight="1">
      <c r="A560" s="139"/>
      <c r="B560" s="139"/>
      <c r="C560" s="162"/>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4.25" customHeight="1">
      <c r="A561" s="139"/>
      <c r="B561" s="139"/>
      <c r="C561" s="162"/>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4.25" customHeight="1">
      <c r="A562" s="139"/>
      <c r="B562" s="139"/>
      <c r="C562" s="162"/>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4.25" customHeight="1">
      <c r="A563" s="139"/>
      <c r="B563" s="139"/>
      <c r="C563" s="162"/>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4.25" customHeight="1">
      <c r="A564" s="139"/>
      <c r="B564" s="139"/>
      <c r="C564" s="162"/>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4.25" customHeight="1">
      <c r="A565" s="139"/>
      <c r="B565" s="139"/>
      <c r="C565" s="162"/>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4.25" customHeight="1">
      <c r="A566" s="139"/>
      <c r="B566" s="139"/>
      <c r="C566" s="162"/>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4.25" customHeight="1">
      <c r="A567" s="139"/>
      <c r="B567" s="139"/>
      <c r="C567" s="162"/>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4.25" customHeight="1">
      <c r="A568" s="139"/>
      <c r="B568" s="139"/>
      <c r="C568" s="162"/>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4.25" customHeight="1">
      <c r="A569" s="139"/>
      <c r="B569" s="139"/>
      <c r="C569" s="162"/>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4.25" customHeight="1">
      <c r="A570" s="139"/>
      <c r="B570" s="139"/>
      <c r="C570" s="162"/>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4.25" customHeight="1">
      <c r="A571" s="139"/>
      <c r="B571" s="139"/>
      <c r="C571" s="162"/>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4.25" customHeight="1">
      <c r="A572" s="139"/>
      <c r="B572" s="139"/>
      <c r="C572" s="162"/>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4.25" customHeight="1">
      <c r="A573" s="139"/>
      <c r="B573" s="139"/>
      <c r="C573" s="162"/>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4.25" customHeight="1">
      <c r="A574" s="139"/>
      <c r="B574" s="139"/>
      <c r="C574" s="162"/>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4.25" customHeight="1">
      <c r="A575" s="139"/>
      <c r="B575" s="139"/>
      <c r="C575" s="162"/>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4.25" customHeight="1">
      <c r="A576" s="139"/>
      <c r="B576" s="139"/>
      <c r="C576" s="162"/>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4.25" customHeight="1">
      <c r="A577" s="139"/>
      <c r="B577" s="139"/>
      <c r="C577" s="162"/>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4.25" customHeight="1">
      <c r="A578" s="139"/>
      <c r="B578" s="139"/>
      <c r="C578" s="162"/>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4.25" customHeight="1">
      <c r="A579" s="139"/>
      <c r="B579" s="139"/>
      <c r="C579" s="162"/>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4.25" customHeight="1">
      <c r="A580" s="139"/>
      <c r="B580" s="139"/>
      <c r="C580" s="162"/>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4.25" customHeight="1">
      <c r="A581" s="139"/>
      <c r="B581" s="139"/>
      <c r="C581" s="162"/>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4.25" customHeight="1">
      <c r="A582" s="139"/>
      <c r="B582" s="139"/>
      <c r="C582" s="162"/>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4.25" customHeight="1">
      <c r="A583" s="139"/>
      <c r="B583" s="139"/>
      <c r="C583" s="162"/>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4.25" customHeight="1">
      <c r="A584" s="139"/>
      <c r="B584" s="139"/>
      <c r="C584" s="162"/>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4.25" customHeight="1">
      <c r="A585" s="139"/>
      <c r="B585" s="139"/>
      <c r="C585" s="162"/>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4.25" customHeight="1">
      <c r="A586" s="139"/>
      <c r="B586" s="139"/>
      <c r="C586" s="162"/>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4.25" customHeight="1">
      <c r="A587" s="139"/>
      <c r="B587" s="139"/>
      <c r="C587" s="162"/>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4.25" customHeight="1">
      <c r="A588" s="139"/>
      <c r="B588" s="139"/>
      <c r="C588" s="162"/>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4.25" customHeight="1">
      <c r="A589" s="139"/>
      <c r="B589" s="139"/>
      <c r="C589" s="162"/>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4.25" customHeight="1">
      <c r="A590" s="139"/>
      <c r="B590" s="139"/>
      <c r="C590" s="162"/>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4.25" customHeight="1">
      <c r="A591" s="139"/>
      <c r="B591" s="139"/>
      <c r="C591" s="162"/>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4.25" customHeight="1">
      <c r="A592" s="139"/>
      <c r="B592" s="139"/>
      <c r="C592" s="162"/>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4.25" customHeight="1">
      <c r="A593" s="139"/>
      <c r="B593" s="139"/>
      <c r="C593" s="162"/>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4.25" customHeight="1">
      <c r="A594" s="139"/>
      <c r="B594" s="139"/>
      <c r="C594" s="162"/>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4.25" customHeight="1">
      <c r="A595" s="139"/>
      <c r="B595" s="139"/>
      <c r="C595" s="162"/>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4.25" customHeight="1">
      <c r="A596" s="139"/>
      <c r="B596" s="139"/>
      <c r="C596" s="162"/>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4.25" customHeight="1">
      <c r="A597" s="139"/>
      <c r="B597" s="139"/>
      <c r="C597" s="162"/>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4.25" customHeight="1">
      <c r="A598" s="139"/>
      <c r="B598" s="139"/>
      <c r="C598" s="162"/>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4.25" customHeight="1">
      <c r="A599" s="139"/>
      <c r="B599" s="139"/>
      <c r="C599" s="162"/>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4.25" customHeight="1">
      <c r="A600" s="139"/>
      <c r="B600" s="139"/>
      <c r="C600" s="162"/>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4.25" customHeight="1">
      <c r="A601" s="139"/>
      <c r="B601" s="139"/>
      <c r="C601" s="162"/>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4.25" customHeight="1">
      <c r="A602" s="139"/>
      <c r="B602" s="139"/>
      <c r="C602" s="162"/>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4.25" customHeight="1">
      <c r="A603" s="139"/>
      <c r="B603" s="139"/>
      <c r="C603" s="162"/>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4.25" customHeight="1">
      <c r="A604" s="139"/>
      <c r="B604" s="139"/>
      <c r="C604" s="162"/>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4.25" customHeight="1">
      <c r="A605" s="139"/>
      <c r="B605" s="139"/>
      <c r="C605" s="162"/>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4.25" customHeight="1">
      <c r="A606" s="139"/>
      <c r="B606" s="139"/>
      <c r="C606" s="162"/>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4.25" customHeight="1">
      <c r="A607" s="139"/>
      <c r="B607" s="139"/>
      <c r="C607" s="162"/>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4.25" customHeight="1">
      <c r="A608" s="139"/>
      <c r="B608" s="139"/>
      <c r="C608" s="162"/>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4.25" customHeight="1">
      <c r="A609" s="139"/>
      <c r="B609" s="139"/>
      <c r="C609" s="162"/>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4.25" customHeight="1">
      <c r="A610" s="139"/>
      <c r="B610" s="139"/>
      <c r="C610" s="162"/>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4.25" customHeight="1">
      <c r="A611" s="139"/>
      <c r="B611" s="139"/>
      <c r="C611" s="162"/>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4.25" customHeight="1">
      <c r="A612" s="139"/>
      <c r="B612" s="139"/>
      <c r="C612" s="162"/>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4.25" customHeight="1">
      <c r="A613" s="139"/>
      <c r="B613" s="139"/>
      <c r="C613" s="162"/>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4.25" customHeight="1">
      <c r="A614" s="139"/>
      <c r="B614" s="139"/>
      <c r="C614" s="162"/>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4.25" customHeight="1">
      <c r="A615" s="139"/>
      <c r="B615" s="139"/>
      <c r="C615" s="162"/>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4.25" customHeight="1">
      <c r="A616" s="139"/>
      <c r="B616" s="139"/>
      <c r="C616" s="162"/>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4.25" customHeight="1">
      <c r="A617" s="139"/>
      <c r="B617" s="139"/>
      <c r="C617" s="162"/>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4.25" customHeight="1">
      <c r="A618" s="139"/>
      <c r="B618" s="139"/>
      <c r="C618" s="162"/>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4.25" customHeight="1">
      <c r="A619" s="139"/>
      <c r="B619" s="139"/>
      <c r="C619" s="162"/>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4.25" customHeight="1">
      <c r="A620" s="139"/>
      <c r="B620" s="139"/>
      <c r="C620" s="162"/>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4.25" customHeight="1">
      <c r="A621" s="139"/>
      <c r="B621" s="139"/>
      <c r="C621" s="162"/>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4.25" customHeight="1">
      <c r="A622" s="139"/>
      <c r="B622" s="139"/>
      <c r="C622" s="162"/>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4.25" customHeight="1">
      <c r="A623" s="139"/>
      <c r="B623" s="139"/>
      <c r="C623" s="162"/>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4.25" customHeight="1">
      <c r="A624" s="139"/>
      <c r="B624" s="139"/>
      <c r="C624" s="162"/>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4.25" customHeight="1">
      <c r="A625" s="139"/>
      <c r="B625" s="139"/>
      <c r="C625" s="162"/>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4.25" customHeight="1">
      <c r="A626" s="139"/>
      <c r="B626" s="139"/>
      <c r="C626" s="162"/>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4.25" customHeight="1">
      <c r="A627" s="139"/>
      <c r="B627" s="139"/>
      <c r="C627" s="162"/>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4.25" customHeight="1">
      <c r="A628" s="139"/>
      <c r="B628" s="139"/>
      <c r="C628" s="162"/>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4.25" customHeight="1">
      <c r="A629" s="139"/>
      <c r="B629" s="139"/>
      <c r="C629" s="162"/>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4.25" customHeight="1">
      <c r="A630" s="139"/>
      <c r="B630" s="139"/>
      <c r="C630" s="162"/>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4.25" customHeight="1">
      <c r="A631" s="139"/>
      <c r="B631" s="139"/>
      <c r="C631" s="162"/>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4.25" customHeight="1">
      <c r="A632" s="139"/>
      <c r="B632" s="139"/>
      <c r="C632" s="162"/>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4.25" customHeight="1">
      <c r="A633" s="139"/>
      <c r="B633" s="139"/>
      <c r="C633" s="162"/>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4.25" customHeight="1">
      <c r="A634" s="139"/>
      <c r="B634" s="139"/>
      <c r="C634" s="162"/>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4.25" customHeight="1">
      <c r="A635" s="139"/>
      <c r="B635" s="139"/>
      <c r="C635" s="162"/>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4.25" customHeight="1">
      <c r="A636" s="139"/>
      <c r="B636" s="139"/>
      <c r="C636" s="162"/>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4.25" customHeight="1">
      <c r="A637" s="139"/>
      <c r="B637" s="139"/>
      <c r="C637" s="162"/>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4.25" customHeight="1">
      <c r="A638" s="139"/>
      <c r="B638" s="139"/>
      <c r="C638" s="162"/>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4.25" customHeight="1">
      <c r="A639" s="139"/>
      <c r="B639" s="139"/>
      <c r="C639" s="162"/>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4.25" customHeight="1">
      <c r="A640" s="139"/>
      <c r="B640" s="139"/>
      <c r="C640" s="162"/>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4.25" customHeight="1">
      <c r="A641" s="139"/>
      <c r="B641" s="139"/>
      <c r="C641" s="162"/>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4.25" customHeight="1">
      <c r="A642" s="139"/>
      <c r="B642" s="139"/>
      <c r="C642" s="162"/>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4.25" customHeight="1">
      <c r="A643" s="139"/>
      <c r="B643" s="139"/>
      <c r="C643" s="162"/>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4.25" customHeight="1">
      <c r="A644" s="139"/>
      <c r="B644" s="139"/>
      <c r="C644" s="162"/>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4.25" customHeight="1">
      <c r="A645" s="139"/>
      <c r="B645" s="139"/>
      <c r="C645" s="162"/>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4.25" customHeight="1">
      <c r="A646" s="139"/>
      <c r="B646" s="139"/>
      <c r="C646" s="162"/>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4.25" customHeight="1">
      <c r="A647" s="139"/>
      <c r="B647" s="139"/>
      <c r="C647" s="162"/>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4.25" customHeight="1">
      <c r="A648" s="139"/>
      <c r="B648" s="139"/>
      <c r="C648" s="162"/>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4.25" customHeight="1">
      <c r="A649" s="139"/>
      <c r="B649" s="139"/>
      <c r="C649" s="162"/>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4.25" customHeight="1">
      <c r="A650" s="139"/>
      <c r="B650" s="139"/>
      <c r="C650" s="162"/>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4.25" customHeight="1">
      <c r="A651" s="139"/>
      <c r="B651" s="139"/>
      <c r="C651" s="162"/>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4.25" customHeight="1">
      <c r="A652" s="139"/>
      <c r="B652" s="139"/>
      <c r="C652" s="162"/>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4.25" customHeight="1">
      <c r="A653" s="139"/>
      <c r="B653" s="139"/>
      <c r="C653" s="162"/>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4.25" customHeight="1">
      <c r="A654" s="139"/>
      <c r="B654" s="139"/>
      <c r="C654" s="162"/>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4.25" customHeight="1">
      <c r="A655" s="139"/>
      <c r="B655" s="139"/>
      <c r="C655" s="162"/>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4.25" customHeight="1">
      <c r="A656" s="139"/>
      <c r="B656" s="139"/>
      <c r="C656" s="162"/>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4.25" customHeight="1">
      <c r="A657" s="139"/>
      <c r="B657" s="139"/>
      <c r="C657" s="162"/>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4.25" customHeight="1">
      <c r="A658" s="139"/>
      <c r="B658" s="139"/>
      <c r="C658" s="162"/>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4.25" customHeight="1">
      <c r="A659" s="139"/>
      <c r="B659" s="139"/>
      <c r="C659" s="162"/>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4.25" customHeight="1">
      <c r="A660" s="139"/>
      <c r="B660" s="139"/>
      <c r="C660" s="162"/>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4.25" customHeight="1">
      <c r="A661" s="139"/>
      <c r="B661" s="139"/>
      <c r="C661" s="162"/>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4.25" customHeight="1">
      <c r="A662" s="139"/>
      <c r="B662" s="139"/>
      <c r="C662" s="162"/>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4.25" customHeight="1">
      <c r="A663" s="139"/>
      <c r="B663" s="139"/>
      <c r="C663" s="162"/>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4.25" customHeight="1">
      <c r="A664" s="139"/>
      <c r="B664" s="139"/>
      <c r="C664" s="162"/>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4.25" customHeight="1">
      <c r="A665" s="139"/>
      <c r="B665" s="139"/>
      <c r="C665" s="162"/>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4.25" customHeight="1">
      <c r="A666" s="139"/>
      <c r="B666" s="139"/>
      <c r="C666" s="162"/>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4.25" customHeight="1">
      <c r="A667" s="139"/>
      <c r="B667" s="139"/>
      <c r="C667" s="162"/>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4.25" customHeight="1">
      <c r="A668" s="139"/>
      <c r="B668" s="139"/>
      <c r="C668" s="162"/>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4.25" customHeight="1">
      <c r="A669" s="139"/>
      <c r="B669" s="139"/>
      <c r="C669" s="162"/>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4.25" customHeight="1">
      <c r="A670" s="139"/>
      <c r="B670" s="139"/>
      <c r="C670" s="162"/>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4.25" customHeight="1">
      <c r="A671" s="139"/>
      <c r="B671" s="139"/>
      <c r="C671" s="162"/>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4.25" customHeight="1">
      <c r="A672" s="139"/>
      <c r="B672" s="139"/>
      <c r="C672" s="162"/>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4.25" customHeight="1">
      <c r="A673" s="139"/>
      <c r="B673" s="139"/>
      <c r="C673" s="162"/>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4.25" customHeight="1">
      <c r="A674" s="139"/>
      <c r="B674" s="139"/>
      <c r="C674" s="162"/>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4.25" customHeight="1">
      <c r="A675" s="139"/>
      <c r="B675" s="139"/>
      <c r="C675" s="162"/>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4.25" customHeight="1">
      <c r="A676" s="139"/>
      <c r="B676" s="139"/>
      <c r="C676" s="162"/>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4.25" customHeight="1">
      <c r="A677" s="139"/>
      <c r="B677" s="139"/>
      <c r="C677" s="162"/>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4.25" customHeight="1">
      <c r="A678" s="139"/>
      <c r="B678" s="139"/>
      <c r="C678" s="162"/>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4.25" customHeight="1">
      <c r="A679" s="139"/>
      <c r="B679" s="139"/>
      <c r="C679" s="162"/>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4.25" customHeight="1">
      <c r="A680" s="139"/>
      <c r="B680" s="139"/>
      <c r="C680" s="162"/>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4.25" customHeight="1">
      <c r="A681" s="139"/>
      <c r="B681" s="139"/>
      <c r="C681" s="162"/>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4.25" customHeight="1">
      <c r="A682" s="139"/>
      <c r="B682" s="139"/>
      <c r="C682" s="162"/>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4.25" customHeight="1">
      <c r="A683" s="139"/>
      <c r="B683" s="139"/>
      <c r="C683" s="162"/>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4.25" customHeight="1">
      <c r="A684" s="139"/>
      <c r="B684" s="139"/>
      <c r="C684" s="162"/>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4.25" customHeight="1">
      <c r="A685" s="139"/>
      <c r="B685" s="139"/>
      <c r="C685" s="162"/>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4.25" customHeight="1">
      <c r="A686" s="139"/>
      <c r="B686" s="139"/>
      <c r="C686" s="162"/>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4.25" customHeight="1">
      <c r="A687" s="139"/>
      <c r="B687" s="139"/>
      <c r="C687" s="162"/>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4.25" customHeight="1">
      <c r="A688" s="139"/>
      <c r="B688" s="139"/>
      <c r="C688" s="162"/>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4.25" customHeight="1">
      <c r="A689" s="139"/>
      <c r="B689" s="139"/>
      <c r="C689" s="162"/>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4.25" customHeight="1">
      <c r="A690" s="139"/>
      <c r="B690" s="139"/>
      <c r="C690" s="162"/>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4.25" customHeight="1">
      <c r="A691" s="139"/>
      <c r="B691" s="139"/>
      <c r="C691" s="162"/>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4.25" customHeight="1">
      <c r="A692" s="139"/>
      <c r="B692" s="139"/>
      <c r="C692" s="162"/>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4.25" customHeight="1">
      <c r="A693" s="139"/>
      <c r="B693" s="139"/>
      <c r="C693" s="162"/>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4.25" customHeight="1">
      <c r="A694" s="139"/>
      <c r="B694" s="139"/>
      <c r="C694" s="162"/>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4.25" customHeight="1">
      <c r="A695" s="139"/>
      <c r="B695" s="139"/>
      <c r="C695" s="162"/>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4.25" customHeight="1">
      <c r="A696" s="139"/>
      <c r="B696" s="139"/>
      <c r="C696" s="162"/>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4.25" customHeight="1">
      <c r="A697" s="139"/>
      <c r="B697" s="139"/>
      <c r="C697" s="162"/>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4.25" customHeight="1">
      <c r="A698" s="139"/>
      <c r="B698" s="139"/>
      <c r="C698" s="162"/>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4.25" customHeight="1">
      <c r="A699" s="139"/>
      <c r="B699" s="139"/>
      <c r="C699" s="162"/>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4.25" customHeight="1">
      <c r="A700" s="139"/>
      <c r="B700" s="139"/>
      <c r="C700" s="162"/>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4.25" customHeight="1">
      <c r="A701" s="139"/>
      <c r="B701" s="139"/>
      <c r="C701" s="162"/>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4.25" customHeight="1">
      <c r="A702" s="139"/>
      <c r="B702" s="139"/>
      <c r="C702" s="162"/>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4.25" customHeight="1">
      <c r="A703" s="139"/>
      <c r="B703" s="139"/>
      <c r="C703" s="162"/>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4.25" customHeight="1">
      <c r="A704" s="139"/>
      <c r="B704" s="139"/>
      <c r="C704" s="162"/>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4.25" customHeight="1">
      <c r="A705" s="139"/>
      <c r="B705" s="139"/>
      <c r="C705" s="162"/>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4.25" customHeight="1">
      <c r="A706" s="139"/>
      <c r="B706" s="139"/>
      <c r="C706" s="162"/>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4.25" customHeight="1">
      <c r="A707" s="139"/>
      <c r="B707" s="139"/>
      <c r="C707" s="162"/>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4.25" customHeight="1">
      <c r="A708" s="139"/>
      <c r="B708" s="139"/>
      <c r="C708" s="162"/>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4.25" customHeight="1">
      <c r="A709" s="139"/>
      <c r="B709" s="139"/>
      <c r="C709" s="162"/>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4.25" customHeight="1">
      <c r="A710" s="139"/>
      <c r="B710" s="139"/>
      <c r="C710" s="162"/>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4.25" customHeight="1">
      <c r="A711" s="139"/>
      <c r="B711" s="139"/>
      <c r="C711" s="162"/>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4.25" customHeight="1">
      <c r="A712" s="139"/>
      <c r="B712" s="139"/>
      <c r="C712" s="162"/>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4.25" customHeight="1">
      <c r="A713" s="139"/>
      <c r="B713" s="139"/>
      <c r="C713" s="162"/>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4.25" customHeight="1">
      <c r="A714" s="139"/>
      <c r="B714" s="139"/>
      <c r="C714" s="162"/>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4.25" customHeight="1">
      <c r="A715" s="139"/>
      <c r="B715" s="139"/>
      <c r="C715" s="162"/>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4.25" customHeight="1">
      <c r="A716" s="139"/>
      <c r="B716" s="139"/>
      <c r="C716" s="162"/>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4.25" customHeight="1">
      <c r="A717" s="139"/>
      <c r="B717" s="139"/>
      <c r="C717" s="162"/>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4.25" customHeight="1">
      <c r="A718" s="139"/>
      <c r="B718" s="139"/>
      <c r="C718" s="162"/>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4.25" customHeight="1">
      <c r="A719" s="139"/>
      <c r="B719" s="139"/>
      <c r="C719" s="162"/>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4.25" customHeight="1">
      <c r="A720" s="139"/>
      <c r="B720" s="139"/>
      <c r="C720" s="162"/>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4.25" customHeight="1">
      <c r="A721" s="139"/>
      <c r="B721" s="139"/>
      <c r="C721" s="162"/>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4.25" customHeight="1">
      <c r="A722" s="139"/>
      <c r="B722" s="139"/>
      <c r="C722" s="162"/>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4.25" customHeight="1">
      <c r="A723" s="139"/>
      <c r="B723" s="139"/>
      <c r="C723" s="162"/>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4.25" customHeight="1">
      <c r="A724" s="139"/>
      <c r="B724" s="139"/>
      <c r="C724" s="162"/>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4.25" customHeight="1">
      <c r="A725" s="139"/>
      <c r="B725" s="139"/>
      <c r="C725" s="162"/>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4.25" customHeight="1">
      <c r="A726" s="139"/>
      <c r="B726" s="139"/>
      <c r="C726" s="162"/>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4.25" customHeight="1">
      <c r="A727" s="139"/>
      <c r="B727" s="139"/>
      <c r="C727" s="162"/>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4.25" customHeight="1">
      <c r="A728" s="139"/>
      <c r="B728" s="139"/>
      <c r="C728" s="162"/>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4.25" customHeight="1">
      <c r="A729" s="139"/>
      <c r="B729" s="139"/>
      <c r="C729" s="162"/>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4.25" customHeight="1">
      <c r="A730" s="139"/>
      <c r="B730" s="139"/>
      <c r="C730" s="162"/>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4.25" customHeight="1">
      <c r="A731" s="139"/>
      <c r="B731" s="139"/>
      <c r="C731" s="162"/>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4.25" customHeight="1">
      <c r="A732" s="139"/>
      <c r="B732" s="139"/>
      <c r="C732" s="162"/>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4.25" customHeight="1">
      <c r="A733" s="139"/>
      <c r="B733" s="139"/>
      <c r="C733" s="162"/>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4.25" customHeight="1">
      <c r="A734" s="139"/>
      <c r="B734" s="139"/>
      <c r="C734" s="162"/>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4.25" customHeight="1">
      <c r="A735" s="139"/>
      <c r="B735" s="139"/>
      <c r="C735" s="162"/>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4.25" customHeight="1">
      <c r="A736" s="139"/>
      <c r="B736" s="139"/>
      <c r="C736" s="162"/>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4.25" customHeight="1">
      <c r="A737" s="139"/>
      <c r="B737" s="139"/>
      <c r="C737" s="162"/>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4.25" customHeight="1">
      <c r="A738" s="139"/>
      <c r="B738" s="139"/>
      <c r="C738" s="162"/>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4.25" customHeight="1">
      <c r="A739" s="139"/>
      <c r="B739" s="139"/>
      <c r="C739" s="162"/>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4.25" customHeight="1">
      <c r="A740" s="139"/>
      <c r="B740" s="139"/>
      <c r="C740" s="162"/>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4.25" customHeight="1">
      <c r="A741" s="139"/>
      <c r="B741" s="139"/>
      <c r="C741" s="162"/>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4.25" customHeight="1">
      <c r="A742" s="139"/>
      <c r="B742" s="139"/>
      <c r="C742" s="162"/>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4.25" customHeight="1">
      <c r="A743" s="139"/>
      <c r="B743" s="139"/>
      <c r="C743" s="162"/>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4.25" customHeight="1">
      <c r="A744" s="139"/>
      <c r="B744" s="139"/>
      <c r="C744" s="162"/>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4.25" customHeight="1">
      <c r="A745" s="139"/>
      <c r="B745" s="139"/>
      <c r="C745" s="162"/>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4.25" customHeight="1">
      <c r="A746" s="139"/>
      <c r="B746" s="139"/>
      <c r="C746" s="162"/>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4.25" customHeight="1">
      <c r="A747" s="139"/>
      <c r="B747" s="139"/>
      <c r="C747" s="162"/>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4.25" customHeight="1">
      <c r="A748" s="139"/>
      <c r="B748" s="139"/>
      <c r="C748" s="162"/>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4.25" customHeight="1">
      <c r="A749" s="139"/>
      <c r="B749" s="139"/>
      <c r="C749" s="162"/>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4.25" customHeight="1">
      <c r="A750" s="139"/>
      <c r="B750" s="139"/>
      <c r="C750" s="162"/>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4.25" customHeight="1">
      <c r="A751" s="139"/>
      <c r="B751" s="139"/>
      <c r="C751" s="162"/>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4.25" customHeight="1">
      <c r="A752" s="139"/>
      <c r="B752" s="139"/>
      <c r="C752" s="162"/>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4.25" customHeight="1">
      <c r="A753" s="139"/>
      <c r="B753" s="139"/>
      <c r="C753" s="162"/>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4.25" customHeight="1">
      <c r="A754" s="139"/>
      <c r="B754" s="139"/>
      <c r="C754" s="162"/>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4.25" customHeight="1">
      <c r="A755" s="139"/>
      <c r="B755" s="139"/>
      <c r="C755" s="162"/>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4.25" customHeight="1">
      <c r="A756" s="139"/>
      <c r="B756" s="139"/>
      <c r="C756" s="162"/>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4.25" customHeight="1">
      <c r="A757" s="139"/>
      <c r="B757" s="139"/>
      <c r="C757" s="162"/>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4.25" customHeight="1">
      <c r="A758" s="139"/>
      <c r="B758" s="139"/>
      <c r="C758" s="162"/>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4.25" customHeight="1">
      <c r="A759" s="139"/>
      <c r="B759" s="139"/>
      <c r="C759" s="162"/>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4.25" customHeight="1">
      <c r="A760" s="139"/>
      <c r="B760" s="139"/>
      <c r="C760" s="162"/>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4.25" customHeight="1">
      <c r="A761" s="139"/>
      <c r="B761" s="139"/>
      <c r="C761" s="162"/>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4.25" customHeight="1">
      <c r="A762" s="139"/>
      <c r="B762" s="139"/>
      <c r="C762" s="162"/>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4.25" customHeight="1">
      <c r="A763" s="139"/>
      <c r="B763" s="139"/>
      <c r="C763" s="162"/>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4.25" customHeight="1">
      <c r="A764" s="139"/>
      <c r="B764" s="139"/>
      <c r="C764" s="162"/>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4.25" customHeight="1">
      <c r="A765" s="139"/>
      <c r="B765" s="139"/>
      <c r="C765" s="162"/>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4.25" customHeight="1">
      <c r="A766" s="139"/>
      <c r="B766" s="139"/>
      <c r="C766" s="162"/>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4.25" customHeight="1">
      <c r="A767" s="139"/>
      <c r="B767" s="139"/>
      <c r="C767" s="162"/>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4.25" customHeight="1">
      <c r="A768" s="139"/>
      <c r="B768" s="139"/>
      <c r="C768" s="162"/>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4.25" customHeight="1">
      <c r="A769" s="139"/>
      <c r="B769" s="139"/>
      <c r="C769" s="162"/>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4.25" customHeight="1">
      <c r="A770" s="139"/>
      <c r="B770" s="139"/>
      <c r="C770" s="162"/>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4.25" customHeight="1">
      <c r="A771" s="139"/>
      <c r="B771" s="139"/>
      <c r="C771" s="162"/>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4.25" customHeight="1">
      <c r="A772" s="139"/>
      <c r="B772" s="139"/>
      <c r="C772" s="162"/>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4.25" customHeight="1">
      <c r="A773" s="139"/>
      <c r="B773" s="139"/>
      <c r="C773" s="162"/>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4.25" customHeight="1">
      <c r="A774" s="139"/>
      <c r="B774" s="139"/>
      <c r="C774" s="162"/>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4.25" customHeight="1">
      <c r="A775" s="139"/>
      <c r="B775" s="139"/>
      <c r="C775" s="162"/>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4.25" customHeight="1">
      <c r="A776" s="139"/>
      <c r="B776" s="139"/>
      <c r="C776" s="162"/>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4.25" customHeight="1">
      <c r="A777" s="139"/>
      <c r="B777" s="139"/>
      <c r="C777" s="162"/>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4.25" customHeight="1">
      <c r="A778" s="139"/>
      <c r="B778" s="139"/>
      <c r="C778" s="162"/>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4.25" customHeight="1">
      <c r="A779" s="139"/>
      <c r="B779" s="139"/>
      <c r="C779" s="162"/>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4.25" customHeight="1">
      <c r="A780" s="139"/>
      <c r="B780" s="139"/>
      <c r="C780" s="162"/>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4.25" customHeight="1">
      <c r="A781" s="139"/>
      <c r="B781" s="139"/>
      <c r="C781" s="162"/>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4.25" customHeight="1">
      <c r="A782" s="139"/>
      <c r="B782" s="139"/>
      <c r="C782" s="162"/>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4.25" customHeight="1">
      <c r="A783" s="139"/>
      <c r="B783" s="139"/>
      <c r="C783" s="162"/>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4.25" customHeight="1">
      <c r="A784" s="139"/>
      <c r="B784" s="139"/>
      <c r="C784" s="162"/>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4.25" customHeight="1">
      <c r="A785" s="139"/>
      <c r="B785" s="139"/>
      <c r="C785" s="162"/>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4.25" customHeight="1">
      <c r="A786" s="139"/>
      <c r="B786" s="139"/>
      <c r="C786" s="162"/>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4.25" customHeight="1">
      <c r="A787" s="139"/>
      <c r="B787" s="139"/>
      <c r="C787" s="162"/>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4.25" customHeight="1">
      <c r="A788" s="139"/>
      <c r="B788" s="139"/>
      <c r="C788" s="162"/>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4.25" customHeight="1">
      <c r="A789" s="139"/>
      <c r="B789" s="139"/>
      <c r="C789" s="162"/>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4.25" customHeight="1">
      <c r="A790" s="139"/>
      <c r="B790" s="139"/>
      <c r="C790" s="162"/>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4.25" customHeight="1">
      <c r="A791" s="139"/>
      <c r="B791" s="139"/>
      <c r="C791" s="162"/>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4.25" customHeight="1">
      <c r="A792" s="139"/>
      <c r="B792" s="139"/>
      <c r="C792" s="162"/>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4.25" customHeight="1">
      <c r="A793" s="139"/>
      <c r="B793" s="139"/>
      <c r="C793" s="162"/>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4.25" customHeight="1">
      <c r="A794" s="139"/>
      <c r="B794" s="139"/>
      <c r="C794" s="162"/>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4.25" customHeight="1">
      <c r="A795" s="139"/>
      <c r="B795" s="139"/>
      <c r="C795" s="162"/>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4.25" customHeight="1">
      <c r="A796" s="139"/>
      <c r="B796" s="139"/>
      <c r="C796" s="162"/>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4.25" customHeight="1">
      <c r="A797" s="139"/>
      <c r="B797" s="139"/>
      <c r="C797" s="162"/>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4.25" customHeight="1">
      <c r="A798" s="139"/>
      <c r="B798" s="139"/>
      <c r="C798" s="162"/>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4.25" customHeight="1">
      <c r="A799" s="139"/>
      <c r="B799" s="139"/>
      <c r="C799" s="162"/>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4.25" customHeight="1">
      <c r="A800" s="139"/>
      <c r="B800" s="139"/>
      <c r="C800" s="162"/>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4.25" customHeight="1">
      <c r="A801" s="139"/>
      <c r="B801" s="139"/>
      <c r="C801" s="162"/>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4.25" customHeight="1">
      <c r="A802" s="139"/>
      <c r="B802" s="139"/>
      <c r="C802" s="162"/>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4.25" customHeight="1">
      <c r="A803" s="139"/>
      <c r="B803" s="139"/>
      <c r="C803" s="162"/>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4.25" customHeight="1">
      <c r="A804" s="139"/>
      <c r="B804" s="139"/>
      <c r="C804" s="162"/>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4.25" customHeight="1">
      <c r="A805" s="139"/>
      <c r="B805" s="139"/>
      <c r="C805" s="162"/>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4.25" customHeight="1">
      <c r="A806" s="139"/>
      <c r="B806" s="139"/>
      <c r="C806" s="162"/>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4.25" customHeight="1">
      <c r="A807" s="139"/>
      <c r="B807" s="139"/>
      <c r="C807" s="162"/>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4.25" customHeight="1">
      <c r="A808" s="139"/>
      <c r="B808" s="139"/>
      <c r="C808" s="162"/>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4.25" customHeight="1">
      <c r="A809" s="139"/>
      <c r="B809" s="139"/>
      <c r="C809" s="162"/>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4.25" customHeight="1">
      <c r="A810" s="139"/>
      <c r="B810" s="139"/>
      <c r="C810" s="162"/>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4.25" customHeight="1">
      <c r="A811" s="139"/>
      <c r="B811" s="139"/>
      <c r="C811" s="162"/>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4.25" customHeight="1">
      <c r="A812" s="139"/>
      <c r="B812" s="139"/>
      <c r="C812" s="162"/>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4.25" customHeight="1">
      <c r="A813" s="139"/>
      <c r="B813" s="139"/>
      <c r="C813" s="162"/>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4.25" customHeight="1">
      <c r="A814" s="139"/>
      <c r="B814" s="139"/>
      <c r="C814" s="162"/>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4.25" customHeight="1">
      <c r="A815" s="139"/>
      <c r="B815" s="139"/>
      <c r="C815" s="162"/>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4.25" customHeight="1">
      <c r="A816" s="139"/>
      <c r="B816" s="139"/>
      <c r="C816" s="162"/>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4.25" customHeight="1">
      <c r="A817" s="139"/>
      <c r="B817" s="139"/>
      <c r="C817" s="162"/>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4.25" customHeight="1">
      <c r="A818" s="139"/>
      <c r="B818" s="139"/>
      <c r="C818" s="162"/>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4.25" customHeight="1">
      <c r="A819" s="139"/>
      <c r="B819" s="139"/>
      <c r="C819" s="162"/>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4.25" customHeight="1">
      <c r="A820" s="139"/>
      <c r="B820" s="139"/>
      <c r="C820" s="162"/>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4.25" customHeight="1">
      <c r="A821" s="139"/>
      <c r="B821" s="139"/>
      <c r="C821" s="162"/>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4.25" customHeight="1">
      <c r="A822" s="139"/>
      <c r="B822" s="139"/>
      <c r="C822" s="162"/>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4.25" customHeight="1">
      <c r="A823" s="139"/>
      <c r="B823" s="139"/>
      <c r="C823" s="162"/>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4.25" customHeight="1">
      <c r="A824" s="139"/>
      <c r="B824" s="139"/>
      <c r="C824" s="162"/>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4.25" customHeight="1">
      <c r="A825" s="139"/>
      <c r="B825" s="139"/>
      <c r="C825" s="162"/>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4.25" customHeight="1">
      <c r="A826" s="139"/>
      <c r="B826" s="139"/>
      <c r="C826" s="162"/>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4.25" customHeight="1">
      <c r="A827" s="139"/>
      <c r="B827" s="139"/>
      <c r="C827" s="162"/>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4.25" customHeight="1">
      <c r="A828" s="139"/>
      <c r="B828" s="139"/>
      <c r="C828" s="162"/>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4.25" customHeight="1">
      <c r="A829" s="139"/>
      <c r="B829" s="139"/>
      <c r="C829" s="162"/>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4.25" customHeight="1">
      <c r="A830" s="139"/>
      <c r="B830" s="139"/>
      <c r="C830" s="162"/>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4.25" customHeight="1">
      <c r="A831" s="139"/>
      <c r="B831" s="139"/>
      <c r="C831" s="162"/>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4.25" customHeight="1">
      <c r="A832" s="139"/>
      <c r="B832" s="139"/>
      <c r="C832" s="162"/>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4.25" customHeight="1">
      <c r="A833" s="139"/>
      <c r="B833" s="139"/>
      <c r="C833" s="162"/>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4.25" customHeight="1">
      <c r="A834" s="139"/>
      <c r="B834" s="139"/>
      <c r="C834" s="162"/>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4.25" customHeight="1">
      <c r="A835" s="139"/>
      <c r="B835" s="139"/>
      <c r="C835" s="162"/>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4.25" customHeight="1">
      <c r="A836" s="139"/>
      <c r="B836" s="139"/>
      <c r="C836" s="162"/>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4.25" customHeight="1">
      <c r="A837" s="139"/>
      <c r="B837" s="139"/>
      <c r="C837" s="162"/>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4.25" customHeight="1">
      <c r="A838" s="139"/>
      <c r="B838" s="139"/>
      <c r="C838" s="162"/>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4.25" customHeight="1">
      <c r="A839" s="139"/>
      <c r="B839" s="139"/>
      <c r="C839" s="162"/>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4.25" customHeight="1">
      <c r="A840" s="139"/>
      <c r="B840" s="139"/>
      <c r="C840" s="162"/>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4.25" customHeight="1">
      <c r="A841" s="139"/>
      <c r="B841" s="139"/>
      <c r="C841" s="162"/>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4.25" customHeight="1">
      <c r="A842" s="139"/>
      <c r="B842" s="139"/>
      <c r="C842" s="162"/>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4.25" customHeight="1">
      <c r="A843" s="139"/>
      <c r="B843" s="139"/>
      <c r="C843" s="162"/>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4.25" customHeight="1">
      <c r="A844" s="139"/>
      <c r="B844" s="139"/>
      <c r="C844" s="162"/>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4.25" customHeight="1">
      <c r="A845" s="139"/>
      <c r="B845" s="139"/>
      <c r="C845" s="162"/>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4.25" customHeight="1">
      <c r="A846" s="139"/>
      <c r="B846" s="139"/>
      <c r="C846" s="162"/>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4.25" customHeight="1">
      <c r="A847" s="139"/>
      <c r="B847" s="139"/>
      <c r="C847" s="162"/>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4.25" customHeight="1">
      <c r="A848" s="139"/>
      <c r="B848" s="139"/>
      <c r="C848" s="162"/>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4.25" customHeight="1">
      <c r="A849" s="139"/>
      <c r="B849" s="139"/>
      <c r="C849" s="162"/>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4.25" customHeight="1">
      <c r="A850" s="139"/>
      <c r="B850" s="139"/>
      <c r="C850" s="162"/>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4.25" customHeight="1">
      <c r="A851" s="139"/>
      <c r="B851" s="139"/>
      <c r="C851" s="162"/>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4.25" customHeight="1">
      <c r="A852" s="139"/>
      <c r="B852" s="139"/>
      <c r="C852" s="162"/>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4.25" customHeight="1">
      <c r="A853" s="139"/>
      <c r="B853" s="139"/>
      <c r="C853" s="162"/>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4.25" customHeight="1">
      <c r="A854" s="139"/>
      <c r="B854" s="139"/>
      <c r="C854" s="162"/>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4.25" customHeight="1">
      <c r="A855" s="139"/>
      <c r="B855" s="139"/>
      <c r="C855" s="162"/>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4.25" customHeight="1">
      <c r="A856" s="139"/>
      <c r="B856" s="139"/>
      <c r="C856" s="162"/>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4.25" customHeight="1">
      <c r="A857" s="139"/>
      <c r="B857" s="139"/>
      <c r="C857" s="162"/>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4.25" customHeight="1">
      <c r="A858" s="139"/>
      <c r="B858" s="139"/>
      <c r="C858" s="162"/>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4.25" customHeight="1">
      <c r="A859" s="139"/>
      <c r="B859" s="139"/>
      <c r="C859" s="162"/>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4.25" customHeight="1">
      <c r="A860" s="139"/>
      <c r="B860" s="139"/>
      <c r="C860" s="162"/>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4.25" customHeight="1">
      <c r="A861" s="139"/>
      <c r="B861" s="139"/>
      <c r="C861" s="162"/>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4.25" customHeight="1">
      <c r="A862" s="139"/>
      <c r="B862" s="139"/>
      <c r="C862" s="162"/>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4.25" customHeight="1">
      <c r="A863" s="139"/>
      <c r="B863" s="139"/>
      <c r="C863" s="162"/>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4.25" customHeight="1">
      <c r="A864" s="139"/>
      <c r="B864" s="139"/>
      <c r="C864" s="162"/>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4.25" customHeight="1">
      <c r="A865" s="139"/>
      <c r="B865" s="139"/>
      <c r="C865" s="162"/>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4.25" customHeight="1">
      <c r="A866" s="139"/>
      <c r="B866" s="139"/>
      <c r="C866" s="162"/>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4.25" customHeight="1">
      <c r="A867" s="139"/>
      <c r="B867" s="139"/>
      <c r="C867" s="162"/>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4.25" customHeight="1">
      <c r="A868" s="139"/>
      <c r="B868" s="139"/>
      <c r="C868" s="162"/>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4.25" customHeight="1">
      <c r="A869" s="139"/>
      <c r="B869" s="139"/>
      <c r="C869" s="162"/>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4.25" customHeight="1">
      <c r="A870" s="139"/>
      <c r="B870" s="139"/>
      <c r="C870" s="162"/>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4.25" customHeight="1">
      <c r="A871" s="139"/>
      <c r="B871" s="139"/>
      <c r="C871" s="162"/>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4.25" customHeight="1">
      <c r="A872" s="139"/>
      <c r="B872" s="139"/>
      <c r="C872" s="162"/>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4.25" customHeight="1">
      <c r="A873" s="139"/>
      <c r="B873" s="139"/>
      <c r="C873" s="162"/>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4.25" customHeight="1">
      <c r="A874" s="139"/>
      <c r="B874" s="139"/>
      <c r="C874" s="162"/>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4.25" customHeight="1">
      <c r="A875" s="139"/>
      <c r="B875" s="139"/>
      <c r="C875" s="162"/>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4.25" customHeight="1">
      <c r="A876" s="139"/>
      <c r="B876" s="139"/>
      <c r="C876" s="162"/>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4.25" customHeight="1">
      <c r="A877" s="139"/>
      <c r="B877" s="139"/>
      <c r="C877" s="162"/>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4.25" customHeight="1">
      <c r="A878" s="139"/>
      <c r="B878" s="139"/>
      <c r="C878" s="162"/>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4.25" customHeight="1">
      <c r="A879" s="139"/>
      <c r="B879" s="139"/>
      <c r="C879" s="162"/>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4.25" customHeight="1">
      <c r="A880" s="139"/>
      <c r="B880" s="139"/>
      <c r="C880" s="162"/>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4.25" customHeight="1">
      <c r="A881" s="139"/>
      <c r="B881" s="139"/>
      <c r="C881" s="162"/>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4.25" customHeight="1">
      <c r="A882" s="139"/>
      <c r="B882" s="139"/>
      <c r="C882" s="162"/>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4.25" customHeight="1">
      <c r="A883" s="139"/>
      <c r="B883" s="139"/>
      <c r="C883" s="162"/>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4.25" customHeight="1">
      <c r="A884" s="139"/>
      <c r="B884" s="139"/>
      <c r="C884" s="162"/>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4.25" customHeight="1">
      <c r="A885" s="139"/>
      <c r="B885" s="139"/>
      <c r="C885" s="162"/>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4.25" customHeight="1">
      <c r="A886" s="139"/>
      <c r="B886" s="139"/>
      <c r="C886" s="162"/>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4.25" customHeight="1">
      <c r="A887" s="139"/>
      <c r="B887" s="139"/>
      <c r="C887" s="162"/>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4.25" customHeight="1">
      <c r="A888" s="139"/>
      <c r="B888" s="139"/>
      <c r="C888" s="162"/>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4.25" customHeight="1">
      <c r="A889" s="139"/>
      <c r="B889" s="139"/>
      <c r="C889" s="162"/>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4.25" customHeight="1">
      <c r="A890" s="139"/>
      <c r="B890" s="139"/>
      <c r="C890" s="162"/>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4.25" customHeight="1">
      <c r="A891" s="139"/>
      <c r="B891" s="139"/>
      <c r="C891" s="162"/>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4.25" customHeight="1">
      <c r="A892" s="139"/>
      <c r="B892" s="139"/>
      <c r="C892" s="162"/>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4.25" customHeight="1">
      <c r="A893" s="139"/>
      <c r="B893" s="139"/>
      <c r="C893" s="162"/>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4.25" customHeight="1">
      <c r="A894" s="139"/>
      <c r="B894" s="139"/>
      <c r="C894" s="162"/>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4.25" customHeight="1">
      <c r="A895" s="139"/>
      <c r="B895" s="139"/>
      <c r="C895" s="162"/>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4.25" customHeight="1">
      <c r="A896" s="139"/>
      <c r="B896" s="139"/>
      <c r="C896" s="162"/>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4.25" customHeight="1">
      <c r="A897" s="139"/>
      <c r="B897" s="139"/>
      <c r="C897" s="162"/>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4.25" customHeight="1">
      <c r="A898" s="139"/>
      <c r="B898" s="139"/>
      <c r="C898" s="162"/>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4.25" customHeight="1">
      <c r="A899" s="139"/>
      <c r="B899" s="139"/>
      <c r="C899" s="162"/>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4.25" customHeight="1">
      <c r="A900" s="139"/>
      <c r="B900" s="139"/>
      <c r="C900" s="162"/>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4.25" customHeight="1">
      <c r="A901" s="139"/>
      <c r="B901" s="139"/>
      <c r="C901" s="162"/>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4.25" customHeight="1">
      <c r="A902" s="139"/>
      <c r="B902" s="139"/>
      <c r="C902" s="162"/>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4.25" customHeight="1">
      <c r="A903" s="139"/>
      <c r="B903" s="139"/>
      <c r="C903" s="162"/>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4.25" customHeight="1">
      <c r="A904" s="139"/>
      <c r="B904" s="139"/>
      <c r="C904" s="162"/>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4.25" customHeight="1">
      <c r="A905" s="139"/>
      <c r="B905" s="139"/>
      <c r="C905" s="162"/>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4.25" customHeight="1">
      <c r="A906" s="139"/>
      <c r="B906" s="139"/>
      <c r="C906" s="162"/>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4.25" customHeight="1">
      <c r="A907" s="139"/>
      <c r="B907" s="139"/>
      <c r="C907" s="162"/>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4.25" customHeight="1">
      <c r="A908" s="139"/>
      <c r="B908" s="139"/>
      <c r="C908" s="162"/>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4.25" customHeight="1">
      <c r="A909" s="139"/>
      <c r="B909" s="139"/>
      <c r="C909" s="162"/>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4.25" customHeight="1">
      <c r="A910" s="139"/>
      <c r="B910" s="139"/>
      <c r="C910" s="162"/>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4.25" customHeight="1">
      <c r="A911" s="139"/>
      <c r="B911" s="139"/>
      <c r="C911" s="162"/>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4.25" customHeight="1">
      <c r="A912" s="139"/>
      <c r="B912" s="139"/>
      <c r="C912" s="162"/>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4.25" customHeight="1">
      <c r="A913" s="139"/>
      <c r="B913" s="139"/>
      <c r="C913" s="162"/>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4.25" customHeight="1">
      <c r="A914" s="139"/>
      <c r="B914" s="139"/>
      <c r="C914" s="162"/>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4.25" customHeight="1">
      <c r="A915" s="139"/>
      <c r="B915" s="139"/>
      <c r="C915" s="162"/>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4.25" customHeight="1">
      <c r="A916" s="139"/>
      <c r="B916" s="139"/>
      <c r="C916" s="162"/>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4.25" customHeight="1">
      <c r="A917" s="139"/>
      <c r="B917" s="139"/>
      <c r="C917" s="162"/>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4.25" customHeight="1">
      <c r="A918" s="139"/>
      <c r="B918" s="139"/>
      <c r="C918" s="162"/>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4.25" customHeight="1">
      <c r="A919" s="139"/>
      <c r="B919" s="139"/>
      <c r="C919" s="162"/>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4.25" customHeight="1">
      <c r="A920" s="139"/>
      <c r="B920" s="139"/>
      <c r="C920" s="162"/>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4.25" customHeight="1">
      <c r="A921" s="139"/>
      <c r="B921" s="139"/>
      <c r="C921" s="162"/>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4.25" customHeight="1">
      <c r="A922" s="139"/>
      <c r="B922" s="139"/>
      <c r="C922" s="162"/>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4.25" customHeight="1">
      <c r="A923" s="139"/>
      <c r="B923" s="139"/>
      <c r="C923" s="162"/>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4.25" customHeight="1">
      <c r="A924" s="139"/>
      <c r="B924" s="139"/>
      <c r="C924" s="162"/>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4.25" customHeight="1">
      <c r="A925" s="139"/>
      <c r="B925" s="139"/>
      <c r="C925" s="162"/>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4.25" customHeight="1">
      <c r="A926" s="139"/>
      <c r="B926" s="139"/>
      <c r="C926" s="162"/>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4.25" customHeight="1">
      <c r="A927" s="139"/>
      <c r="B927" s="139"/>
      <c r="C927" s="162"/>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4.25" customHeight="1">
      <c r="A928" s="139"/>
      <c r="B928" s="139"/>
      <c r="C928" s="162"/>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4.25" customHeight="1">
      <c r="A929" s="139"/>
      <c r="B929" s="139"/>
      <c r="C929" s="162"/>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4.25" customHeight="1">
      <c r="A930" s="139"/>
      <c r="B930" s="139"/>
      <c r="C930" s="162"/>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4.25" customHeight="1">
      <c r="A931" s="139"/>
      <c r="B931" s="139"/>
      <c r="C931" s="162"/>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4.25" customHeight="1">
      <c r="A932" s="139"/>
      <c r="B932" s="139"/>
      <c r="C932" s="162"/>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4.25" customHeight="1">
      <c r="A933" s="139"/>
      <c r="B933" s="139"/>
      <c r="C933" s="162"/>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4.25" customHeight="1">
      <c r="A934" s="139"/>
      <c r="B934" s="139"/>
      <c r="C934" s="162"/>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4.25" customHeight="1">
      <c r="A935" s="139"/>
      <c r="B935" s="139"/>
      <c r="C935" s="162"/>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4.25" customHeight="1">
      <c r="A936" s="139"/>
      <c r="B936" s="139"/>
      <c r="C936" s="162"/>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4.25" customHeight="1">
      <c r="A937" s="139"/>
      <c r="B937" s="139"/>
      <c r="C937" s="162"/>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4.25" customHeight="1">
      <c r="A938" s="139"/>
      <c r="B938" s="139"/>
      <c r="C938" s="162"/>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4.25" customHeight="1">
      <c r="A939" s="139"/>
      <c r="B939" s="139"/>
      <c r="C939" s="162"/>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4.25" customHeight="1">
      <c r="A940" s="139"/>
      <c r="B940" s="139"/>
      <c r="C940" s="162"/>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4.25" customHeight="1">
      <c r="A941" s="139"/>
      <c r="B941" s="139"/>
      <c r="C941" s="162"/>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4.25" customHeight="1">
      <c r="A942" s="139"/>
      <c r="B942" s="139"/>
      <c r="C942" s="162"/>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4.25" customHeight="1">
      <c r="A943" s="139"/>
      <c r="B943" s="139"/>
      <c r="C943" s="162"/>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4.25" customHeight="1">
      <c r="A944" s="139"/>
      <c r="B944" s="139"/>
      <c r="C944" s="162"/>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4.25" customHeight="1">
      <c r="A945" s="139"/>
      <c r="B945" s="139"/>
      <c r="C945" s="162"/>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4.25" customHeight="1">
      <c r="A946" s="139"/>
      <c r="B946" s="139"/>
      <c r="C946" s="162"/>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4.25" customHeight="1">
      <c r="A947" s="139"/>
      <c r="B947" s="139"/>
      <c r="C947" s="162"/>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4.25" customHeight="1">
      <c r="A948" s="139"/>
      <c r="B948" s="139"/>
      <c r="C948" s="162"/>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4.25" customHeight="1">
      <c r="A949" s="139"/>
      <c r="B949" s="139"/>
      <c r="C949" s="162"/>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4.25" customHeight="1">
      <c r="A950" s="139"/>
      <c r="B950" s="139"/>
      <c r="C950" s="162"/>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4.25" customHeight="1">
      <c r="A951" s="139"/>
      <c r="B951" s="139"/>
      <c r="C951" s="162"/>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4.25" customHeight="1">
      <c r="A952" s="139"/>
      <c r="B952" s="139"/>
      <c r="C952" s="162"/>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4.25" customHeight="1">
      <c r="A953" s="139"/>
      <c r="B953" s="139"/>
      <c r="C953" s="162"/>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4.25" customHeight="1">
      <c r="A954" s="139"/>
      <c r="B954" s="139"/>
      <c r="C954" s="162"/>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4.25" customHeight="1">
      <c r="A955" s="139"/>
      <c r="B955" s="139"/>
      <c r="C955" s="162"/>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4.25" customHeight="1">
      <c r="A956" s="139"/>
      <c r="B956" s="139"/>
      <c r="C956" s="162"/>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4.25" customHeight="1">
      <c r="A957" s="139"/>
      <c r="B957" s="139"/>
      <c r="C957" s="162"/>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4.25" customHeight="1">
      <c r="A958" s="139"/>
      <c r="B958" s="139"/>
      <c r="C958" s="162"/>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4.25" customHeight="1">
      <c r="A959" s="139"/>
      <c r="B959" s="139"/>
      <c r="C959" s="162"/>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4.25" customHeight="1">
      <c r="A960" s="139"/>
      <c r="B960" s="139"/>
      <c r="C960" s="162"/>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4.25" customHeight="1">
      <c r="A961" s="139"/>
      <c r="B961" s="139"/>
      <c r="C961" s="162"/>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4.25" customHeight="1">
      <c r="A962" s="139"/>
      <c r="B962" s="139"/>
      <c r="C962" s="162"/>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4.25" customHeight="1">
      <c r="A963" s="139"/>
      <c r="B963" s="139"/>
      <c r="C963" s="162"/>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4.25" customHeight="1">
      <c r="A964" s="139"/>
      <c r="B964" s="139"/>
      <c r="C964" s="162"/>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4.25" customHeight="1">
      <c r="A965" s="139"/>
      <c r="B965" s="139"/>
      <c r="C965" s="162"/>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4.25" customHeight="1">
      <c r="A966" s="139"/>
      <c r="B966" s="139"/>
      <c r="C966" s="162"/>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4.25" customHeight="1">
      <c r="A967" s="139"/>
      <c r="B967" s="139"/>
      <c r="C967" s="162"/>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4.25" customHeight="1">
      <c r="A968" s="139"/>
      <c r="B968" s="139"/>
      <c r="C968" s="162"/>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4.25" customHeight="1">
      <c r="A969" s="139"/>
      <c r="B969" s="139"/>
      <c r="C969" s="162"/>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4.25" customHeight="1">
      <c r="A970" s="139"/>
      <c r="B970" s="139"/>
      <c r="C970" s="162"/>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4.25" customHeight="1">
      <c r="A971" s="139"/>
      <c r="B971" s="139"/>
      <c r="C971" s="162"/>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4.25" customHeight="1">
      <c r="A972" s="139"/>
      <c r="B972" s="139"/>
      <c r="C972" s="162"/>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4.25" customHeight="1">
      <c r="A973" s="139"/>
      <c r="B973" s="139"/>
      <c r="C973" s="162"/>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4.25" customHeight="1">
      <c r="A974" s="139"/>
      <c r="B974" s="139"/>
      <c r="C974" s="162"/>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4.25" customHeight="1">
      <c r="A975" s="139"/>
      <c r="B975" s="139"/>
      <c r="C975" s="162"/>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4.25" customHeight="1">
      <c r="A976" s="139"/>
      <c r="B976" s="139"/>
      <c r="C976" s="162"/>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4.25" customHeight="1">
      <c r="A977" s="139"/>
      <c r="B977" s="139"/>
      <c r="C977" s="162"/>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4.25" customHeight="1">
      <c r="A978" s="139"/>
      <c r="B978" s="139"/>
      <c r="C978" s="162"/>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4.25" customHeight="1">
      <c r="A979" s="139"/>
      <c r="B979" s="139"/>
      <c r="C979" s="162"/>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4.25" customHeight="1">
      <c r="A980" s="139"/>
      <c r="B980" s="139"/>
      <c r="C980" s="162"/>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4.25" customHeight="1">
      <c r="A981" s="139"/>
      <c r="B981" s="139"/>
      <c r="C981" s="162"/>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4.25" customHeight="1">
      <c r="A982" s="139"/>
      <c r="B982" s="139"/>
      <c r="C982" s="162"/>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4.25" customHeight="1">
      <c r="A983" s="139"/>
      <c r="B983" s="139"/>
      <c r="C983" s="162"/>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4.25" customHeight="1">
      <c r="A984" s="139"/>
      <c r="B984" s="139"/>
      <c r="C984" s="162"/>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4.25" customHeight="1">
      <c r="A985" s="139"/>
      <c r="B985" s="139"/>
      <c r="C985" s="162"/>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4.25" customHeight="1">
      <c r="A986" s="139"/>
      <c r="B986" s="139"/>
      <c r="C986" s="162"/>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4.25" customHeight="1">
      <c r="A987" s="139"/>
      <c r="B987" s="139"/>
      <c r="C987" s="162"/>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4.25" customHeight="1">
      <c r="A988" s="139"/>
      <c r="B988" s="139"/>
      <c r="C988" s="162"/>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4.25" customHeight="1">
      <c r="A989" s="139"/>
      <c r="B989" s="139"/>
      <c r="C989" s="162"/>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4.25" customHeight="1">
      <c r="A990" s="139"/>
      <c r="B990" s="139"/>
      <c r="C990" s="162"/>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4.25" customHeight="1">
      <c r="A991" s="139"/>
      <c r="B991" s="139"/>
      <c r="C991" s="162"/>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4.25" customHeight="1">
      <c r="A992" s="139"/>
      <c r="B992" s="139"/>
      <c r="C992" s="162"/>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4.25" customHeight="1">
      <c r="A993" s="139"/>
      <c r="B993" s="139"/>
      <c r="C993" s="162"/>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4.25" customHeight="1">
      <c r="A994" s="139"/>
      <c r="B994" s="139"/>
      <c r="C994" s="162"/>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4.25" customHeight="1">
      <c r="A995" s="139"/>
      <c r="B995" s="139"/>
      <c r="C995" s="162"/>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4.25" customHeight="1">
      <c r="A996" s="139"/>
      <c r="B996" s="139"/>
      <c r="C996" s="162"/>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4.25" customHeight="1">
      <c r="A997" s="139"/>
      <c r="B997" s="139"/>
      <c r="C997" s="162"/>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4.25" customHeight="1">
      <c r="A998" s="139"/>
      <c r="B998" s="139"/>
      <c r="C998" s="162"/>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4.25" customHeight="1">
      <c r="A999" s="139"/>
      <c r="B999" s="139"/>
      <c r="C999" s="162"/>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4.25" customHeight="1">
      <c r="A1000" s="139"/>
      <c r="B1000" s="139"/>
      <c r="C1000" s="162"/>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C00-000000000000}"/>
    <hyperlink ref="C25" location="null!_Toc461442754" display="'2. SEGUIMIENTO METAS PRODUCTO'!_Toc461442754" xr:uid="{00000000-0004-0000-0C00-000001000000}"/>
    <hyperlink ref="C26" location="null!Área_de_impresión" display="'4. METAS RESULTADO PDD'!Área_de_impresión" xr:uid="{00000000-0004-0000-0C00-000002000000}"/>
  </hyperlinks>
  <pageMargins left="0.25" right="0.25" top="0.75" bottom="0.75" header="0" footer="0"/>
  <pageSetup orientation="portrait" r:id="rId1"/>
  <colBreaks count="1" manualBreakCount="1">
    <brk id="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97"/>
  <sheetViews>
    <sheetView tabSelected="1" topLeftCell="A10" zoomScale="69" zoomScaleNormal="69" workbookViewId="0">
      <selection activeCell="B19" sqref="B19:D19"/>
    </sheetView>
  </sheetViews>
  <sheetFormatPr baseColWidth="10" defaultColWidth="15.7109375" defaultRowHeight="12.75" zeroHeight="1" outlineLevelRow="1"/>
  <cols>
    <col min="1" max="1" width="28.42578125" style="200" customWidth="1"/>
    <col min="2" max="5" width="29.42578125" style="200" customWidth="1"/>
    <col min="6" max="6" width="18.140625" style="200" customWidth="1"/>
    <col min="7" max="9" width="19" style="200" customWidth="1"/>
    <col min="10" max="16384" width="15.7109375" style="200"/>
  </cols>
  <sheetData>
    <row r="1" spans="1:9" s="202" customFormat="1" outlineLevel="1">
      <c r="A1" s="620" t="s">
        <v>0</v>
      </c>
      <c r="B1" s="620"/>
      <c r="C1" s="620"/>
      <c r="D1" s="620"/>
      <c r="E1" s="620"/>
      <c r="F1" s="620"/>
      <c r="G1" s="620"/>
      <c r="H1" s="620"/>
      <c r="I1" s="620"/>
    </row>
    <row r="2" spans="1:9" s="202" customFormat="1" outlineLevel="1">
      <c r="A2" s="620" t="s">
        <v>1</v>
      </c>
      <c r="B2" s="620"/>
      <c r="C2" s="620"/>
      <c r="D2" s="620"/>
      <c r="E2" s="620"/>
      <c r="F2" s="620"/>
      <c r="G2" s="620"/>
      <c r="H2" s="620"/>
      <c r="I2" s="620"/>
    </row>
    <row r="3" spans="1:9" s="202" customFormat="1" outlineLevel="1">
      <c r="A3" s="620" t="s">
        <v>1350</v>
      </c>
      <c r="B3" s="620"/>
      <c r="C3" s="620"/>
      <c r="D3" s="620"/>
      <c r="E3" s="620"/>
      <c r="F3" s="620"/>
      <c r="G3" s="620"/>
      <c r="H3" s="620"/>
      <c r="I3" s="620"/>
    </row>
    <row r="4" spans="1:9" s="202" customFormat="1" outlineLevel="1">
      <c r="A4" s="620" t="s">
        <v>1351</v>
      </c>
      <c r="B4" s="620"/>
      <c r="C4" s="620"/>
      <c r="D4" s="620"/>
      <c r="E4" s="620"/>
      <c r="F4" s="621" t="s">
        <v>734</v>
      </c>
      <c r="G4" s="621"/>
      <c r="H4" s="621"/>
      <c r="I4" s="621"/>
    </row>
    <row r="5" spans="1:9" s="202" customFormat="1" outlineLevel="1">
      <c r="A5" s="608" t="s">
        <v>735</v>
      </c>
      <c r="B5" s="609"/>
      <c r="C5" s="609"/>
      <c r="D5" s="609"/>
      <c r="E5" s="609"/>
      <c r="F5" s="609"/>
      <c r="G5" s="609"/>
      <c r="H5" s="609"/>
      <c r="I5" s="610"/>
    </row>
    <row r="6" spans="1:9" s="202" customFormat="1" outlineLevel="1">
      <c r="A6" s="608" t="s">
        <v>736</v>
      </c>
      <c r="B6" s="609"/>
      <c r="C6" s="609"/>
      <c r="D6" s="609"/>
      <c r="E6" s="609"/>
      <c r="F6" s="609"/>
      <c r="G6" s="609"/>
      <c r="H6" s="609"/>
      <c r="I6" s="610"/>
    </row>
    <row r="7" spans="1:9" s="202" customFormat="1" ht="39" customHeight="1" outlineLevel="1">
      <c r="A7" s="178" t="s">
        <v>737</v>
      </c>
      <c r="B7" s="203">
        <v>1</v>
      </c>
      <c r="C7" s="608" t="s">
        <v>738</v>
      </c>
      <c r="D7" s="610"/>
      <c r="E7" s="625" t="s">
        <v>805</v>
      </c>
      <c r="F7" s="626"/>
      <c r="G7" s="627"/>
      <c r="H7" s="178" t="s">
        <v>739</v>
      </c>
      <c r="I7" s="205" t="s">
        <v>740</v>
      </c>
    </row>
    <row r="8" spans="1:9" s="202" customFormat="1" ht="27.75" customHeight="1" outlineLevel="1">
      <c r="A8" s="178" t="s">
        <v>741</v>
      </c>
      <c r="B8" s="636" t="s">
        <v>624</v>
      </c>
      <c r="C8" s="636"/>
      <c r="D8" s="636"/>
      <c r="E8" s="608" t="s">
        <v>742</v>
      </c>
      <c r="F8" s="610"/>
      <c r="G8" s="637" t="s">
        <v>683</v>
      </c>
      <c r="H8" s="637"/>
      <c r="I8" s="637"/>
    </row>
    <row r="9" spans="1:9" s="202" customFormat="1" ht="45" customHeight="1" outlineLevel="1">
      <c r="A9" s="178" t="s">
        <v>743</v>
      </c>
      <c r="B9" s="647" t="s">
        <v>998</v>
      </c>
      <c r="C9" s="647"/>
      <c r="D9" s="647"/>
      <c r="E9" s="647"/>
      <c r="F9" s="647"/>
      <c r="G9" s="647"/>
      <c r="H9" s="647"/>
      <c r="I9" s="647"/>
    </row>
    <row r="10" spans="1:9" s="202" customFormat="1" ht="48" customHeight="1" outlineLevel="1">
      <c r="A10" s="178" t="s">
        <v>744</v>
      </c>
      <c r="B10" s="647" t="s">
        <v>1305</v>
      </c>
      <c r="C10" s="647"/>
      <c r="D10" s="647"/>
      <c r="E10" s="647"/>
      <c r="F10" s="647"/>
      <c r="G10" s="647"/>
      <c r="H10" s="647"/>
      <c r="I10" s="647"/>
    </row>
    <row r="11" spans="1:9" s="202" customFormat="1" ht="14.25" outlineLevel="1">
      <c r="A11" s="178" t="s">
        <v>745</v>
      </c>
      <c r="B11" s="206" t="s">
        <v>746</v>
      </c>
      <c r="C11" s="206" t="s">
        <v>806</v>
      </c>
      <c r="D11" s="206" t="s">
        <v>747</v>
      </c>
      <c r="E11" s="638" t="s">
        <v>748</v>
      </c>
      <c r="F11" s="639"/>
      <c r="G11" s="642" t="s">
        <v>749</v>
      </c>
      <c r="H11" s="642" t="s">
        <v>750</v>
      </c>
      <c r="I11" s="642" t="s">
        <v>751</v>
      </c>
    </row>
    <row r="12" spans="1:9" s="202" customFormat="1" ht="14.25" outlineLevel="1">
      <c r="A12" s="178" t="s">
        <v>752</v>
      </c>
      <c r="B12" s="206" t="s">
        <v>753</v>
      </c>
      <c r="C12" s="206" t="s">
        <v>754</v>
      </c>
      <c r="D12" s="206">
        <v>2024</v>
      </c>
      <c r="E12" s="640"/>
      <c r="F12" s="641"/>
      <c r="G12" s="643"/>
      <c r="H12" s="643"/>
      <c r="I12" s="643"/>
    </row>
    <row r="13" spans="1:9" s="202" customFormat="1" ht="30" customHeight="1" outlineLevel="1">
      <c r="A13" s="178" t="s">
        <v>755</v>
      </c>
      <c r="B13" s="312">
        <v>0.96299999999999997</v>
      </c>
      <c r="C13" s="178" t="s">
        <v>756</v>
      </c>
      <c r="D13" s="228">
        <v>0.85</v>
      </c>
      <c r="E13" s="644" t="s">
        <v>757</v>
      </c>
      <c r="F13" s="645"/>
      <c r="G13" s="611" t="s">
        <v>653</v>
      </c>
      <c r="H13" s="612"/>
      <c r="I13" s="613"/>
    </row>
    <row r="14" spans="1:9" s="202" customFormat="1" ht="23.25" customHeight="1" outlineLevel="1">
      <c r="A14" s="608" t="s">
        <v>758</v>
      </c>
      <c r="B14" s="609"/>
      <c r="C14" s="609"/>
      <c r="D14" s="609"/>
      <c r="E14" s="609"/>
      <c r="F14" s="609"/>
      <c r="G14" s="609"/>
      <c r="H14" s="609"/>
      <c r="I14" s="610"/>
    </row>
    <row r="15" spans="1:9" s="202" customFormat="1" ht="28.5" outlineLevel="1">
      <c r="A15" s="178" t="s">
        <v>759</v>
      </c>
      <c r="B15" s="647" t="s">
        <v>807</v>
      </c>
      <c r="C15" s="647"/>
      <c r="D15" s="204" t="s">
        <v>760</v>
      </c>
      <c r="E15" s="648" t="s">
        <v>800</v>
      </c>
      <c r="F15" s="649"/>
      <c r="G15" s="204" t="s">
        <v>762</v>
      </c>
      <c r="H15" s="647" t="s">
        <v>808</v>
      </c>
      <c r="I15" s="647"/>
    </row>
    <row r="16" spans="1:9" s="202" customFormat="1" ht="25.5" outlineLevel="1">
      <c r="A16" s="178" t="s">
        <v>763</v>
      </c>
      <c r="B16" s="647" t="s">
        <v>764</v>
      </c>
      <c r="C16" s="647"/>
      <c r="D16" s="647"/>
      <c r="E16" s="647"/>
      <c r="F16" s="647"/>
      <c r="G16" s="647"/>
      <c r="H16" s="647"/>
      <c r="I16" s="647"/>
    </row>
    <row r="17" spans="1:9" s="202" customFormat="1" ht="28.5" outlineLevel="1">
      <c r="A17" s="178" t="s">
        <v>765</v>
      </c>
      <c r="B17" s="208" t="s">
        <v>625</v>
      </c>
      <c r="C17" s="204" t="s">
        <v>766</v>
      </c>
      <c r="D17" s="209" t="s">
        <v>600</v>
      </c>
      <c r="E17" s="650" t="s">
        <v>767</v>
      </c>
      <c r="F17" s="651"/>
      <c r="G17" s="210" t="s">
        <v>615</v>
      </c>
      <c r="H17" s="204" t="s">
        <v>768</v>
      </c>
      <c r="I17" s="228">
        <v>0.85</v>
      </c>
    </row>
    <row r="18" spans="1:9" s="202" customFormat="1" ht="69.75" customHeight="1" outlineLevel="1">
      <c r="A18" s="178" t="s">
        <v>769</v>
      </c>
      <c r="B18" s="647" t="s">
        <v>810</v>
      </c>
      <c r="C18" s="647"/>
      <c r="D18" s="647"/>
      <c r="E18" s="647"/>
      <c r="F18" s="647"/>
      <c r="G18" s="647"/>
      <c r="H18" s="647"/>
      <c r="I18" s="647"/>
    </row>
    <row r="19" spans="1:9" s="202" customFormat="1" ht="130.5" customHeight="1" outlineLevel="1">
      <c r="A19" s="178" t="s">
        <v>770</v>
      </c>
      <c r="B19" s="680" t="s">
        <v>1291</v>
      </c>
      <c r="C19" s="681"/>
      <c r="D19" s="682"/>
      <c r="E19" s="608" t="s">
        <v>771</v>
      </c>
      <c r="F19" s="610"/>
      <c r="G19" s="648" t="s">
        <v>1292</v>
      </c>
      <c r="H19" s="652"/>
      <c r="I19" s="649"/>
    </row>
    <row r="20" spans="1:9" s="202" customFormat="1" outlineLevel="1">
      <c r="A20" s="608" t="s">
        <v>772</v>
      </c>
      <c r="B20" s="609"/>
      <c r="C20" s="609"/>
      <c r="D20" s="609"/>
      <c r="E20" s="609"/>
      <c r="F20" s="609"/>
      <c r="G20" s="609"/>
      <c r="H20" s="609"/>
      <c r="I20" s="610"/>
    </row>
    <row r="21" spans="1:9" s="202" customFormat="1" ht="47.25" customHeight="1" outlineLevel="1">
      <c r="A21" s="178" t="s">
        <v>773</v>
      </c>
      <c r="B21" s="648" t="s">
        <v>1293</v>
      </c>
      <c r="C21" s="652"/>
      <c r="D21" s="652"/>
      <c r="E21" s="652"/>
      <c r="F21" s="652"/>
      <c r="G21" s="652"/>
      <c r="H21" s="652"/>
      <c r="I21" s="649"/>
    </row>
    <row r="22" spans="1:9" s="202" customFormat="1" outlineLevel="1">
      <c r="A22" s="178" t="s">
        <v>774</v>
      </c>
      <c r="B22" s="608" t="s">
        <v>775</v>
      </c>
      <c r="C22" s="610"/>
      <c r="D22" s="608" t="s">
        <v>776</v>
      </c>
      <c r="E22" s="610"/>
      <c r="F22" s="608" t="s">
        <v>777</v>
      </c>
      <c r="G22" s="610"/>
      <c r="H22" s="608" t="s">
        <v>778</v>
      </c>
      <c r="I22" s="610"/>
    </row>
    <row r="23" spans="1:9" s="202" customFormat="1" ht="38.25" customHeight="1" outlineLevel="1">
      <c r="A23" s="178" t="s">
        <v>779</v>
      </c>
      <c r="B23" s="647" t="s">
        <v>811</v>
      </c>
      <c r="C23" s="647"/>
      <c r="D23" s="647" t="s">
        <v>812</v>
      </c>
      <c r="E23" s="647"/>
      <c r="F23" s="647" t="s">
        <v>813</v>
      </c>
      <c r="G23" s="647"/>
      <c r="H23" s="647" t="s">
        <v>653</v>
      </c>
      <c r="I23" s="647"/>
    </row>
    <row r="24" spans="1:9" s="202" customFormat="1" ht="50.25" customHeight="1" outlineLevel="1">
      <c r="A24" s="178" t="s">
        <v>780</v>
      </c>
      <c r="B24" s="656" t="s">
        <v>809</v>
      </c>
      <c r="C24" s="657"/>
      <c r="D24" s="656" t="s">
        <v>809</v>
      </c>
      <c r="E24" s="657"/>
      <c r="F24" s="647" t="s">
        <v>653</v>
      </c>
      <c r="G24" s="647"/>
      <c r="H24" s="647" t="s">
        <v>653</v>
      </c>
      <c r="I24" s="647"/>
    </row>
    <row r="25" spans="1:9" s="202" customFormat="1" ht="31.5" customHeight="1" outlineLevel="1">
      <c r="A25" s="178" t="s">
        <v>781</v>
      </c>
      <c r="B25" s="656" t="s">
        <v>809</v>
      </c>
      <c r="C25" s="657"/>
      <c r="D25" s="656" t="s">
        <v>809</v>
      </c>
      <c r="E25" s="657"/>
      <c r="F25" s="647" t="s">
        <v>653</v>
      </c>
      <c r="G25" s="647"/>
      <c r="H25" s="647" t="s">
        <v>653</v>
      </c>
      <c r="I25" s="647"/>
    </row>
    <row r="26" spans="1:9" s="202" customFormat="1" ht="31.5" customHeight="1" outlineLevel="1">
      <c r="A26" s="178" t="s">
        <v>782</v>
      </c>
      <c r="B26" s="647" t="s">
        <v>615</v>
      </c>
      <c r="C26" s="647"/>
      <c r="D26" s="647" t="s">
        <v>615</v>
      </c>
      <c r="E26" s="647"/>
      <c r="F26" s="647" t="s">
        <v>653</v>
      </c>
      <c r="G26" s="647"/>
      <c r="H26" s="647" t="s">
        <v>653</v>
      </c>
      <c r="I26" s="647"/>
    </row>
    <row r="27" spans="1:9" s="202" customFormat="1" ht="45" customHeight="1" outlineLevel="1">
      <c r="A27" s="178" t="s">
        <v>783</v>
      </c>
      <c r="B27" s="636" t="s">
        <v>814</v>
      </c>
      <c r="C27" s="636"/>
      <c r="D27" s="636" t="s">
        <v>814</v>
      </c>
      <c r="E27" s="636"/>
      <c r="F27" s="647" t="s">
        <v>653</v>
      </c>
      <c r="G27" s="647"/>
      <c r="H27" s="647" t="s">
        <v>653</v>
      </c>
      <c r="I27" s="647"/>
    </row>
    <row r="28" spans="1:9" s="202" customFormat="1" ht="99" customHeight="1" outlineLevel="1">
      <c r="A28" s="178" t="s">
        <v>784</v>
      </c>
      <c r="B28" s="673" t="s">
        <v>815</v>
      </c>
      <c r="C28" s="673"/>
      <c r="D28" s="673" t="s">
        <v>816</v>
      </c>
      <c r="E28" s="673"/>
      <c r="F28" s="647" t="s">
        <v>817</v>
      </c>
      <c r="G28" s="647"/>
      <c r="H28" s="647" t="s">
        <v>653</v>
      </c>
      <c r="I28" s="647"/>
    </row>
    <row r="29" spans="1:9" s="202" customFormat="1" outlineLevel="1">
      <c r="A29" s="608" t="s">
        <v>785</v>
      </c>
      <c r="B29" s="609"/>
      <c r="C29" s="609"/>
      <c r="D29" s="609"/>
      <c r="E29" s="609"/>
      <c r="F29" s="609"/>
      <c r="G29" s="609"/>
      <c r="H29" s="609"/>
      <c r="I29" s="610"/>
    </row>
    <row r="30" spans="1:9" s="202" customFormat="1" ht="14.25" outlineLevel="1">
      <c r="A30" s="178" t="s">
        <v>786</v>
      </c>
      <c r="B30" s="611" t="s">
        <v>653</v>
      </c>
      <c r="C30" s="612"/>
      <c r="D30" s="613"/>
      <c r="E30" s="204" t="s">
        <v>787</v>
      </c>
      <c r="F30" s="614" t="s">
        <v>653</v>
      </c>
      <c r="G30" s="615"/>
      <c r="H30" s="615"/>
      <c r="I30" s="616"/>
    </row>
    <row r="31" spans="1:9" s="202" customFormat="1" ht="14.25" outlineLevel="1">
      <c r="A31" s="178" t="s">
        <v>788</v>
      </c>
      <c r="B31" s="622" t="s">
        <v>653</v>
      </c>
      <c r="C31" s="622"/>
      <c r="D31" s="622"/>
      <c r="E31" s="622"/>
      <c r="F31" s="622"/>
      <c r="G31" s="622"/>
      <c r="H31" s="622"/>
      <c r="I31" s="622"/>
    </row>
    <row r="32" spans="1:9" s="202" customFormat="1" ht="25.5" outlineLevel="1">
      <c r="A32" s="178" t="s">
        <v>789</v>
      </c>
      <c r="B32" s="622" t="s">
        <v>653</v>
      </c>
      <c r="C32" s="622"/>
      <c r="D32" s="622"/>
      <c r="E32" s="622"/>
      <c r="F32" s="622"/>
      <c r="G32" s="622"/>
      <c r="H32" s="622"/>
      <c r="I32" s="622"/>
    </row>
    <row r="33" spans="1:9" s="202" customFormat="1" ht="14.25" outlineLevel="1">
      <c r="A33" s="178" t="s">
        <v>790</v>
      </c>
      <c r="B33" s="611" t="s">
        <v>653</v>
      </c>
      <c r="C33" s="612"/>
      <c r="D33" s="613"/>
      <c r="E33" s="204" t="s">
        <v>791</v>
      </c>
      <c r="F33" s="611" t="s">
        <v>653</v>
      </c>
      <c r="G33" s="612"/>
      <c r="H33" s="612"/>
      <c r="I33" s="613"/>
    </row>
    <row r="34" spans="1:9" s="202" customFormat="1" ht="31.5" customHeight="1" outlineLevel="1">
      <c r="A34" s="633" t="s">
        <v>792</v>
      </c>
      <c r="B34" s="634"/>
      <c r="C34" s="633" t="s">
        <v>793</v>
      </c>
      <c r="D34" s="634"/>
      <c r="E34" s="633" t="s">
        <v>794</v>
      </c>
      <c r="F34" s="635"/>
      <c r="G34" s="634"/>
      <c r="H34" s="633" t="s">
        <v>795</v>
      </c>
      <c r="I34" s="634"/>
    </row>
    <row r="35" spans="1:9" s="202" customFormat="1" ht="39" customHeight="1" outlineLevel="1">
      <c r="A35" s="623" t="s">
        <v>1343</v>
      </c>
      <c r="B35" s="624"/>
      <c r="C35" s="623" t="s">
        <v>1344</v>
      </c>
      <c r="D35" s="624"/>
      <c r="E35" s="625" t="s">
        <v>818</v>
      </c>
      <c r="F35" s="626"/>
      <c r="G35" s="627"/>
      <c r="H35" s="628" t="s">
        <v>818</v>
      </c>
      <c r="I35" s="629"/>
    </row>
    <row r="36" spans="1:9" s="202" customFormat="1" ht="12.75" customHeight="1" outlineLevel="1">
      <c r="A36" s="617" t="s">
        <v>796</v>
      </c>
      <c r="B36" s="618"/>
      <c r="C36" s="618"/>
      <c r="D36" s="618"/>
      <c r="E36" s="618"/>
      <c r="F36" s="618"/>
      <c r="G36" s="618"/>
      <c r="H36" s="618"/>
      <c r="I36" s="619"/>
    </row>
    <row r="37" spans="1:9" s="202" customFormat="1" ht="25.5" outlineLevel="1">
      <c r="A37" s="178" t="s">
        <v>797</v>
      </c>
      <c r="B37" s="608" t="s">
        <v>798</v>
      </c>
      <c r="C37" s="609"/>
      <c r="D37" s="609"/>
      <c r="E37" s="609"/>
      <c r="F37" s="609"/>
      <c r="G37" s="609"/>
      <c r="H37" s="610"/>
      <c r="I37" s="178" t="s">
        <v>799</v>
      </c>
    </row>
    <row r="38" spans="1:9" s="202" customFormat="1" ht="42" customHeight="1" outlineLevel="1">
      <c r="A38" s="273">
        <v>45580</v>
      </c>
      <c r="B38" s="670" t="s">
        <v>992</v>
      </c>
      <c r="C38" s="671"/>
      <c r="D38" s="671"/>
      <c r="E38" s="671"/>
      <c r="F38" s="671"/>
      <c r="G38" s="671"/>
      <c r="H38" s="671"/>
      <c r="I38" s="274">
        <v>2</v>
      </c>
    </row>
    <row r="39" spans="1:9" s="202" customFormat="1" ht="48.75" customHeight="1" outlineLevel="1">
      <c r="A39" s="273">
        <v>45772</v>
      </c>
      <c r="B39" s="670" t="s">
        <v>1000</v>
      </c>
      <c r="C39" s="671"/>
      <c r="D39" s="671"/>
      <c r="E39" s="671"/>
      <c r="F39" s="671"/>
      <c r="G39" s="671"/>
      <c r="H39" s="671"/>
      <c r="I39" s="274">
        <v>3</v>
      </c>
    </row>
    <row r="40" spans="1:9" s="202" customFormat="1" outlineLevel="1">
      <c r="A40" s="180"/>
      <c r="B40" s="632"/>
      <c r="C40" s="632"/>
      <c r="D40" s="632"/>
      <c r="E40" s="632"/>
      <c r="F40" s="632"/>
      <c r="G40" s="632"/>
      <c r="H40" s="632"/>
      <c r="I40" s="180"/>
    </row>
    <row r="41" spans="1:9" s="202" customFormat="1" outlineLevel="1">
      <c r="A41" s="180"/>
      <c r="B41" s="632"/>
      <c r="C41" s="632"/>
      <c r="D41" s="632"/>
      <c r="E41" s="632"/>
      <c r="F41" s="632"/>
      <c r="G41" s="632"/>
      <c r="H41" s="632"/>
      <c r="I41" s="180"/>
    </row>
    <row r="42" spans="1:9" s="202" customFormat="1">
      <c r="A42" s="201"/>
      <c r="B42" s="201"/>
      <c r="C42" s="201"/>
      <c r="D42" s="201"/>
      <c r="E42" s="201"/>
      <c r="F42" s="201"/>
      <c r="G42" s="201"/>
      <c r="H42" s="201"/>
      <c r="I42" s="201"/>
    </row>
    <row r="43" spans="1:9" s="202" customFormat="1" outlineLevel="1">
      <c r="A43" s="620" t="s">
        <v>0</v>
      </c>
      <c r="B43" s="620"/>
      <c r="C43" s="620"/>
      <c r="D43" s="620"/>
      <c r="E43" s="620"/>
      <c r="F43" s="620"/>
      <c r="G43" s="620"/>
      <c r="H43" s="620"/>
      <c r="I43" s="620"/>
    </row>
    <row r="44" spans="1:9" s="202" customFormat="1" outlineLevel="1">
      <c r="A44" s="620" t="s">
        <v>1</v>
      </c>
      <c r="B44" s="620"/>
      <c r="C44" s="620"/>
      <c r="D44" s="620"/>
      <c r="E44" s="620"/>
      <c r="F44" s="620"/>
      <c r="G44" s="620"/>
      <c r="H44" s="620"/>
      <c r="I44" s="620"/>
    </row>
    <row r="45" spans="1:9" s="202" customFormat="1" outlineLevel="1">
      <c r="A45" s="620" t="s">
        <v>1350</v>
      </c>
      <c r="B45" s="620"/>
      <c r="C45" s="620"/>
      <c r="D45" s="620"/>
      <c r="E45" s="620"/>
      <c r="F45" s="620"/>
      <c r="G45" s="620"/>
      <c r="H45" s="620"/>
      <c r="I45" s="620"/>
    </row>
    <row r="46" spans="1:9" s="202" customFormat="1" outlineLevel="1">
      <c r="A46" s="620" t="s">
        <v>1351</v>
      </c>
      <c r="B46" s="620"/>
      <c r="C46" s="620"/>
      <c r="D46" s="620"/>
      <c r="E46" s="620"/>
      <c r="F46" s="621" t="s">
        <v>734</v>
      </c>
      <c r="G46" s="621"/>
      <c r="H46" s="621"/>
      <c r="I46" s="621"/>
    </row>
    <row r="47" spans="1:9" s="202" customFormat="1" outlineLevel="1">
      <c r="A47" s="608" t="s">
        <v>735</v>
      </c>
      <c r="B47" s="609"/>
      <c r="C47" s="609"/>
      <c r="D47" s="609"/>
      <c r="E47" s="609"/>
      <c r="F47" s="609"/>
      <c r="G47" s="609"/>
      <c r="H47" s="609"/>
      <c r="I47" s="610"/>
    </row>
    <row r="48" spans="1:9" s="202" customFormat="1" outlineLevel="1">
      <c r="A48" s="608" t="s">
        <v>736</v>
      </c>
      <c r="B48" s="609"/>
      <c r="C48" s="609"/>
      <c r="D48" s="609"/>
      <c r="E48" s="609"/>
      <c r="F48" s="609"/>
      <c r="G48" s="609"/>
      <c r="H48" s="609"/>
      <c r="I48" s="610"/>
    </row>
    <row r="49" spans="1:10" s="202" customFormat="1" ht="14.25" customHeight="1" outlineLevel="1">
      <c r="A49" s="178" t="s">
        <v>737</v>
      </c>
      <c r="B49" s="203">
        <v>2</v>
      </c>
      <c r="C49" s="608" t="s">
        <v>738</v>
      </c>
      <c r="D49" s="610"/>
      <c r="E49" s="625" t="s">
        <v>805</v>
      </c>
      <c r="F49" s="626"/>
      <c r="G49" s="627"/>
      <c r="H49" s="178" t="s">
        <v>739</v>
      </c>
      <c r="I49" s="205" t="s">
        <v>740</v>
      </c>
    </row>
    <row r="50" spans="1:10" s="202" customFormat="1" ht="31.5" customHeight="1" outlineLevel="1">
      <c r="A50" s="178" t="s">
        <v>741</v>
      </c>
      <c r="B50" s="636" t="s">
        <v>624</v>
      </c>
      <c r="C50" s="636"/>
      <c r="D50" s="636"/>
      <c r="E50" s="608" t="s">
        <v>742</v>
      </c>
      <c r="F50" s="610"/>
      <c r="G50" s="637" t="s">
        <v>683</v>
      </c>
      <c r="H50" s="637"/>
      <c r="I50" s="637"/>
    </row>
    <row r="51" spans="1:10" s="202" customFormat="1" ht="57" customHeight="1" outlineLevel="1">
      <c r="A51" s="178" t="s">
        <v>743</v>
      </c>
      <c r="B51" s="636" t="s">
        <v>925</v>
      </c>
      <c r="C51" s="636"/>
      <c r="D51" s="636"/>
      <c r="E51" s="636"/>
      <c r="F51" s="636"/>
      <c r="G51" s="636"/>
      <c r="H51" s="636"/>
      <c r="I51" s="636"/>
    </row>
    <row r="52" spans="1:10" s="202" customFormat="1" ht="46.5" customHeight="1" outlineLevel="1">
      <c r="A52" s="178" t="s">
        <v>744</v>
      </c>
      <c r="B52" s="647" t="s">
        <v>1294</v>
      </c>
      <c r="C52" s="647"/>
      <c r="D52" s="647"/>
      <c r="E52" s="647"/>
      <c r="F52" s="647"/>
      <c r="G52" s="647"/>
      <c r="H52" s="647"/>
      <c r="I52" s="647"/>
    </row>
    <row r="53" spans="1:10" s="202" customFormat="1" ht="14.25" outlineLevel="1">
      <c r="A53" s="178" t="s">
        <v>745</v>
      </c>
      <c r="B53" s="206" t="s">
        <v>746</v>
      </c>
      <c r="C53" s="206" t="s">
        <v>806</v>
      </c>
      <c r="D53" s="206" t="s">
        <v>747</v>
      </c>
      <c r="E53" s="638" t="s">
        <v>748</v>
      </c>
      <c r="F53" s="639"/>
      <c r="G53" s="642" t="s">
        <v>749</v>
      </c>
      <c r="H53" s="642" t="s">
        <v>750</v>
      </c>
      <c r="I53" s="642" t="s">
        <v>751</v>
      </c>
    </row>
    <row r="54" spans="1:10" s="202" customFormat="1" ht="14.25" outlineLevel="1">
      <c r="A54" s="178" t="s">
        <v>752</v>
      </c>
      <c r="B54" s="206" t="s">
        <v>753</v>
      </c>
      <c r="C54" s="206" t="s">
        <v>754</v>
      </c>
      <c r="D54" s="206">
        <v>2024</v>
      </c>
      <c r="E54" s="640"/>
      <c r="F54" s="641"/>
      <c r="G54" s="643"/>
      <c r="H54" s="643"/>
      <c r="I54" s="643"/>
    </row>
    <row r="55" spans="1:10" s="202" customFormat="1" ht="14.25" outlineLevel="1">
      <c r="A55" s="178" t="s">
        <v>755</v>
      </c>
      <c r="B55" s="211">
        <v>39</v>
      </c>
      <c r="C55" s="178" t="s">
        <v>756</v>
      </c>
      <c r="D55" s="211">
        <v>49.6</v>
      </c>
      <c r="E55" s="644" t="s">
        <v>757</v>
      </c>
      <c r="F55" s="645"/>
      <c r="G55" s="623" t="s">
        <v>653</v>
      </c>
      <c r="H55" s="646"/>
      <c r="I55" s="624"/>
    </row>
    <row r="56" spans="1:10" s="202" customFormat="1" outlineLevel="1">
      <c r="A56" s="608" t="s">
        <v>758</v>
      </c>
      <c r="B56" s="609"/>
      <c r="C56" s="609"/>
      <c r="D56" s="609"/>
      <c r="E56" s="609"/>
      <c r="F56" s="609"/>
      <c r="G56" s="609"/>
      <c r="H56" s="609"/>
      <c r="I56" s="610"/>
    </row>
    <row r="57" spans="1:10" s="202" customFormat="1" ht="28.5" outlineLevel="1">
      <c r="A57" s="178" t="s">
        <v>759</v>
      </c>
      <c r="B57" s="647" t="s">
        <v>807</v>
      </c>
      <c r="C57" s="647"/>
      <c r="D57" s="204" t="s">
        <v>760</v>
      </c>
      <c r="E57" s="648" t="s">
        <v>800</v>
      </c>
      <c r="F57" s="649"/>
      <c r="G57" s="204" t="s">
        <v>762</v>
      </c>
      <c r="H57" s="647" t="s">
        <v>808</v>
      </c>
      <c r="I57" s="647"/>
    </row>
    <row r="58" spans="1:10" s="202" customFormat="1" ht="25.5" outlineLevel="1">
      <c r="A58" s="178" t="s">
        <v>763</v>
      </c>
      <c r="B58" s="647" t="s">
        <v>1308</v>
      </c>
      <c r="C58" s="647"/>
      <c r="D58" s="647"/>
      <c r="E58" s="647"/>
      <c r="F58" s="647"/>
      <c r="G58" s="647"/>
      <c r="H58" s="647"/>
      <c r="I58" s="647"/>
    </row>
    <row r="59" spans="1:10" s="202" customFormat="1" ht="28.5" outlineLevel="1">
      <c r="A59" s="178" t="s">
        <v>765</v>
      </c>
      <c r="B59" s="208" t="s">
        <v>637</v>
      </c>
      <c r="C59" s="204" t="s">
        <v>766</v>
      </c>
      <c r="D59" s="209" t="s">
        <v>600</v>
      </c>
      <c r="E59" s="650" t="s">
        <v>767</v>
      </c>
      <c r="F59" s="651"/>
      <c r="G59" s="210" t="s">
        <v>615</v>
      </c>
      <c r="H59" s="204" t="s">
        <v>768</v>
      </c>
      <c r="I59" s="211">
        <v>49.6</v>
      </c>
    </row>
    <row r="60" spans="1:10" s="202" customFormat="1" ht="67.5" customHeight="1" outlineLevel="1">
      <c r="A60" s="178" t="s">
        <v>769</v>
      </c>
      <c r="B60" s="647" t="s">
        <v>810</v>
      </c>
      <c r="C60" s="647"/>
      <c r="D60" s="647"/>
      <c r="E60" s="647"/>
      <c r="F60" s="647"/>
      <c r="G60" s="647"/>
      <c r="H60" s="647"/>
      <c r="I60" s="647"/>
    </row>
    <row r="61" spans="1:10" s="202" customFormat="1" ht="116.25" customHeight="1" outlineLevel="1">
      <c r="A61" s="178" t="s">
        <v>770</v>
      </c>
      <c r="B61" s="648" t="s">
        <v>819</v>
      </c>
      <c r="C61" s="652"/>
      <c r="D61" s="649"/>
      <c r="E61" s="608" t="s">
        <v>771</v>
      </c>
      <c r="F61" s="610"/>
      <c r="G61" s="648" t="s">
        <v>820</v>
      </c>
      <c r="H61" s="652"/>
      <c r="I61" s="649"/>
      <c r="J61" s="202" t="s">
        <v>1279</v>
      </c>
    </row>
    <row r="62" spans="1:10" s="202" customFormat="1" ht="32.25" customHeight="1" outlineLevel="1">
      <c r="A62" s="608" t="s">
        <v>772</v>
      </c>
      <c r="B62" s="609"/>
      <c r="C62" s="609"/>
      <c r="D62" s="609"/>
      <c r="E62" s="609"/>
      <c r="F62" s="609"/>
      <c r="G62" s="609"/>
      <c r="H62" s="609"/>
      <c r="I62" s="610"/>
    </row>
    <row r="63" spans="1:10" s="202" customFormat="1" ht="69.75" customHeight="1" outlineLevel="1">
      <c r="A63" s="178" t="s">
        <v>773</v>
      </c>
      <c r="B63" s="648" t="s">
        <v>1269</v>
      </c>
      <c r="C63" s="652"/>
      <c r="D63" s="652"/>
      <c r="E63" s="652"/>
      <c r="F63" s="652"/>
      <c r="G63" s="652"/>
      <c r="H63" s="652"/>
      <c r="I63" s="649"/>
    </row>
    <row r="64" spans="1:10" s="202" customFormat="1" outlineLevel="1">
      <c r="A64" s="178" t="s">
        <v>774</v>
      </c>
      <c r="B64" s="608" t="s">
        <v>775</v>
      </c>
      <c r="C64" s="610"/>
      <c r="D64" s="608" t="s">
        <v>776</v>
      </c>
      <c r="E64" s="610"/>
      <c r="F64" s="608" t="s">
        <v>777</v>
      </c>
      <c r="G64" s="610"/>
      <c r="H64" s="608" t="s">
        <v>778</v>
      </c>
      <c r="I64" s="610"/>
    </row>
    <row r="65" spans="1:9" s="202" customFormat="1" ht="14.25" outlineLevel="1">
      <c r="A65" s="178" t="s">
        <v>779</v>
      </c>
      <c r="B65" s="647" t="s">
        <v>821</v>
      </c>
      <c r="C65" s="647"/>
      <c r="D65" s="647" t="s">
        <v>1270</v>
      </c>
      <c r="E65" s="647"/>
      <c r="F65" s="647" t="s">
        <v>653</v>
      </c>
      <c r="G65" s="647"/>
      <c r="H65" s="647" t="s">
        <v>653</v>
      </c>
      <c r="I65" s="647"/>
    </row>
    <row r="66" spans="1:9" s="202" customFormat="1" ht="25.5" outlineLevel="1">
      <c r="A66" s="178" t="s">
        <v>780</v>
      </c>
      <c r="B66" s="656" t="s">
        <v>822</v>
      </c>
      <c r="C66" s="657"/>
      <c r="D66" s="656" t="s">
        <v>1271</v>
      </c>
      <c r="E66" s="657"/>
      <c r="F66" s="647" t="s">
        <v>653</v>
      </c>
      <c r="G66" s="647"/>
      <c r="H66" s="647" t="s">
        <v>653</v>
      </c>
      <c r="I66" s="647"/>
    </row>
    <row r="67" spans="1:9" s="202" customFormat="1" ht="14.25" outlineLevel="1">
      <c r="A67" s="178" t="s">
        <v>781</v>
      </c>
      <c r="B67" s="656" t="s">
        <v>822</v>
      </c>
      <c r="C67" s="657"/>
      <c r="D67" s="656" t="s">
        <v>1272</v>
      </c>
      <c r="E67" s="657"/>
      <c r="F67" s="647" t="s">
        <v>653</v>
      </c>
      <c r="G67" s="647"/>
      <c r="H67" s="647" t="s">
        <v>653</v>
      </c>
      <c r="I67" s="647"/>
    </row>
    <row r="68" spans="1:9" s="202" customFormat="1" ht="14.25" outlineLevel="1">
      <c r="A68" s="178" t="s">
        <v>782</v>
      </c>
      <c r="B68" s="647" t="s">
        <v>615</v>
      </c>
      <c r="C68" s="647"/>
      <c r="D68" s="648" t="s">
        <v>615</v>
      </c>
      <c r="E68" s="649"/>
      <c r="F68" s="647" t="s">
        <v>653</v>
      </c>
      <c r="G68" s="647"/>
      <c r="H68" s="647" t="s">
        <v>653</v>
      </c>
      <c r="I68" s="647"/>
    </row>
    <row r="69" spans="1:9" s="202" customFormat="1" ht="14.25" outlineLevel="1">
      <c r="A69" s="178" t="s">
        <v>783</v>
      </c>
      <c r="B69" s="636" t="s">
        <v>823</v>
      </c>
      <c r="C69" s="636"/>
      <c r="D69" s="636" t="s">
        <v>814</v>
      </c>
      <c r="E69" s="636"/>
      <c r="F69" s="647" t="s">
        <v>653</v>
      </c>
      <c r="G69" s="647"/>
      <c r="H69" s="647" t="s">
        <v>653</v>
      </c>
      <c r="I69" s="647"/>
    </row>
    <row r="70" spans="1:9" s="202" customFormat="1" ht="47.25" customHeight="1" outlineLevel="1">
      <c r="A70" s="178" t="s">
        <v>784</v>
      </c>
      <c r="B70" s="673" t="s">
        <v>824</v>
      </c>
      <c r="C70" s="673"/>
      <c r="D70" s="673" t="s">
        <v>825</v>
      </c>
      <c r="E70" s="673"/>
      <c r="F70" s="647" t="s">
        <v>653</v>
      </c>
      <c r="G70" s="647"/>
      <c r="H70" s="647" t="s">
        <v>653</v>
      </c>
      <c r="I70" s="647"/>
    </row>
    <row r="71" spans="1:9" s="202" customFormat="1" outlineLevel="1">
      <c r="A71" s="608" t="s">
        <v>785</v>
      </c>
      <c r="B71" s="609"/>
      <c r="C71" s="609"/>
      <c r="D71" s="609"/>
      <c r="E71" s="609"/>
      <c r="F71" s="609"/>
      <c r="G71" s="609"/>
      <c r="H71" s="609"/>
      <c r="I71" s="610"/>
    </row>
    <row r="72" spans="1:9" s="202" customFormat="1" ht="14.25" outlineLevel="1">
      <c r="A72" s="178" t="s">
        <v>786</v>
      </c>
      <c r="B72" s="611" t="s">
        <v>653</v>
      </c>
      <c r="C72" s="612"/>
      <c r="D72" s="613"/>
      <c r="E72" s="204" t="s">
        <v>787</v>
      </c>
      <c r="F72" s="614" t="s">
        <v>653</v>
      </c>
      <c r="G72" s="615"/>
      <c r="H72" s="615"/>
      <c r="I72" s="616"/>
    </row>
    <row r="73" spans="1:9" s="202" customFormat="1" ht="14.25" outlineLevel="1">
      <c r="A73" s="178" t="s">
        <v>788</v>
      </c>
      <c r="B73" s="622" t="s">
        <v>653</v>
      </c>
      <c r="C73" s="622"/>
      <c r="D73" s="622"/>
      <c r="E73" s="622"/>
      <c r="F73" s="622"/>
      <c r="G73" s="622"/>
      <c r="H73" s="622"/>
      <c r="I73" s="622"/>
    </row>
    <row r="74" spans="1:9" s="202" customFormat="1" ht="25.5" outlineLevel="1">
      <c r="A74" s="178" t="s">
        <v>789</v>
      </c>
      <c r="B74" s="622" t="s">
        <v>653</v>
      </c>
      <c r="C74" s="622"/>
      <c r="D74" s="622"/>
      <c r="E74" s="622"/>
      <c r="F74" s="622"/>
      <c r="G74" s="622"/>
      <c r="H74" s="622"/>
      <c r="I74" s="622"/>
    </row>
    <row r="75" spans="1:9" s="202" customFormat="1" ht="14.25" outlineLevel="1">
      <c r="A75" s="178" t="s">
        <v>790</v>
      </c>
      <c r="B75" s="611" t="s">
        <v>653</v>
      </c>
      <c r="C75" s="612"/>
      <c r="D75" s="613"/>
      <c r="E75" s="204" t="s">
        <v>791</v>
      </c>
      <c r="F75" s="611" t="s">
        <v>653</v>
      </c>
      <c r="G75" s="612"/>
      <c r="H75" s="612"/>
      <c r="I75" s="613"/>
    </row>
    <row r="76" spans="1:9" s="202" customFormat="1" ht="27.75" customHeight="1" outlineLevel="1">
      <c r="A76" s="633" t="s">
        <v>792</v>
      </c>
      <c r="B76" s="634"/>
      <c r="C76" s="633" t="s">
        <v>793</v>
      </c>
      <c r="D76" s="634"/>
      <c r="E76" s="633" t="s">
        <v>794</v>
      </c>
      <c r="F76" s="635"/>
      <c r="G76" s="634"/>
      <c r="H76" s="633" t="s">
        <v>795</v>
      </c>
      <c r="I76" s="634"/>
    </row>
    <row r="77" spans="1:9" s="202" customFormat="1" ht="38.25" customHeight="1" outlineLevel="1">
      <c r="A77" s="623" t="s">
        <v>1343</v>
      </c>
      <c r="B77" s="624"/>
      <c r="C77" s="623" t="s">
        <v>1344</v>
      </c>
      <c r="D77" s="624"/>
      <c r="E77" s="625" t="s">
        <v>818</v>
      </c>
      <c r="F77" s="626"/>
      <c r="G77" s="627"/>
      <c r="H77" s="628" t="s">
        <v>818</v>
      </c>
      <c r="I77" s="629"/>
    </row>
    <row r="78" spans="1:9" s="202" customFormat="1" ht="12.75" customHeight="1" outlineLevel="1">
      <c r="A78" s="617" t="s">
        <v>796</v>
      </c>
      <c r="B78" s="618"/>
      <c r="C78" s="618"/>
      <c r="D78" s="618"/>
      <c r="E78" s="618"/>
      <c r="F78" s="618"/>
      <c r="G78" s="618"/>
      <c r="H78" s="618"/>
      <c r="I78" s="619"/>
    </row>
    <row r="79" spans="1:9" s="202" customFormat="1" ht="25.5" outlineLevel="1">
      <c r="A79" s="178" t="s">
        <v>797</v>
      </c>
      <c r="B79" s="608" t="s">
        <v>798</v>
      </c>
      <c r="C79" s="609"/>
      <c r="D79" s="609"/>
      <c r="E79" s="609"/>
      <c r="F79" s="609"/>
      <c r="G79" s="609"/>
      <c r="H79" s="610"/>
      <c r="I79" s="178" t="s">
        <v>799</v>
      </c>
    </row>
    <row r="80" spans="1:9" s="202" customFormat="1" ht="51.75" customHeight="1" outlineLevel="1">
      <c r="A80" s="273">
        <v>45660</v>
      </c>
      <c r="B80" s="630" t="s">
        <v>995</v>
      </c>
      <c r="C80" s="631"/>
      <c r="D80" s="631"/>
      <c r="E80" s="631"/>
      <c r="F80" s="631"/>
      <c r="G80" s="631"/>
      <c r="H80" s="631"/>
      <c r="I80" s="274">
        <v>2</v>
      </c>
    </row>
    <row r="81" spans="1:9" s="202" customFormat="1" ht="30" customHeight="1" outlineLevel="1">
      <c r="A81" s="273">
        <v>45848</v>
      </c>
      <c r="B81" s="630" t="s">
        <v>1273</v>
      </c>
      <c r="C81" s="631"/>
      <c r="D81" s="631"/>
      <c r="E81" s="631"/>
      <c r="F81" s="631"/>
      <c r="G81" s="631"/>
      <c r="H81" s="631"/>
      <c r="I81" s="274">
        <v>3</v>
      </c>
    </row>
    <row r="82" spans="1:9" s="202" customFormat="1" outlineLevel="1">
      <c r="A82" s="180"/>
      <c r="B82" s="632"/>
      <c r="C82" s="632"/>
      <c r="D82" s="632"/>
      <c r="E82" s="632"/>
      <c r="F82" s="632"/>
      <c r="G82" s="632"/>
      <c r="H82" s="632"/>
      <c r="I82" s="180"/>
    </row>
    <row r="83" spans="1:9" s="202" customFormat="1" outlineLevel="1">
      <c r="A83" s="180"/>
      <c r="B83" s="632"/>
      <c r="C83" s="632"/>
      <c r="D83" s="632"/>
      <c r="E83" s="632"/>
      <c r="F83" s="632"/>
      <c r="G83" s="632"/>
      <c r="H83" s="632"/>
      <c r="I83" s="180"/>
    </row>
    <row r="84" spans="1:9" s="202" customFormat="1">
      <c r="A84" s="201"/>
      <c r="B84" s="201"/>
      <c r="C84" s="201"/>
      <c r="D84" s="201"/>
      <c r="E84" s="201"/>
      <c r="F84" s="201"/>
      <c r="G84" s="201"/>
      <c r="H84" s="201"/>
      <c r="I84" s="201"/>
    </row>
    <row r="85" spans="1:9" s="202" customFormat="1" outlineLevel="1">
      <c r="A85" s="620" t="s">
        <v>0</v>
      </c>
      <c r="B85" s="620"/>
      <c r="C85" s="620"/>
      <c r="D85" s="620"/>
      <c r="E85" s="620"/>
      <c r="F85" s="620"/>
      <c r="G85" s="620"/>
      <c r="H85" s="620"/>
      <c r="I85" s="620"/>
    </row>
    <row r="86" spans="1:9" s="202" customFormat="1" outlineLevel="1">
      <c r="A86" s="620" t="s">
        <v>1</v>
      </c>
      <c r="B86" s="620"/>
      <c r="C86" s="620"/>
      <c r="D86" s="620"/>
      <c r="E86" s="620"/>
      <c r="F86" s="620"/>
      <c r="G86" s="620"/>
      <c r="H86" s="620"/>
      <c r="I86" s="620"/>
    </row>
    <row r="87" spans="1:9" s="202" customFormat="1" outlineLevel="1">
      <c r="A87" s="620" t="s">
        <v>1350</v>
      </c>
      <c r="B87" s="620"/>
      <c r="C87" s="620"/>
      <c r="D87" s="620"/>
      <c r="E87" s="620"/>
      <c r="F87" s="620"/>
      <c r="G87" s="620"/>
      <c r="H87" s="620"/>
      <c r="I87" s="620"/>
    </row>
    <row r="88" spans="1:9" s="202" customFormat="1" outlineLevel="1">
      <c r="A88" s="620" t="s">
        <v>1351</v>
      </c>
      <c r="B88" s="620"/>
      <c r="C88" s="620"/>
      <c r="D88" s="620"/>
      <c r="E88" s="620"/>
      <c r="F88" s="621" t="s">
        <v>734</v>
      </c>
      <c r="G88" s="621"/>
      <c r="H88" s="621"/>
      <c r="I88" s="621"/>
    </row>
    <row r="89" spans="1:9" s="202" customFormat="1" outlineLevel="1">
      <c r="A89" s="608" t="s">
        <v>735</v>
      </c>
      <c r="B89" s="609"/>
      <c r="C89" s="609"/>
      <c r="D89" s="609"/>
      <c r="E89" s="609"/>
      <c r="F89" s="609"/>
      <c r="G89" s="609"/>
      <c r="H89" s="609"/>
      <c r="I89" s="610"/>
    </row>
    <row r="90" spans="1:9" s="202" customFormat="1" outlineLevel="1">
      <c r="A90" s="608" t="s">
        <v>736</v>
      </c>
      <c r="B90" s="609"/>
      <c r="C90" s="609"/>
      <c r="D90" s="609"/>
      <c r="E90" s="609"/>
      <c r="F90" s="609"/>
      <c r="G90" s="609"/>
      <c r="H90" s="609"/>
      <c r="I90" s="610"/>
    </row>
    <row r="91" spans="1:9" s="202" customFormat="1" ht="14.25" customHeight="1" outlineLevel="1">
      <c r="A91" s="178" t="s">
        <v>737</v>
      </c>
      <c r="B91" s="245">
        <v>3</v>
      </c>
      <c r="C91" s="608" t="s">
        <v>738</v>
      </c>
      <c r="D91" s="610"/>
      <c r="E91" s="625" t="s">
        <v>805</v>
      </c>
      <c r="F91" s="626"/>
      <c r="G91" s="627"/>
      <c r="H91" s="178" t="s">
        <v>739</v>
      </c>
      <c r="I91" s="205" t="s">
        <v>740</v>
      </c>
    </row>
    <row r="92" spans="1:9" s="202" customFormat="1" ht="27.75" customHeight="1" outlineLevel="1">
      <c r="A92" s="178" t="s">
        <v>741</v>
      </c>
      <c r="B92" s="636" t="s">
        <v>624</v>
      </c>
      <c r="C92" s="636"/>
      <c r="D92" s="636"/>
      <c r="E92" s="608" t="s">
        <v>742</v>
      </c>
      <c r="F92" s="610"/>
      <c r="G92" s="637" t="s">
        <v>683</v>
      </c>
      <c r="H92" s="637"/>
      <c r="I92" s="637"/>
    </row>
    <row r="93" spans="1:9" s="202" customFormat="1" ht="40.5" customHeight="1" outlineLevel="1">
      <c r="A93" s="178" t="s">
        <v>743</v>
      </c>
      <c r="B93" s="658" t="s">
        <v>1369</v>
      </c>
      <c r="C93" s="659"/>
      <c r="D93" s="659"/>
      <c r="E93" s="659"/>
      <c r="F93" s="659"/>
      <c r="G93" s="659"/>
      <c r="H93" s="659"/>
      <c r="I93" s="660"/>
    </row>
    <row r="94" spans="1:9" s="202" customFormat="1" ht="40.5" customHeight="1" outlineLevel="1">
      <c r="A94" s="178" t="s">
        <v>744</v>
      </c>
      <c r="B94" s="636" t="s">
        <v>985</v>
      </c>
      <c r="C94" s="636"/>
      <c r="D94" s="636"/>
      <c r="E94" s="636"/>
      <c r="F94" s="636"/>
      <c r="G94" s="636"/>
      <c r="H94" s="636"/>
      <c r="I94" s="636"/>
    </row>
    <row r="95" spans="1:9" s="202" customFormat="1" ht="14.25" outlineLevel="1">
      <c r="A95" s="178" t="s">
        <v>745</v>
      </c>
      <c r="B95" s="206" t="s">
        <v>746</v>
      </c>
      <c r="C95" s="206" t="s">
        <v>806</v>
      </c>
      <c r="D95" s="206" t="s">
        <v>747</v>
      </c>
      <c r="E95" s="638" t="s">
        <v>748</v>
      </c>
      <c r="F95" s="639"/>
      <c r="G95" s="642" t="s">
        <v>749</v>
      </c>
      <c r="H95" s="642" t="s">
        <v>750</v>
      </c>
      <c r="I95" s="642" t="s">
        <v>751</v>
      </c>
    </row>
    <row r="96" spans="1:9" s="202" customFormat="1" ht="14.25" outlineLevel="1">
      <c r="A96" s="178" t="s">
        <v>752</v>
      </c>
      <c r="B96" s="206" t="s">
        <v>753</v>
      </c>
      <c r="C96" s="206" t="s">
        <v>754</v>
      </c>
      <c r="D96" s="206">
        <v>2024</v>
      </c>
      <c r="E96" s="640"/>
      <c r="F96" s="641"/>
      <c r="G96" s="643"/>
      <c r="H96" s="643"/>
      <c r="I96" s="643"/>
    </row>
    <row r="97" spans="1:9" s="202" customFormat="1" ht="27.75" customHeight="1" outlineLevel="1">
      <c r="A97" s="178" t="s">
        <v>755</v>
      </c>
      <c r="B97" s="275">
        <v>1124</v>
      </c>
      <c r="C97" s="178" t="s">
        <v>756</v>
      </c>
      <c r="D97" s="212">
        <v>750</v>
      </c>
      <c r="E97" s="644" t="s">
        <v>757</v>
      </c>
      <c r="F97" s="645"/>
      <c r="G97" s="623" t="s">
        <v>826</v>
      </c>
      <c r="H97" s="668"/>
      <c r="I97" s="669"/>
    </row>
    <row r="98" spans="1:9" s="202" customFormat="1" outlineLevel="1">
      <c r="A98" s="608" t="s">
        <v>758</v>
      </c>
      <c r="B98" s="609"/>
      <c r="C98" s="609"/>
      <c r="D98" s="609"/>
      <c r="E98" s="609"/>
      <c r="F98" s="609"/>
      <c r="G98" s="609"/>
      <c r="H98" s="609"/>
      <c r="I98" s="610"/>
    </row>
    <row r="99" spans="1:9" s="202" customFormat="1" ht="28.5" outlineLevel="1">
      <c r="A99" s="178" t="s">
        <v>759</v>
      </c>
      <c r="B99" s="653" t="s">
        <v>827</v>
      </c>
      <c r="C99" s="654"/>
      <c r="D99" s="204" t="s">
        <v>760</v>
      </c>
      <c r="E99" s="658" t="s">
        <v>800</v>
      </c>
      <c r="F99" s="661"/>
      <c r="G99" s="204" t="s">
        <v>762</v>
      </c>
      <c r="H99" s="636" t="s">
        <v>653</v>
      </c>
      <c r="I99" s="662"/>
    </row>
    <row r="100" spans="1:9" s="202" customFormat="1" ht="25.5" outlineLevel="1">
      <c r="A100" s="178" t="s">
        <v>763</v>
      </c>
      <c r="B100" s="647" t="s">
        <v>809</v>
      </c>
      <c r="C100" s="663"/>
      <c r="D100" s="663"/>
      <c r="E100" s="663"/>
      <c r="F100" s="663"/>
      <c r="G100" s="663"/>
      <c r="H100" s="663"/>
      <c r="I100" s="663"/>
    </row>
    <row r="101" spans="1:9" s="202" customFormat="1" ht="28.5" outlineLevel="1">
      <c r="A101" s="178" t="s">
        <v>765</v>
      </c>
      <c r="B101" s="208" t="s">
        <v>625</v>
      </c>
      <c r="C101" s="204" t="s">
        <v>766</v>
      </c>
      <c r="D101" s="209" t="s">
        <v>600</v>
      </c>
      <c r="E101" s="650" t="s">
        <v>767</v>
      </c>
      <c r="F101" s="651"/>
      <c r="G101" s="210" t="s">
        <v>615</v>
      </c>
      <c r="H101" s="204" t="s">
        <v>768</v>
      </c>
      <c r="I101" s="213">
        <v>750</v>
      </c>
    </row>
    <row r="102" spans="1:9" s="202" customFormat="1" ht="65.25" customHeight="1" outlineLevel="1">
      <c r="A102" s="178" t="s">
        <v>769</v>
      </c>
      <c r="B102" s="647" t="s">
        <v>1295</v>
      </c>
      <c r="C102" s="647"/>
      <c r="D102" s="647"/>
      <c r="E102" s="647"/>
      <c r="F102" s="647"/>
      <c r="G102" s="647"/>
      <c r="H102" s="647"/>
      <c r="I102" s="647"/>
    </row>
    <row r="103" spans="1:9" s="202" customFormat="1" ht="102" customHeight="1" outlineLevel="1">
      <c r="A103" s="178" t="s">
        <v>770</v>
      </c>
      <c r="B103" s="658" t="s">
        <v>984</v>
      </c>
      <c r="C103" s="659"/>
      <c r="D103" s="660"/>
      <c r="E103" s="608" t="s">
        <v>771</v>
      </c>
      <c r="F103" s="610"/>
      <c r="G103" s="658" t="s">
        <v>986</v>
      </c>
      <c r="H103" s="659"/>
      <c r="I103" s="660"/>
    </row>
    <row r="104" spans="1:9" s="202" customFormat="1" outlineLevel="1">
      <c r="A104" s="608" t="s">
        <v>772</v>
      </c>
      <c r="B104" s="609"/>
      <c r="C104" s="609"/>
      <c r="D104" s="609"/>
      <c r="E104" s="609"/>
      <c r="F104" s="609"/>
      <c r="G104" s="609"/>
      <c r="H104" s="609"/>
      <c r="I104" s="610"/>
    </row>
    <row r="105" spans="1:9" s="202" customFormat="1" ht="59.25" customHeight="1" outlineLevel="1">
      <c r="A105" s="178" t="s">
        <v>773</v>
      </c>
      <c r="B105" s="658" t="s">
        <v>983</v>
      </c>
      <c r="C105" s="659"/>
      <c r="D105" s="659"/>
      <c r="E105" s="659"/>
      <c r="F105" s="659"/>
      <c r="G105" s="659"/>
      <c r="H105" s="659"/>
      <c r="I105" s="660"/>
    </row>
    <row r="106" spans="1:9" s="202" customFormat="1" ht="14.25" outlineLevel="1">
      <c r="A106" s="178" t="s">
        <v>774</v>
      </c>
      <c r="B106" s="650" t="s">
        <v>775</v>
      </c>
      <c r="C106" s="651"/>
      <c r="D106" s="650" t="s">
        <v>776</v>
      </c>
      <c r="E106" s="651"/>
      <c r="F106" s="650" t="s">
        <v>777</v>
      </c>
      <c r="G106" s="651"/>
      <c r="H106" s="650" t="s">
        <v>778</v>
      </c>
      <c r="I106" s="651"/>
    </row>
    <row r="107" spans="1:9" s="202" customFormat="1" ht="14.25" outlineLevel="1">
      <c r="A107" s="178" t="s">
        <v>779</v>
      </c>
      <c r="B107" s="647" t="s">
        <v>829</v>
      </c>
      <c r="C107" s="647"/>
      <c r="D107" s="647" t="s">
        <v>653</v>
      </c>
      <c r="E107" s="647"/>
      <c r="F107" s="647" t="s">
        <v>653</v>
      </c>
      <c r="G107" s="647"/>
      <c r="H107" s="647" t="s">
        <v>653</v>
      </c>
      <c r="I107" s="647"/>
    </row>
    <row r="108" spans="1:9" s="202" customFormat="1" ht="25.5" outlineLevel="1">
      <c r="A108" s="178" t="s">
        <v>780</v>
      </c>
      <c r="B108" s="656" t="s">
        <v>809</v>
      </c>
      <c r="C108" s="657"/>
      <c r="D108" s="647" t="s">
        <v>653</v>
      </c>
      <c r="E108" s="647"/>
      <c r="F108" s="647" t="s">
        <v>653</v>
      </c>
      <c r="G108" s="647"/>
      <c r="H108" s="647" t="s">
        <v>653</v>
      </c>
      <c r="I108" s="647"/>
    </row>
    <row r="109" spans="1:9" s="202" customFormat="1" ht="14.25" outlineLevel="1">
      <c r="A109" s="178" t="s">
        <v>781</v>
      </c>
      <c r="B109" s="656" t="s">
        <v>809</v>
      </c>
      <c r="C109" s="657"/>
      <c r="D109" s="647" t="s">
        <v>653</v>
      </c>
      <c r="E109" s="647"/>
      <c r="F109" s="647" t="s">
        <v>653</v>
      </c>
      <c r="G109" s="647"/>
      <c r="H109" s="647" t="s">
        <v>653</v>
      </c>
      <c r="I109" s="647"/>
    </row>
    <row r="110" spans="1:9" s="202" customFormat="1" ht="14.25" outlineLevel="1">
      <c r="A110" s="178" t="s">
        <v>782</v>
      </c>
      <c r="B110" s="647" t="s">
        <v>615</v>
      </c>
      <c r="C110" s="647"/>
      <c r="D110" s="647" t="s">
        <v>653</v>
      </c>
      <c r="E110" s="647"/>
      <c r="F110" s="647" t="s">
        <v>653</v>
      </c>
      <c r="G110" s="647"/>
      <c r="H110" s="647" t="s">
        <v>653</v>
      </c>
      <c r="I110" s="647"/>
    </row>
    <row r="111" spans="1:9" s="202" customFormat="1" ht="14.25" outlineLevel="1">
      <c r="A111" s="178" t="s">
        <v>783</v>
      </c>
      <c r="B111" s="636" t="s">
        <v>827</v>
      </c>
      <c r="C111" s="636"/>
      <c r="D111" s="647" t="s">
        <v>653</v>
      </c>
      <c r="E111" s="647"/>
      <c r="F111" s="647" t="s">
        <v>653</v>
      </c>
      <c r="G111" s="647"/>
      <c r="H111" s="647" t="s">
        <v>653</v>
      </c>
      <c r="I111" s="647"/>
    </row>
    <row r="112" spans="1:9" s="202" customFormat="1" ht="68.25" customHeight="1" outlineLevel="1">
      <c r="A112" s="178" t="s">
        <v>784</v>
      </c>
      <c r="B112" s="655" t="s">
        <v>830</v>
      </c>
      <c r="C112" s="655"/>
      <c r="D112" s="647" t="s">
        <v>653</v>
      </c>
      <c r="E112" s="647"/>
      <c r="F112" s="647" t="s">
        <v>653</v>
      </c>
      <c r="G112" s="647"/>
      <c r="H112" s="647" t="s">
        <v>653</v>
      </c>
      <c r="I112" s="647"/>
    </row>
    <row r="113" spans="1:9" s="202" customFormat="1" outlineLevel="1">
      <c r="A113" s="608" t="s">
        <v>785</v>
      </c>
      <c r="B113" s="609"/>
      <c r="C113" s="609"/>
      <c r="D113" s="609"/>
      <c r="E113" s="609"/>
      <c r="F113" s="609"/>
      <c r="G113" s="609"/>
      <c r="H113" s="609"/>
      <c r="I113" s="610"/>
    </row>
    <row r="114" spans="1:9" s="202" customFormat="1" ht="14.25" outlineLevel="1">
      <c r="A114" s="178" t="s">
        <v>786</v>
      </c>
      <c r="B114" s="611" t="s">
        <v>653</v>
      </c>
      <c r="C114" s="612"/>
      <c r="D114" s="613"/>
      <c r="E114" s="204" t="s">
        <v>787</v>
      </c>
      <c r="F114" s="614" t="s">
        <v>653</v>
      </c>
      <c r="G114" s="615"/>
      <c r="H114" s="615"/>
      <c r="I114" s="616"/>
    </row>
    <row r="115" spans="1:9" s="202" customFormat="1" ht="14.25" outlineLevel="1">
      <c r="A115" s="178" t="s">
        <v>788</v>
      </c>
      <c r="B115" s="622" t="s">
        <v>653</v>
      </c>
      <c r="C115" s="622"/>
      <c r="D115" s="622"/>
      <c r="E115" s="622"/>
      <c r="F115" s="622"/>
      <c r="G115" s="622"/>
      <c r="H115" s="622"/>
      <c r="I115" s="622"/>
    </row>
    <row r="116" spans="1:9" s="202" customFormat="1" ht="25.5" outlineLevel="1">
      <c r="A116" s="178" t="s">
        <v>789</v>
      </c>
      <c r="B116" s="622" t="s">
        <v>653</v>
      </c>
      <c r="C116" s="622"/>
      <c r="D116" s="622"/>
      <c r="E116" s="622"/>
      <c r="F116" s="622"/>
      <c r="G116" s="622"/>
      <c r="H116" s="622"/>
      <c r="I116" s="622"/>
    </row>
    <row r="117" spans="1:9" s="202" customFormat="1" ht="14.25" outlineLevel="1">
      <c r="A117" s="178" t="s">
        <v>790</v>
      </c>
      <c r="B117" s="611" t="s">
        <v>653</v>
      </c>
      <c r="C117" s="612"/>
      <c r="D117" s="613"/>
      <c r="E117" s="204" t="s">
        <v>791</v>
      </c>
      <c r="F117" s="611" t="s">
        <v>653</v>
      </c>
      <c r="G117" s="612"/>
      <c r="H117" s="612"/>
      <c r="I117" s="613"/>
    </row>
    <row r="118" spans="1:9" s="202" customFormat="1" ht="12.75" customHeight="1" outlineLevel="1">
      <c r="A118" s="633" t="s">
        <v>792</v>
      </c>
      <c r="B118" s="634"/>
      <c r="C118" s="633" t="s">
        <v>793</v>
      </c>
      <c r="D118" s="634"/>
      <c r="E118" s="633" t="s">
        <v>794</v>
      </c>
      <c r="F118" s="635"/>
      <c r="G118" s="634"/>
      <c r="H118" s="633" t="s">
        <v>795</v>
      </c>
      <c r="I118" s="634"/>
    </row>
    <row r="119" spans="1:9" s="202" customFormat="1" ht="30.75" customHeight="1" outlineLevel="1">
      <c r="A119" s="623" t="s">
        <v>1343</v>
      </c>
      <c r="B119" s="624"/>
      <c r="C119" s="623" t="s">
        <v>1344</v>
      </c>
      <c r="D119" s="624"/>
      <c r="E119" s="625" t="s">
        <v>975</v>
      </c>
      <c r="F119" s="626"/>
      <c r="G119" s="627"/>
      <c r="H119" s="628" t="s">
        <v>975</v>
      </c>
      <c r="I119" s="629"/>
    </row>
    <row r="120" spans="1:9" s="202" customFormat="1" ht="12.75" customHeight="1" outlineLevel="1">
      <c r="A120" s="617" t="s">
        <v>796</v>
      </c>
      <c r="B120" s="618"/>
      <c r="C120" s="618"/>
      <c r="D120" s="618"/>
      <c r="E120" s="618"/>
      <c r="F120" s="618"/>
      <c r="G120" s="618"/>
      <c r="H120" s="618"/>
      <c r="I120" s="619"/>
    </row>
    <row r="121" spans="1:9" s="202" customFormat="1" ht="25.5" outlineLevel="1">
      <c r="A121" s="178" t="s">
        <v>797</v>
      </c>
      <c r="B121" s="608" t="s">
        <v>798</v>
      </c>
      <c r="C121" s="609"/>
      <c r="D121" s="609"/>
      <c r="E121" s="609"/>
      <c r="F121" s="609"/>
      <c r="G121" s="609"/>
      <c r="H121" s="610"/>
      <c r="I121" s="178" t="s">
        <v>799</v>
      </c>
    </row>
    <row r="122" spans="1:9" s="202" customFormat="1" ht="50.25" customHeight="1" outlineLevel="1">
      <c r="A122" s="307">
        <v>46036</v>
      </c>
      <c r="B122" s="677" t="s">
        <v>1386</v>
      </c>
      <c r="C122" s="678"/>
      <c r="D122" s="678"/>
      <c r="E122" s="678"/>
      <c r="F122" s="678"/>
      <c r="G122" s="678"/>
      <c r="H122" s="678"/>
      <c r="I122" s="308">
        <v>2</v>
      </c>
    </row>
    <row r="123" spans="1:9" s="202" customFormat="1" outlineLevel="1">
      <c r="A123" s="256"/>
      <c r="B123" s="679"/>
      <c r="C123" s="679"/>
      <c r="D123" s="679"/>
      <c r="E123" s="679"/>
      <c r="F123" s="679"/>
      <c r="G123" s="679"/>
      <c r="H123" s="679"/>
      <c r="I123" s="256"/>
    </row>
    <row r="124" spans="1:9" s="202" customFormat="1" outlineLevel="1">
      <c r="A124" s="256"/>
      <c r="B124" s="679"/>
      <c r="C124" s="679"/>
      <c r="D124" s="679"/>
      <c r="E124" s="679"/>
      <c r="F124" s="679"/>
      <c r="G124" s="679"/>
      <c r="H124" s="679"/>
      <c r="I124" s="256"/>
    </row>
    <row r="125" spans="1:9" s="202" customFormat="1" outlineLevel="1">
      <c r="A125" s="180"/>
      <c r="B125" s="632"/>
      <c r="C125" s="632"/>
      <c r="D125" s="632"/>
      <c r="E125" s="632"/>
      <c r="F125" s="632"/>
      <c r="G125" s="632"/>
      <c r="H125" s="632"/>
      <c r="I125" s="180"/>
    </row>
    <row r="126" spans="1:9" s="202" customFormat="1">
      <c r="A126" s="201"/>
      <c r="B126" s="201"/>
      <c r="C126" s="201"/>
      <c r="D126" s="201"/>
      <c r="E126" s="201"/>
      <c r="F126" s="201"/>
      <c r="G126" s="201"/>
      <c r="H126" s="201"/>
      <c r="I126" s="201"/>
    </row>
    <row r="127" spans="1:9" s="202" customFormat="1" outlineLevel="1">
      <c r="A127" s="620" t="s">
        <v>0</v>
      </c>
      <c r="B127" s="620"/>
      <c r="C127" s="620"/>
      <c r="D127" s="620"/>
      <c r="E127" s="620"/>
      <c r="F127" s="620"/>
      <c r="G127" s="620"/>
      <c r="H127" s="620"/>
      <c r="I127" s="620"/>
    </row>
    <row r="128" spans="1:9" s="202" customFormat="1" outlineLevel="1">
      <c r="A128" s="620" t="s">
        <v>1</v>
      </c>
      <c r="B128" s="620"/>
      <c r="C128" s="620"/>
      <c r="D128" s="620"/>
      <c r="E128" s="620"/>
      <c r="F128" s="620"/>
      <c r="G128" s="620"/>
      <c r="H128" s="620"/>
      <c r="I128" s="620"/>
    </row>
    <row r="129" spans="1:9" s="202" customFormat="1" outlineLevel="1">
      <c r="A129" s="620" t="s">
        <v>1350</v>
      </c>
      <c r="B129" s="620"/>
      <c r="C129" s="620"/>
      <c r="D129" s="620"/>
      <c r="E129" s="620"/>
      <c r="F129" s="620"/>
      <c r="G129" s="620"/>
      <c r="H129" s="620"/>
      <c r="I129" s="620"/>
    </row>
    <row r="130" spans="1:9" s="202" customFormat="1" outlineLevel="1">
      <c r="A130" s="620" t="s">
        <v>1351</v>
      </c>
      <c r="B130" s="620"/>
      <c r="C130" s="620"/>
      <c r="D130" s="620"/>
      <c r="E130" s="620"/>
      <c r="F130" s="621" t="s">
        <v>734</v>
      </c>
      <c r="G130" s="621"/>
      <c r="H130" s="621"/>
      <c r="I130" s="621"/>
    </row>
    <row r="131" spans="1:9" s="202" customFormat="1" outlineLevel="1">
      <c r="A131" s="608" t="s">
        <v>735</v>
      </c>
      <c r="B131" s="609"/>
      <c r="C131" s="609"/>
      <c r="D131" s="609"/>
      <c r="E131" s="609"/>
      <c r="F131" s="609"/>
      <c r="G131" s="609"/>
      <c r="H131" s="609"/>
      <c r="I131" s="610"/>
    </row>
    <row r="132" spans="1:9" s="202" customFormat="1" outlineLevel="1">
      <c r="A132" s="608" t="s">
        <v>736</v>
      </c>
      <c r="B132" s="609"/>
      <c r="C132" s="609"/>
      <c r="D132" s="609"/>
      <c r="E132" s="609"/>
      <c r="F132" s="609"/>
      <c r="G132" s="609"/>
      <c r="H132" s="609"/>
      <c r="I132" s="610"/>
    </row>
    <row r="133" spans="1:9" s="202" customFormat="1" ht="14.25" customHeight="1" outlineLevel="1">
      <c r="A133" s="178" t="s">
        <v>737</v>
      </c>
      <c r="B133" s="245">
        <v>4</v>
      </c>
      <c r="C133" s="608" t="s">
        <v>738</v>
      </c>
      <c r="D133" s="610"/>
      <c r="E133" s="625" t="s">
        <v>805</v>
      </c>
      <c r="F133" s="626"/>
      <c r="G133" s="627"/>
      <c r="H133" s="178" t="s">
        <v>739</v>
      </c>
      <c r="I133" s="205" t="s">
        <v>740</v>
      </c>
    </row>
    <row r="134" spans="1:9" s="202" customFormat="1" ht="20.25" customHeight="1" outlineLevel="1">
      <c r="A134" s="178" t="s">
        <v>741</v>
      </c>
      <c r="B134" s="636" t="s">
        <v>624</v>
      </c>
      <c r="C134" s="636"/>
      <c r="D134" s="636"/>
      <c r="E134" s="608" t="s">
        <v>742</v>
      </c>
      <c r="F134" s="610"/>
      <c r="G134" s="637" t="s">
        <v>683</v>
      </c>
      <c r="H134" s="637"/>
      <c r="I134" s="637"/>
    </row>
    <row r="135" spans="1:9" s="202" customFormat="1" ht="45.75" customHeight="1" outlineLevel="1">
      <c r="A135" s="178" t="s">
        <v>743</v>
      </c>
      <c r="B135" s="648" t="s">
        <v>1372</v>
      </c>
      <c r="C135" s="652"/>
      <c r="D135" s="652"/>
      <c r="E135" s="652"/>
      <c r="F135" s="652"/>
      <c r="G135" s="652"/>
      <c r="H135" s="652"/>
      <c r="I135" s="649"/>
    </row>
    <row r="136" spans="1:9" s="202" customFormat="1" ht="47.25" customHeight="1" outlineLevel="1">
      <c r="A136" s="178" t="s">
        <v>744</v>
      </c>
      <c r="B136" s="636" t="s">
        <v>831</v>
      </c>
      <c r="C136" s="636"/>
      <c r="D136" s="636"/>
      <c r="E136" s="636"/>
      <c r="F136" s="636"/>
      <c r="G136" s="636"/>
      <c r="H136" s="636"/>
      <c r="I136" s="636"/>
    </row>
    <row r="137" spans="1:9" s="202" customFormat="1" ht="14.25" outlineLevel="1">
      <c r="A137" s="178" t="s">
        <v>745</v>
      </c>
      <c r="B137" s="206" t="s">
        <v>746</v>
      </c>
      <c r="C137" s="206" t="s">
        <v>806</v>
      </c>
      <c r="D137" s="206" t="s">
        <v>747</v>
      </c>
      <c r="E137" s="638" t="s">
        <v>748</v>
      </c>
      <c r="F137" s="639"/>
      <c r="G137" s="642" t="s">
        <v>749</v>
      </c>
      <c r="H137" s="642" t="s">
        <v>750</v>
      </c>
      <c r="I137" s="642" t="s">
        <v>751</v>
      </c>
    </row>
    <row r="138" spans="1:9" s="202" customFormat="1" ht="14.25" outlineLevel="1">
      <c r="A138" s="178" t="s">
        <v>752</v>
      </c>
      <c r="B138" s="206" t="s">
        <v>753</v>
      </c>
      <c r="C138" s="206" t="s">
        <v>754</v>
      </c>
      <c r="D138" s="206">
        <v>2024</v>
      </c>
      <c r="E138" s="640"/>
      <c r="F138" s="641"/>
      <c r="G138" s="643"/>
      <c r="H138" s="643"/>
      <c r="I138" s="643"/>
    </row>
    <row r="139" spans="1:9" s="202" customFormat="1" ht="14.25" outlineLevel="1">
      <c r="A139" s="178" t="s">
        <v>755</v>
      </c>
      <c r="B139" s="275">
        <v>11540</v>
      </c>
      <c r="C139" s="178" t="s">
        <v>756</v>
      </c>
      <c r="D139" s="231">
        <v>8627</v>
      </c>
      <c r="E139" s="644" t="s">
        <v>757</v>
      </c>
      <c r="F139" s="645"/>
      <c r="G139" s="623" t="s">
        <v>653</v>
      </c>
      <c r="H139" s="668"/>
      <c r="I139" s="669"/>
    </row>
    <row r="140" spans="1:9" s="202" customFormat="1" outlineLevel="1">
      <c r="A140" s="608" t="s">
        <v>758</v>
      </c>
      <c r="B140" s="609"/>
      <c r="C140" s="609"/>
      <c r="D140" s="609"/>
      <c r="E140" s="609"/>
      <c r="F140" s="609"/>
      <c r="G140" s="609"/>
      <c r="H140" s="609"/>
      <c r="I140" s="610"/>
    </row>
    <row r="141" spans="1:9" s="202" customFormat="1" ht="28.5" outlineLevel="1">
      <c r="A141" s="178" t="s">
        <v>759</v>
      </c>
      <c r="B141" s="653" t="s">
        <v>832</v>
      </c>
      <c r="C141" s="654"/>
      <c r="D141" s="204" t="s">
        <v>760</v>
      </c>
      <c r="E141" s="658" t="s">
        <v>800</v>
      </c>
      <c r="F141" s="661"/>
      <c r="G141" s="204" t="s">
        <v>762</v>
      </c>
      <c r="H141" s="636" t="s">
        <v>653</v>
      </c>
      <c r="I141" s="662"/>
    </row>
    <row r="142" spans="1:9" s="202" customFormat="1" ht="25.5" outlineLevel="1">
      <c r="A142" s="178" t="s">
        <v>763</v>
      </c>
      <c r="B142" s="647" t="s">
        <v>809</v>
      </c>
      <c r="C142" s="663"/>
      <c r="D142" s="663"/>
      <c r="E142" s="663"/>
      <c r="F142" s="663"/>
      <c r="G142" s="663"/>
      <c r="H142" s="663"/>
      <c r="I142" s="663"/>
    </row>
    <row r="143" spans="1:9" s="202" customFormat="1" ht="28.5" outlineLevel="1">
      <c r="A143" s="178" t="s">
        <v>765</v>
      </c>
      <c r="B143" s="208" t="s">
        <v>625</v>
      </c>
      <c r="C143" s="204" t="s">
        <v>766</v>
      </c>
      <c r="D143" s="209" t="s">
        <v>600</v>
      </c>
      <c r="E143" s="650" t="s">
        <v>767</v>
      </c>
      <c r="F143" s="651"/>
      <c r="G143" s="210" t="s">
        <v>615</v>
      </c>
      <c r="H143" s="204" t="s">
        <v>768</v>
      </c>
      <c r="I143" s="232" t="s">
        <v>653</v>
      </c>
    </row>
    <row r="144" spans="1:9" s="202" customFormat="1" ht="56.25" customHeight="1" outlineLevel="1">
      <c r="A144" s="178" t="s">
        <v>769</v>
      </c>
      <c r="B144" s="647" t="s">
        <v>828</v>
      </c>
      <c r="C144" s="647"/>
      <c r="D144" s="647"/>
      <c r="E144" s="647"/>
      <c r="F144" s="647"/>
      <c r="G144" s="647"/>
      <c r="H144" s="647"/>
      <c r="I144" s="647"/>
    </row>
    <row r="145" spans="1:9" s="202" customFormat="1" ht="101.25" customHeight="1" outlineLevel="1">
      <c r="A145" s="178" t="s">
        <v>770</v>
      </c>
      <c r="B145" s="658" t="s">
        <v>833</v>
      </c>
      <c r="C145" s="659"/>
      <c r="D145" s="660"/>
      <c r="E145" s="608" t="s">
        <v>771</v>
      </c>
      <c r="F145" s="610"/>
      <c r="G145" s="658" t="s">
        <v>834</v>
      </c>
      <c r="H145" s="659"/>
      <c r="I145" s="660"/>
    </row>
    <row r="146" spans="1:9" s="202" customFormat="1" outlineLevel="1">
      <c r="A146" s="608" t="s">
        <v>772</v>
      </c>
      <c r="B146" s="609"/>
      <c r="C146" s="609"/>
      <c r="D146" s="609"/>
      <c r="E146" s="609"/>
      <c r="F146" s="609"/>
      <c r="G146" s="609"/>
      <c r="H146" s="609"/>
      <c r="I146" s="610"/>
    </row>
    <row r="147" spans="1:9" s="202" customFormat="1" ht="25.5" outlineLevel="1">
      <c r="A147" s="178" t="s">
        <v>773</v>
      </c>
      <c r="B147" s="658" t="s">
        <v>835</v>
      </c>
      <c r="C147" s="659"/>
      <c r="D147" s="659"/>
      <c r="E147" s="659"/>
      <c r="F147" s="659"/>
      <c r="G147" s="659"/>
      <c r="H147" s="659"/>
      <c r="I147" s="660"/>
    </row>
    <row r="148" spans="1:9" s="202" customFormat="1" ht="14.25" outlineLevel="1">
      <c r="A148" s="178" t="s">
        <v>774</v>
      </c>
      <c r="B148" s="650" t="s">
        <v>775</v>
      </c>
      <c r="C148" s="651"/>
      <c r="D148" s="650" t="s">
        <v>776</v>
      </c>
      <c r="E148" s="651"/>
      <c r="F148" s="650" t="s">
        <v>777</v>
      </c>
      <c r="G148" s="651"/>
      <c r="H148" s="650" t="s">
        <v>778</v>
      </c>
      <c r="I148" s="651"/>
    </row>
    <row r="149" spans="1:9" s="202" customFormat="1" ht="14.25" outlineLevel="1">
      <c r="A149" s="178" t="s">
        <v>779</v>
      </c>
      <c r="B149" s="647" t="s">
        <v>835</v>
      </c>
      <c r="C149" s="647"/>
      <c r="D149" s="647" t="s">
        <v>653</v>
      </c>
      <c r="E149" s="647"/>
      <c r="F149" s="647" t="s">
        <v>653</v>
      </c>
      <c r="G149" s="647"/>
      <c r="H149" s="647" t="s">
        <v>653</v>
      </c>
      <c r="I149" s="647"/>
    </row>
    <row r="150" spans="1:9" s="202" customFormat="1" ht="25.5" outlineLevel="1">
      <c r="A150" s="178" t="s">
        <v>780</v>
      </c>
      <c r="B150" s="656" t="s">
        <v>809</v>
      </c>
      <c r="C150" s="657"/>
      <c r="D150" s="647" t="s">
        <v>653</v>
      </c>
      <c r="E150" s="647"/>
      <c r="F150" s="647" t="s">
        <v>653</v>
      </c>
      <c r="G150" s="647"/>
      <c r="H150" s="647" t="s">
        <v>653</v>
      </c>
      <c r="I150" s="647"/>
    </row>
    <row r="151" spans="1:9" s="202" customFormat="1" ht="14.25" outlineLevel="1">
      <c r="A151" s="178" t="s">
        <v>781</v>
      </c>
      <c r="B151" s="656" t="s">
        <v>809</v>
      </c>
      <c r="C151" s="657"/>
      <c r="D151" s="647" t="s">
        <v>653</v>
      </c>
      <c r="E151" s="647"/>
      <c r="F151" s="647" t="s">
        <v>653</v>
      </c>
      <c r="G151" s="647"/>
      <c r="H151" s="647" t="s">
        <v>653</v>
      </c>
      <c r="I151" s="647"/>
    </row>
    <row r="152" spans="1:9" s="202" customFormat="1" ht="14.25" outlineLevel="1">
      <c r="A152" s="178" t="s">
        <v>782</v>
      </c>
      <c r="B152" s="647" t="s">
        <v>615</v>
      </c>
      <c r="C152" s="647"/>
      <c r="D152" s="647" t="s">
        <v>653</v>
      </c>
      <c r="E152" s="647"/>
      <c r="F152" s="647" t="s">
        <v>653</v>
      </c>
      <c r="G152" s="647"/>
      <c r="H152" s="647" t="s">
        <v>653</v>
      </c>
      <c r="I152" s="647"/>
    </row>
    <row r="153" spans="1:9" s="202" customFormat="1" ht="14.25" outlineLevel="1">
      <c r="A153" s="178" t="s">
        <v>783</v>
      </c>
      <c r="B153" s="636" t="s">
        <v>836</v>
      </c>
      <c r="C153" s="636"/>
      <c r="D153" s="647" t="s">
        <v>653</v>
      </c>
      <c r="E153" s="647"/>
      <c r="F153" s="647" t="s">
        <v>653</v>
      </c>
      <c r="G153" s="647"/>
      <c r="H153" s="647" t="s">
        <v>653</v>
      </c>
      <c r="I153" s="647"/>
    </row>
    <row r="154" spans="1:9" s="202" customFormat="1" ht="43.5" customHeight="1" outlineLevel="1">
      <c r="A154" s="178" t="s">
        <v>784</v>
      </c>
      <c r="B154" s="655" t="s">
        <v>837</v>
      </c>
      <c r="C154" s="655"/>
      <c r="D154" s="647" t="s">
        <v>653</v>
      </c>
      <c r="E154" s="647"/>
      <c r="F154" s="647" t="s">
        <v>653</v>
      </c>
      <c r="G154" s="647"/>
      <c r="H154" s="647" t="s">
        <v>653</v>
      </c>
      <c r="I154" s="647"/>
    </row>
    <row r="155" spans="1:9" s="202" customFormat="1" outlineLevel="1">
      <c r="A155" s="608" t="s">
        <v>785</v>
      </c>
      <c r="B155" s="609"/>
      <c r="C155" s="609"/>
      <c r="D155" s="609"/>
      <c r="E155" s="609"/>
      <c r="F155" s="609"/>
      <c r="G155" s="609"/>
      <c r="H155" s="609"/>
      <c r="I155" s="610"/>
    </row>
    <row r="156" spans="1:9" s="202" customFormat="1" ht="14.25" outlineLevel="1">
      <c r="A156" s="178" t="s">
        <v>786</v>
      </c>
      <c r="B156" s="611" t="s">
        <v>653</v>
      </c>
      <c r="C156" s="612"/>
      <c r="D156" s="613"/>
      <c r="E156" s="204" t="s">
        <v>787</v>
      </c>
      <c r="F156" s="614" t="s">
        <v>653</v>
      </c>
      <c r="G156" s="615"/>
      <c r="H156" s="615"/>
      <c r="I156" s="616"/>
    </row>
    <row r="157" spans="1:9" s="202" customFormat="1" ht="14.25" outlineLevel="1">
      <c r="A157" s="178" t="s">
        <v>788</v>
      </c>
      <c r="B157" s="622" t="s">
        <v>653</v>
      </c>
      <c r="C157" s="622"/>
      <c r="D157" s="622"/>
      <c r="E157" s="622"/>
      <c r="F157" s="622"/>
      <c r="G157" s="622"/>
      <c r="H157" s="622"/>
      <c r="I157" s="622"/>
    </row>
    <row r="158" spans="1:9" s="202" customFormat="1" ht="25.5" outlineLevel="1">
      <c r="A158" s="178" t="s">
        <v>789</v>
      </c>
      <c r="B158" s="622" t="s">
        <v>653</v>
      </c>
      <c r="C158" s="622"/>
      <c r="D158" s="622"/>
      <c r="E158" s="622"/>
      <c r="F158" s="622"/>
      <c r="G158" s="622"/>
      <c r="H158" s="622"/>
      <c r="I158" s="622"/>
    </row>
    <row r="159" spans="1:9" s="202" customFormat="1" ht="14.25" outlineLevel="1">
      <c r="A159" s="178" t="s">
        <v>790</v>
      </c>
      <c r="B159" s="611" t="s">
        <v>653</v>
      </c>
      <c r="C159" s="612"/>
      <c r="D159" s="613"/>
      <c r="E159" s="204" t="s">
        <v>791</v>
      </c>
      <c r="F159" s="611" t="s">
        <v>653</v>
      </c>
      <c r="G159" s="612"/>
      <c r="H159" s="612"/>
      <c r="I159" s="613"/>
    </row>
    <row r="160" spans="1:9" s="202" customFormat="1" ht="12.75" customHeight="1" outlineLevel="1">
      <c r="A160" s="633" t="s">
        <v>792</v>
      </c>
      <c r="B160" s="634"/>
      <c r="C160" s="633" t="s">
        <v>793</v>
      </c>
      <c r="D160" s="634"/>
      <c r="E160" s="633" t="s">
        <v>794</v>
      </c>
      <c r="F160" s="635"/>
      <c r="G160" s="634"/>
      <c r="H160" s="633" t="s">
        <v>795</v>
      </c>
      <c r="I160" s="634"/>
    </row>
    <row r="161" spans="1:9" s="202" customFormat="1" ht="27" customHeight="1" outlineLevel="1">
      <c r="A161" s="623" t="s">
        <v>1343</v>
      </c>
      <c r="B161" s="624"/>
      <c r="C161" s="623" t="s">
        <v>1344</v>
      </c>
      <c r="D161" s="624"/>
      <c r="E161" s="625" t="s">
        <v>975</v>
      </c>
      <c r="F161" s="626"/>
      <c r="G161" s="627"/>
      <c r="H161" s="628" t="s">
        <v>975</v>
      </c>
      <c r="I161" s="629"/>
    </row>
    <row r="162" spans="1:9" s="202" customFormat="1" ht="21.75" customHeight="1" outlineLevel="1">
      <c r="A162" s="617" t="s">
        <v>796</v>
      </c>
      <c r="B162" s="618"/>
      <c r="C162" s="618"/>
      <c r="D162" s="618"/>
      <c r="E162" s="618"/>
      <c r="F162" s="618"/>
      <c r="G162" s="618"/>
      <c r="H162" s="618"/>
      <c r="I162" s="619"/>
    </row>
    <row r="163" spans="1:9" s="202" customFormat="1" ht="21.75" customHeight="1" outlineLevel="1">
      <c r="A163" s="179" t="s">
        <v>797</v>
      </c>
      <c r="B163" s="674" t="s">
        <v>798</v>
      </c>
      <c r="C163" s="675"/>
      <c r="D163" s="675"/>
      <c r="E163" s="675"/>
      <c r="F163" s="675"/>
      <c r="G163" s="675"/>
      <c r="H163" s="676"/>
      <c r="I163" s="179" t="s">
        <v>799</v>
      </c>
    </row>
    <row r="164" spans="1:9" s="202" customFormat="1" ht="52.5" customHeight="1" outlineLevel="1">
      <c r="A164" s="273">
        <v>45933</v>
      </c>
      <c r="B164" s="670" t="s">
        <v>1309</v>
      </c>
      <c r="C164" s="671"/>
      <c r="D164" s="671"/>
      <c r="E164" s="671"/>
      <c r="F164" s="671"/>
      <c r="G164" s="671"/>
      <c r="H164" s="671"/>
      <c r="I164" s="274">
        <v>2</v>
      </c>
    </row>
    <row r="165" spans="1:9" s="202" customFormat="1" ht="81" customHeight="1" outlineLevel="1">
      <c r="A165" s="273">
        <v>46036</v>
      </c>
      <c r="B165" s="670" t="s">
        <v>1387</v>
      </c>
      <c r="C165" s="671"/>
      <c r="D165" s="671"/>
      <c r="E165" s="671"/>
      <c r="F165" s="671"/>
      <c r="G165" s="671"/>
      <c r="H165" s="671"/>
      <c r="I165" s="274">
        <v>3</v>
      </c>
    </row>
    <row r="166" spans="1:9" s="202" customFormat="1" outlineLevel="1">
      <c r="A166" s="180"/>
      <c r="B166" s="632"/>
      <c r="C166" s="632"/>
      <c r="D166" s="632"/>
      <c r="E166" s="632"/>
      <c r="F166" s="632"/>
      <c r="G166" s="632"/>
      <c r="H166" s="632"/>
      <c r="I166" s="180"/>
    </row>
    <row r="167" spans="1:9" s="202" customFormat="1" outlineLevel="1">
      <c r="A167" s="180"/>
      <c r="B167" s="632"/>
      <c r="C167" s="632"/>
      <c r="D167" s="632"/>
      <c r="E167" s="632"/>
      <c r="F167" s="632"/>
      <c r="G167" s="632"/>
      <c r="H167" s="632"/>
      <c r="I167" s="180"/>
    </row>
    <row r="168" spans="1:9" s="202" customFormat="1">
      <c r="A168" s="201"/>
      <c r="B168" s="201"/>
      <c r="C168" s="201"/>
      <c r="D168" s="201"/>
      <c r="E168" s="201"/>
      <c r="F168" s="201"/>
      <c r="G168" s="201"/>
      <c r="H168" s="201"/>
      <c r="I168" s="201"/>
    </row>
    <row r="169" spans="1:9" s="202" customFormat="1" outlineLevel="1">
      <c r="A169" s="201"/>
      <c r="B169" s="201"/>
      <c r="C169" s="201"/>
      <c r="D169" s="201"/>
      <c r="E169" s="201"/>
      <c r="F169" s="201"/>
      <c r="G169" s="201"/>
      <c r="H169" s="201"/>
      <c r="I169" s="201"/>
    </row>
    <row r="170" spans="1:9" s="202" customFormat="1" outlineLevel="1">
      <c r="A170" s="620" t="s">
        <v>0</v>
      </c>
      <c r="B170" s="620"/>
      <c r="C170" s="620"/>
      <c r="D170" s="620"/>
      <c r="E170" s="620"/>
      <c r="F170" s="620"/>
      <c r="G170" s="620"/>
      <c r="H170" s="620"/>
      <c r="I170" s="620"/>
    </row>
    <row r="171" spans="1:9" s="202" customFormat="1" outlineLevel="1">
      <c r="A171" s="620" t="s">
        <v>1</v>
      </c>
      <c r="B171" s="620"/>
      <c r="C171" s="620"/>
      <c r="D171" s="620"/>
      <c r="E171" s="620"/>
      <c r="F171" s="620"/>
      <c r="G171" s="620"/>
      <c r="H171" s="620"/>
      <c r="I171" s="620"/>
    </row>
    <row r="172" spans="1:9" s="202" customFormat="1" outlineLevel="1">
      <c r="A172" s="620" t="s">
        <v>1350</v>
      </c>
      <c r="B172" s="620"/>
      <c r="C172" s="620"/>
      <c r="D172" s="620"/>
      <c r="E172" s="620"/>
      <c r="F172" s="620"/>
      <c r="G172" s="620"/>
      <c r="H172" s="620"/>
      <c r="I172" s="620"/>
    </row>
    <row r="173" spans="1:9" s="202" customFormat="1" outlineLevel="1">
      <c r="A173" s="620" t="s">
        <v>1351</v>
      </c>
      <c r="B173" s="620"/>
      <c r="C173" s="620"/>
      <c r="D173" s="620"/>
      <c r="E173" s="620"/>
      <c r="F173" s="621" t="s">
        <v>734</v>
      </c>
      <c r="G173" s="621"/>
      <c r="H173" s="621"/>
      <c r="I173" s="621"/>
    </row>
    <row r="174" spans="1:9" s="202" customFormat="1" outlineLevel="1">
      <c r="A174" s="608" t="s">
        <v>735</v>
      </c>
      <c r="B174" s="609"/>
      <c r="C174" s="609"/>
      <c r="D174" s="609"/>
      <c r="E174" s="609"/>
      <c r="F174" s="609"/>
      <c r="G174" s="609"/>
      <c r="H174" s="609"/>
      <c r="I174" s="610"/>
    </row>
    <row r="175" spans="1:9" s="202" customFormat="1" outlineLevel="1">
      <c r="A175" s="608" t="s">
        <v>736</v>
      </c>
      <c r="B175" s="609"/>
      <c r="C175" s="609"/>
      <c r="D175" s="609"/>
      <c r="E175" s="609"/>
      <c r="F175" s="609"/>
      <c r="G175" s="609"/>
      <c r="H175" s="609"/>
      <c r="I175" s="610"/>
    </row>
    <row r="176" spans="1:9" s="202" customFormat="1" ht="14.25" customHeight="1" outlineLevel="1">
      <c r="A176" s="178" t="s">
        <v>737</v>
      </c>
      <c r="B176" s="203">
        <v>5</v>
      </c>
      <c r="C176" s="608" t="s">
        <v>738</v>
      </c>
      <c r="D176" s="610"/>
      <c r="E176" s="625" t="s">
        <v>805</v>
      </c>
      <c r="F176" s="626"/>
      <c r="G176" s="627"/>
      <c r="H176" s="178" t="s">
        <v>739</v>
      </c>
      <c r="I176" s="205" t="s">
        <v>740</v>
      </c>
    </row>
    <row r="177" spans="1:9" s="202" customFormat="1" ht="14.25" outlineLevel="1">
      <c r="A177" s="178" t="s">
        <v>741</v>
      </c>
      <c r="B177" s="636" t="s">
        <v>624</v>
      </c>
      <c r="C177" s="636"/>
      <c r="D177" s="636"/>
      <c r="E177" s="608" t="s">
        <v>742</v>
      </c>
      <c r="F177" s="610"/>
      <c r="G177" s="637" t="s">
        <v>683</v>
      </c>
      <c r="H177" s="637"/>
      <c r="I177" s="637"/>
    </row>
    <row r="178" spans="1:9" s="202" customFormat="1" ht="45.75" customHeight="1" outlineLevel="1">
      <c r="A178" s="178" t="s">
        <v>743</v>
      </c>
      <c r="B178" s="636" t="s">
        <v>902</v>
      </c>
      <c r="C178" s="636"/>
      <c r="D178" s="636"/>
      <c r="E178" s="636"/>
      <c r="F178" s="636"/>
      <c r="G178" s="636"/>
      <c r="H178" s="636"/>
      <c r="I178" s="636"/>
    </row>
    <row r="179" spans="1:9" s="202" customFormat="1" ht="33" customHeight="1" outlineLevel="1">
      <c r="A179" s="178" t="s">
        <v>744</v>
      </c>
      <c r="B179" s="647" t="s">
        <v>1306</v>
      </c>
      <c r="C179" s="647"/>
      <c r="D179" s="647"/>
      <c r="E179" s="647"/>
      <c r="F179" s="647"/>
      <c r="G179" s="647"/>
      <c r="H179" s="647"/>
      <c r="I179" s="647"/>
    </row>
    <row r="180" spans="1:9" s="202" customFormat="1" ht="14.25" outlineLevel="1">
      <c r="A180" s="178" t="s">
        <v>745</v>
      </c>
      <c r="B180" s="206" t="s">
        <v>746</v>
      </c>
      <c r="C180" s="206" t="s">
        <v>806</v>
      </c>
      <c r="D180" s="206" t="s">
        <v>747</v>
      </c>
      <c r="E180" s="638" t="s">
        <v>748</v>
      </c>
      <c r="F180" s="639"/>
      <c r="G180" s="642" t="s">
        <v>749</v>
      </c>
      <c r="H180" s="642" t="s">
        <v>750</v>
      </c>
      <c r="I180" s="642" t="s">
        <v>751</v>
      </c>
    </row>
    <row r="181" spans="1:9" s="202" customFormat="1" ht="14.25" outlineLevel="1">
      <c r="A181" s="178" t="s">
        <v>752</v>
      </c>
      <c r="B181" s="206" t="s">
        <v>753</v>
      </c>
      <c r="C181" s="206" t="s">
        <v>754</v>
      </c>
      <c r="D181" s="206">
        <v>2024</v>
      </c>
      <c r="E181" s="640"/>
      <c r="F181" s="641"/>
      <c r="G181" s="643"/>
      <c r="H181" s="643"/>
      <c r="I181" s="643"/>
    </row>
    <row r="182" spans="1:9" s="202" customFormat="1" ht="14.25" outlineLevel="1">
      <c r="A182" s="178" t="s">
        <v>755</v>
      </c>
      <c r="B182" s="207">
        <v>10151</v>
      </c>
      <c r="C182" s="178" t="s">
        <v>756</v>
      </c>
      <c r="D182" s="207">
        <v>10197</v>
      </c>
      <c r="E182" s="644" t="s">
        <v>757</v>
      </c>
      <c r="F182" s="645"/>
      <c r="G182" s="623" t="s">
        <v>838</v>
      </c>
      <c r="H182" s="668"/>
      <c r="I182" s="669"/>
    </row>
    <row r="183" spans="1:9" s="202" customFormat="1" outlineLevel="1">
      <c r="A183" s="608" t="s">
        <v>758</v>
      </c>
      <c r="B183" s="609"/>
      <c r="C183" s="609"/>
      <c r="D183" s="609"/>
      <c r="E183" s="609"/>
      <c r="F183" s="609"/>
      <c r="G183" s="609"/>
      <c r="H183" s="609"/>
      <c r="I183" s="610"/>
    </row>
    <row r="184" spans="1:9" s="202" customFormat="1" ht="28.5" outlineLevel="1">
      <c r="A184" s="178" t="s">
        <v>759</v>
      </c>
      <c r="B184" s="647" t="s">
        <v>839</v>
      </c>
      <c r="C184" s="663"/>
      <c r="D184" s="204" t="s">
        <v>760</v>
      </c>
      <c r="E184" s="658" t="s">
        <v>761</v>
      </c>
      <c r="F184" s="661"/>
      <c r="G184" s="204" t="s">
        <v>762</v>
      </c>
      <c r="H184" s="647" t="s">
        <v>840</v>
      </c>
      <c r="I184" s="647"/>
    </row>
    <row r="185" spans="1:9" s="202" customFormat="1" ht="25.5" outlineLevel="1">
      <c r="A185" s="178" t="s">
        <v>763</v>
      </c>
      <c r="B185" s="647" t="s">
        <v>809</v>
      </c>
      <c r="C185" s="663"/>
      <c r="D185" s="663"/>
      <c r="E185" s="663"/>
      <c r="F185" s="663"/>
      <c r="G185" s="663"/>
      <c r="H185" s="663"/>
      <c r="I185" s="663"/>
    </row>
    <row r="186" spans="1:9" s="202" customFormat="1" ht="37.5" customHeight="1" outlineLevel="1">
      <c r="A186" s="178" t="s">
        <v>765</v>
      </c>
      <c r="B186" s="208" t="s">
        <v>625</v>
      </c>
      <c r="C186" s="204" t="s">
        <v>766</v>
      </c>
      <c r="D186" s="209" t="s">
        <v>600</v>
      </c>
      <c r="E186" s="650" t="s">
        <v>767</v>
      </c>
      <c r="F186" s="651"/>
      <c r="G186" s="210" t="s">
        <v>615</v>
      </c>
      <c r="H186" s="204" t="s">
        <v>768</v>
      </c>
      <c r="I186" s="207">
        <v>10197</v>
      </c>
    </row>
    <row r="187" spans="1:9" s="202" customFormat="1" ht="99.75" customHeight="1" outlineLevel="1">
      <c r="A187" s="178" t="s">
        <v>769</v>
      </c>
      <c r="B187" s="647" t="s">
        <v>841</v>
      </c>
      <c r="C187" s="647"/>
      <c r="D187" s="647"/>
      <c r="E187" s="647"/>
      <c r="F187" s="647"/>
      <c r="G187" s="647"/>
      <c r="H187" s="647"/>
      <c r="I187" s="647"/>
    </row>
    <row r="188" spans="1:9" s="202" customFormat="1" ht="93.75" customHeight="1" outlineLevel="1">
      <c r="A188" s="178" t="s">
        <v>770</v>
      </c>
      <c r="B188" s="648" t="s">
        <v>842</v>
      </c>
      <c r="C188" s="652"/>
      <c r="D188" s="649"/>
      <c r="E188" s="608" t="s">
        <v>771</v>
      </c>
      <c r="F188" s="610"/>
      <c r="G188" s="648" t="s">
        <v>1296</v>
      </c>
      <c r="H188" s="652"/>
      <c r="I188" s="649"/>
    </row>
    <row r="189" spans="1:9" s="202" customFormat="1" outlineLevel="1">
      <c r="A189" s="608" t="s">
        <v>772</v>
      </c>
      <c r="B189" s="609"/>
      <c r="C189" s="609"/>
      <c r="D189" s="609"/>
      <c r="E189" s="609"/>
      <c r="F189" s="609"/>
      <c r="G189" s="609"/>
      <c r="H189" s="609"/>
      <c r="I189" s="610"/>
    </row>
    <row r="190" spans="1:9" s="202" customFormat="1" ht="25.5" outlineLevel="1">
      <c r="A190" s="178" t="s">
        <v>773</v>
      </c>
      <c r="B190" s="658" t="s">
        <v>903</v>
      </c>
      <c r="C190" s="659"/>
      <c r="D190" s="659"/>
      <c r="E190" s="659"/>
      <c r="F190" s="659"/>
      <c r="G190" s="659"/>
      <c r="H190" s="659"/>
      <c r="I190" s="660"/>
    </row>
    <row r="191" spans="1:9" s="202" customFormat="1" outlineLevel="1">
      <c r="A191" s="178" t="s">
        <v>774</v>
      </c>
      <c r="B191" s="608" t="s">
        <v>775</v>
      </c>
      <c r="C191" s="610"/>
      <c r="D191" s="608" t="s">
        <v>776</v>
      </c>
      <c r="E191" s="610"/>
      <c r="F191" s="608" t="s">
        <v>777</v>
      </c>
      <c r="G191" s="610"/>
      <c r="H191" s="608" t="s">
        <v>778</v>
      </c>
      <c r="I191" s="610"/>
    </row>
    <row r="192" spans="1:9" s="202" customFormat="1" ht="14.25" outlineLevel="1">
      <c r="A192" s="178" t="s">
        <v>779</v>
      </c>
      <c r="B192" s="647" t="s">
        <v>843</v>
      </c>
      <c r="C192" s="647"/>
      <c r="D192" s="647" t="s">
        <v>653</v>
      </c>
      <c r="E192" s="647"/>
      <c r="F192" s="647" t="s">
        <v>653</v>
      </c>
      <c r="G192" s="647"/>
      <c r="H192" s="647" t="s">
        <v>653</v>
      </c>
      <c r="I192" s="647"/>
    </row>
    <row r="193" spans="1:9" s="202" customFormat="1" ht="25.5" outlineLevel="1">
      <c r="A193" s="178" t="s">
        <v>780</v>
      </c>
      <c r="B193" s="656" t="s">
        <v>809</v>
      </c>
      <c r="C193" s="657"/>
      <c r="D193" s="647" t="s">
        <v>653</v>
      </c>
      <c r="E193" s="647"/>
      <c r="F193" s="647" t="s">
        <v>653</v>
      </c>
      <c r="G193" s="647"/>
      <c r="H193" s="647" t="s">
        <v>653</v>
      </c>
      <c r="I193" s="647"/>
    </row>
    <row r="194" spans="1:9" s="202" customFormat="1" ht="14.25" outlineLevel="1">
      <c r="A194" s="178" t="s">
        <v>781</v>
      </c>
      <c r="B194" s="656" t="s">
        <v>809</v>
      </c>
      <c r="C194" s="657"/>
      <c r="D194" s="647" t="s">
        <v>653</v>
      </c>
      <c r="E194" s="647"/>
      <c r="F194" s="647" t="s">
        <v>653</v>
      </c>
      <c r="G194" s="647"/>
      <c r="H194" s="647" t="s">
        <v>653</v>
      </c>
      <c r="I194" s="647"/>
    </row>
    <row r="195" spans="1:9" s="202" customFormat="1" ht="14.25" outlineLevel="1">
      <c r="A195" s="178" t="s">
        <v>782</v>
      </c>
      <c r="B195" s="647" t="s">
        <v>615</v>
      </c>
      <c r="C195" s="647"/>
      <c r="D195" s="647" t="s">
        <v>653</v>
      </c>
      <c r="E195" s="647"/>
      <c r="F195" s="647" t="s">
        <v>653</v>
      </c>
      <c r="G195" s="647"/>
      <c r="H195" s="647" t="s">
        <v>653</v>
      </c>
      <c r="I195" s="647"/>
    </row>
    <row r="196" spans="1:9" s="202" customFormat="1" ht="47.25" customHeight="1" outlineLevel="1">
      <c r="A196" s="178" t="s">
        <v>783</v>
      </c>
      <c r="B196" s="636" t="s">
        <v>844</v>
      </c>
      <c r="C196" s="636"/>
      <c r="D196" s="647" t="s">
        <v>653</v>
      </c>
      <c r="E196" s="647"/>
      <c r="F196" s="647" t="s">
        <v>653</v>
      </c>
      <c r="G196" s="647"/>
      <c r="H196" s="647" t="s">
        <v>653</v>
      </c>
      <c r="I196" s="647"/>
    </row>
    <row r="197" spans="1:9" s="202" customFormat="1" ht="72" customHeight="1" outlineLevel="1">
      <c r="A197" s="178" t="s">
        <v>784</v>
      </c>
      <c r="B197" s="673" t="s">
        <v>1297</v>
      </c>
      <c r="C197" s="673"/>
      <c r="D197" s="647" t="s">
        <v>653</v>
      </c>
      <c r="E197" s="647"/>
      <c r="F197" s="647" t="s">
        <v>653</v>
      </c>
      <c r="G197" s="647"/>
      <c r="H197" s="647" t="s">
        <v>653</v>
      </c>
      <c r="I197" s="647"/>
    </row>
    <row r="198" spans="1:9" s="202" customFormat="1" outlineLevel="1">
      <c r="A198" s="608" t="s">
        <v>785</v>
      </c>
      <c r="B198" s="609"/>
      <c r="C198" s="609"/>
      <c r="D198" s="609"/>
      <c r="E198" s="609"/>
      <c r="F198" s="609"/>
      <c r="G198" s="609"/>
      <c r="H198" s="609"/>
      <c r="I198" s="610"/>
    </row>
    <row r="199" spans="1:9" s="202" customFormat="1" ht="14.25" outlineLevel="1">
      <c r="A199" s="178" t="s">
        <v>786</v>
      </c>
      <c r="B199" s="611" t="s">
        <v>653</v>
      </c>
      <c r="C199" s="612"/>
      <c r="D199" s="613"/>
      <c r="E199" s="204" t="s">
        <v>787</v>
      </c>
      <c r="F199" s="614" t="s">
        <v>653</v>
      </c>
      <c r="G199" s="615"/>
      <c r="H199" s="615"/>
      <c r="I199" s="616"/>
    </row>
    <row r="200" spans="1:9" s="202" customFormat="1" ht="14.25" outlineLevel="1">
      <c r="A200" s="178" t="s">
        <v>788</v>
      </c>
      <c r="B200" s="622" t="s">
        <v>653</v>
      </c>
      <c r="C200" s="622"/>
      <c r="D200" s="622"/>
      <c r="E200" s="622"/>
      <c r="F200" s="622"/>
      <c r="G200" s="622"/>
      <c r="H200" s="622"/>
      <c r="I200" s="622"/>
    </row>
    <row r="201" spans="1:9" s="202" customFormat="1" ht="25.5" outlineLevel="1">
      <c r="A201" s="178" t="s">
        <v>789</v>
      </c>
      <c r="B201" s="622" t="s">
        <v>653</v>
      </c>
      <c r="C201" s="622"/>
      <c r="D201" s="622"/>
      <c r="E201" s="622"/>
      <c r="F201" s="622"/>
      <c r="G201" s="622"/>
      <c r="H201" s="622"/>
      <c r="I201" s="622"/>
    </row>
    <row r="202" spans="1:9" s="202" customFormat="1" ht="14.25" outlineLevel="1">
      <c r="A202" s="178" t="s">
        <v>790</v>
      </c>
      <c r="B202" s="611" t="s">
        <v>653</v>
      </c>
      <c r="C202" s="612"/>
      <c r="D202" s="613"/>
      <c r="E202" s="204" t="s">
        <v>791</v>
      </c>
      <c r="F202" s="611" t="s">
        <v>653</v>
      </c>
      <c r="G202" s="612"/>
      <c r="H202" s="612"/>
      <c r="I202" s="613"/>
    </row>
    <row r="203" spans="1:9" s="202" customFormat="1" ht="12.75" customHeight="1" outlineLevel="1">
      <c r="A203" s="633" t="s">
        <v>792</v>
      </c>
      <c r="B203" s="634"/>
      <c r="C203" s="633" t="s">
        <v>793</v>
      </c>
      <c r="D203" s="634"/>
      <c r="E203" s="633" t="s">
        <v>794</v>
      </c>
      <c r="F203" s="635"/>
      <c r="G203" s="634"/>
      <c r="H203" s="633" t="s">
        <v>795</v>
      </c>
      <c r="I203" s="634"/>
    </row>
    <row r="204" spans="1:9" s="202" customFormat="1" ht="14.1" customHeight="1" outlineLevel="1">
      <c r="A204" s="623" t="s">
        <v>1343</v>
      </c>
      <c r="B204" s="624"/>
      <c r="C204" s="623" t="s">
        <v>1344</v>
      </c>
      <c r="D204" s="624"/>
      <c r="E204" s="625" t="s">
        <v>976</v>
      </c>
      <c r="F204" s="626"/>
      <c r="G204" s="627"/>
      <c r="H204" s="628" t="s">
        <v>976</v>
      </c>
      <c r="I204" s="629"/>
    </row>
    <row r="205" spans="1:9" s="202" customFormat="1" ht="12.75" customHeight="1" outlineLevel="1">
      <c r="A205" s="617" t="s">
        <v>796</v>
      </c>
      <c r="B205" s="618"/>
      <c r="C205" s="618"/>
      <c r="D205" s="618"/>
      <c r="E205" s="618"/>
      <c r="F205" s="618"/>
      <c r="G205" s="618"/>
      <c r="H205" s="618"/>
      <c r="I205" s="619"/>
    </row>
    <row r="206" spans="1:9" s="202" customFormat="1" ht="25.5" outlineLevel="1">
      <c r="A206" s="178" t="s">
        <v>797</v>
      </c>
      <c r="B206" s="608" t="s">
        <v>798</v>
      </c>
      <c r="C206" s="609"/>
      <c r="D206" s="609"/>
      <c r="E206" s="609"/>
      <c r="F206" s="609"/>
      <c r="G206" s="609"/>
      <c r="H206" s="610"/>
      <c r="I206" s="178" t="s">
        <v>799</v>
      </c>
    </row>
    <row r="207" spans="1:9" s="257" customFormat="1" ht="55.5" customHeight="1" outlineLevel="1">
      <c r="A207" s="273">
        <v>45660</v>
      </c>
      <c r="B207" s="670" t="s">
        <v>994</v>
      </c>
      <c r="C207" s="671"/>
      <c r="D207" s="671"/>
      <c r="E207" s="671"/>
      <c r="F207" s="671"/>
      <c r="G207" s="671"/>
      <c r="H207" s="671"/>
      <c r="I207" s="274">
        <v>2</v>
      </c>
    </row>
    <row r="208" spans="1:9" s="202" customFormat="1" ht="46.5" customHeight="1" outlineLevel="1">
      <c r="A208" s="539">
        <v>46036</v>
      </c>
      <c r="B208" s="672" t="s">
        <v>1373</v>
      </c>
      <c r="C208" s="672"/>
      <c r="D208" s="672"/>
      <c r="E208" s="672"/>
      <c r="F208" s="672"/>
      <c r="G208" s="672"/>
      <c r="H208" s="672"/>
      <c r="I208" s="538">
        <v>3</v>
      </c>
    </row>
    <row r="209" spans="1:9" s="202" customFormat="1" outlineLevel="1">
      <c r="A209" s="180"/>
      <c r="B209" s="632"/>
      <c r="C209" s="632"/>
      <c r="D209" s="632"/>
      <c r="E209" s="632"/>
      <c r="F209" s="632"/>
      <c r="G209" s="632"/>
      <c r="H209" s="632"/>
      <c r="I209" s="180"/>
    </row>
    <row r="210" spans="1:9" s="202" customFormat="1" outlineLevel="1">
      <c r="A210" s="180"/>
      <c r="B210" s="632"/>
      <c r="C210" s="632"/>
      <c r="D210" s="632"/>
      <c r="E210" s="632"/>
      <c r="F210" s="632"/>
      <c r="G210" s="632"/>
      <c r="H210" s="632"/>
      <c r="I210" s="180"/>
    </row>
    <row r="211" spans="1:9" s="202" customFormat="1">
      <c r="A211" s="201"/>
      <c r="B211" s="201"/>
      <c r="C211" s="201"/>
      <c r="D211" s="201"/>
      <c r="E211" s="201"/>
      <c r="F211" s="201"/>
      <c r="G211" s="201"/>
      <c r="H211" s="201"/>
      <c r="I211" s="201"/>
    </row>
    <row r="212" spans="1:9" s="202" customFormat="1" outlineLevel="1">
      <c r="A212" s="620" t="s">
        <v>0</v>
      </c>
      <c r="B212" s="620"/>
      <c r="C212" s="620"/>
      <c r="D212" s="620"/>
      <c r="E212" s="620"/>
      <c r="F212" s="620"/>
      <c r="G212" s="620"/>
      <c r="H212" s="620"/>
      <c r="I212" s="620"/>
    </row>
    <row r="213" spans="1:9" s="202" customFormat="1" outlineLevel="1">
      <c r="A213" s="620" t="s">
        <v>1</v>
      </c>
      <c r="B213" s="620"/>
      <c r="C213" s="620"/>
      <c r="D213" s="620"/>
      <c r="E213" s="620"/>
      <c r="F213" s="620"/>
      <c r="G213" s="620"/>
      <c r="H213" s="620"/>
      <c r="I213" s="620"/>
    </row>
    <row r="214" spans="1:9" s="202" customFormat="1" outlineLevel="1">
      <c r="A214" s="620" t="s">
        <v>1350</v>
      </c>
      <c r="B214" s="620"/>
      <c r="C214" s="620"/>
      <c r="D214" s="620"/>
      <c r="E214" s="620"/>
      <c r="F214" s="620"/>
      <c r="G214" s="620"/>
      <c r="H214" s="620"/>
      <c r="I214" s="620"/>
    </row>
    <row r="215" spans="1:9" s="202" customFormat="1" outlineLevel="1">
      <c r="A215" s="620" t="s">
        <v>1351</v>
      </c>
      <c r="B215" s="620"/>
      <c r="C215" s="620"/>
      <c r="D215" s="620"/>
      <c r="E215" s="620"/>
      <c r="F215" s="621" t="s">
        <v>734</v>
      </c>
      <c r="G215" s="621"/>
      <c r="H215" s="621"/>
      <c r="I215" s="621"/>
    </row>
    <row r="216" spans="1:9" s="202" customFormat="1" outlineLevel="1">
      <c r="A216" s="608" t="s">
        <v>735</v>
      </c>
      <c r="B216" s="609"/>
      <c r="C216" s="609"/>
      <c r="D216" s="609"/>
      <c r="E216" s="609"/>
      <c r="F216" s="609"/>
      <c r="G216" s="609"/>
      <c r="H216" s="609"/>
      <c r="I216" s="610"/>
    </row>
    <row r="217" spans="1:9" s="202" customFormat="1" outlineLevel="1">
      <c r="A217" s="608" t="s">
        <v>736</v>
      </c>
      <c r="B217" s="609"/>
      <c r="C217" s="609"/>
      <c r="D217" s="609"/>
      <c r="E217" s="609"/>
      <c r="F217" s="609"/>
      <c r="G217" s="609"/>
      <c r="H217" s="609"/>
      <c r="I217" s="610"/>
    </row>
    <row r="218" spans="1:9" s="202" customFormat="1" ht="14.25" customHeight="1" outlineLevel="1">
      <c r="A218" s="178" t="s">
        <v>737</v>
      </c>
      <c r="B218" s="245">
        <v>6</v>
      </c>
      <c r="C218" s="608" t="s">
        <v>738</v>
      </c>
      <c r="D218" s="610"/>
      <c r="E218" s="625" t="s">
        <v>805</v>
      </c>
      <c r="F218" s="626"/>
      <c r="G218" s="627"/>
      <c r="H218" s="178" t="s">
        <v>739</v>
      </c>
      <c r="I218" s="205" t="s">
        <v>740</v>
      </c>
    </row>
    <row r="219" spans="1:9" s="202" customFormat="1" ht="14.25" outlineLevel="1">
      <c r="A219" s="178" t="s">
        <v>741</v>
      </c>
      <c r="B219" s="636" t="s">
        <v>624</v>
      </c>
      <c r="C219" s="636"/>
      <c r="D219" s="636"/>
      <c r="E219" s="608" t="s">
        <v>742</v>
      </c>
      <c r="F219" s="610"/>
      <c r="G219" s="637" t="s">
        <v>683</v>
      </c>
      <c r="H219" s="637"/>
      <c r="I219" s="637"/>
    </row>
    <row r="220" spans="1:9" s="202" customFormat="1" ht="34.5" customHeight="1" outlineLevel="1">
      <c r="A220" s="178" t="s">
        <v>743</v>
      </c>
      <c r="B220" s="667" t="s">
        <v>845</v>
      </c>
      <c r="C220" s="667"/>
      <c r="D220" s="667"/>
      <c r="E220" s="667"/>
      <c r="F220" s="667"/>
      <c r="G220" s="667"/>
      <c r="H220" s="667"/>
      <c r="I220" s="667"/>
    </row>
    <row r="221" spans="1:9" s="202" customFormat="1" ht="42.75" customHeight="1" outlineLevel="1">
      <c r="A221" s="178" t="s">
        <v>744</v>
      </c>
      <c r="B221" s="636" t="s">
        <v>846</v>
      </c>
      <c r="C221" s="636"/>
      <c r="D221" s="636"/>
      <c r="E221" s="636"/>
      <c r="F221" s="636"/>
      <c r="G221" s="636"/>
      <c r="H221" s="636"/>
      <c r="I221" s="636"/>
    </row>
    <row r="222" spans="1:9" s="202" customFormat="1" ht="14.25" outlineLevel="1">
      <c r="A222" s="178" t="s">
        <v>745</v>
      </c>
      <c r="B222" s="206" t="s">
        <v>746</v>
      </c>
      <c r="C222" s="206" t="s">
        <v>806</v>
      </c>
      <c r="D222" s="206" t="s">
        <v>747</v>
      </c>
      <c r="E222" s="638" t="s">
        <v>748</v>
      </c>
      <c r="F222" s="639"/>
      <c r="G222" s="642" t="s">
        <v>749</v>
      </c>
      <c r="H222" s="642" t="s">
        <v>750</v>
      </c>
      <c r="I222" s="642" t="s">
        <v>751</v>
      </c>
    </row>
    <row r="223" spans="1:9" s="202" customFormat="1" ht="14.25" outlineLevel="1">
      <c r="A223" s="178" t="s">
        <v>752</v>
      </c>
      <c r="B223" s="206" t="s">
        <v>753</v>
      </c>
      <c r="C223" s="206" t="s">
        <v>754</v>
      </c>
      <c r="D223" s="206">
        <v>2024</v>
      </c>
      <c r="E223" s="640"/>
      <c r="F223" s="641"/>
      <c r="G223" s="643"/>
      <c r="H223" s="643"/>
      <c r="I223" s="643"/>
    </row>
    <row r="224" spans="1:9" s="202" customFormat="1" ht="14.25" outlineLevel="1">
      <c r="A224" s="178" t="s">
        <v>755</v>
      </c>
      <c r="B224" s="214">
        <v>1</v>
      </c>
      <c r="C224" s="178" t="s">
        <v>756</v>
      </c>
      <c r="D224" s="212">
        <v>0</v>
      </c>
      <c r="E224" s="644" t="s">
        <v>757</v>
      </c>
      <c r="F224" s="645"/>
      <c r="G224" s="623"/>
      <c r="H224" s="668"/>
      <c r="I224" s="669"/>
    </row>
    <row r="225" spans="1:9" s="202" customFormat="1" outlineLevel="1">
      <c r="A225" s="608" t="s">
        <v>758</v>
      </c>
      <c r="B225" s="609"/>
      <c r="C225" s="609"/>
      <c r="D225" s="609"/>
      <c r="E225" s="609"/>
      <c r="F225" s="609"/>
      <c r="G225" s="609"/>
      <c r="H225" s="609"/>
      <c r="I225" s="610"/>
    </row>
    <row r="226" spans="1:9" s="202" customFormat="1" ht="49.5" customHeight="1" outlineLevel="1">
      <c r="A226" s="178" t="s">
        <v>759</v>
      </c>
      <c r="B226" s="653" t="s">
        <v>847</v>
      </c>
      <c r="C226" s="654"/>
      <c r="D226" s="204" t="s">
        <v>760</v>
      </c>
      <c r="E226" s="658" t="s">
        <v>800</v>
      </c>
      <c r="F226" s="661"/>
      <c r="G226" s="204" t="s">
        <v>762</v>
      </c>
      <c r="H226" s="636" t="s">
        <v>653</v>
      </c>
      <c r="I226" s="662"/>
    </row>
    <row r="227" spans="1:9" s="202" customFormat="1" ht="25.5" outlineLevel="1">
      <c r="A227" s="178" t="s">
        <v>763</v>
      </c>
      <c r="B227" s="647" t="s">
        <v>764</v>
      </c>
      <c r="C227" s="663"/>
      <c r="D227" s="663"/>
      <c r="E227" s="663"/>
      <c r="F227" s="663"/>
      <c r="G227" s="663"/>
      <c r="H227" s="663"/>
      <c r="I227" s="663"/>
    </row>
    <row r="228" spans="1:9" s="202" customFormat="1" ht="28.5" outlineLevel="1">
      <c r="A228" s="178" t="s">
        <v>765</v>
      </c>
      <c r="B228" s="208" t="s">
        <v>611</v>
      </c>
      <c r="C228" s="204" t="s">
        <v>766</v>
      </c>
      <c r="D228" s="209" t="s">
        <v>600</v>
      </c>
      <c r="E228" s="650" t="s">
        <v>767</v>
      </c>
      <c r="F228" s="651"/>
      <c r="G228" s="210" t="s">
        <v>615</v>
      </c>
      <c r="H228" s="204" t="s">
        <v>768</v>
      </c>
      <c r="I228" s="213">
        <v>0</v>
      </c>
    </row>
    <row r="229" spans="1:9" s="202" customFormat="1" ht="45" customHeight="1" outlineLevel="1">
      <c r="A229" s="178" t="s">
        <v>769</v>
      </c>
      <c r="B229" s="647" t="s">
        <v>1298</v>
      </c>
      <c r="C229" s="647"/>
      <c r="D229" s="647"/>
      <c r="E229" s="647"/>
      <c r="F229" s="647"/>
      <c r="G229" s="647"/>
      <c r="H229" s="647"/>
      <c r="I229" s="647"/>
    </row>
    <row r="230" spans="1:9" s="202" customFormat="1" ht="133.5" customHeight="1" outlineLevel="1">
      <c r="A230" s="178" t="s">
        <v>770</v>
      </c>
      <c r="B230" s="658" t="s">
        <v>848</v>
      </c>
      <c r="C230" s="659"/>
      <c r="D230" s="660"/>
      <c r="E230" s="608" t="s">
        <v>771</v>
      </c>
      <c r="F230" s="610"/>
      <c r="G230" s="664" t="s">
        <v>849</v>
      </c>
      <c r="H230" s="665"/>
      <c r="I230" s="666"/>
    </row>
    <row r="231" spans="1:9" s="202" customFormat="1" outlineLevel="1">
      <c r="A231" s="608" t="s">
        <v>772</v>
      </c>
      <c r="B231" s="609"/>
      <c r="C231" s="609"/>
      <c r="D231" s="609"/>
      <c r="E231" s="609"/>
      <c r="F231" s="609"/>
      <c r="G231" s="609"/>
      <c r="H231" s="609"/>
      <c r="I231" s="610"/>
    </row>
    <row r="232" spans="1:9" s="202" customFormat="1" ht="25.5" outlineLevel="1">
      <c r="A232" s="178" t="s">
        <v>773</v>
      </c>
      <c r="B232" s="658" t="s">
        <v>1307</v>
      </c>
      <c r="C232" s="659"/>
      <c r="D232" s="659"/>
      <c r="E232" s="659"/>
      <c r="F232" s="659"/>
      <c r="G232" s="659"/>
      <c r="H232" s="659"/>
      <c r="I232" s="660"/>
    </row>
    <row r="233" spans="1:9" s="202" customFormat="1" ht="14.25" outlineLevel="1">
      <c r="A233" s="178" t="s">
        <v>774</v>
      </c>
      <c r="B233" s="650" t="s">
        <v>775</v>
      </c>
      <c r="C233" s="651"/>
      <c r="D233" s="650" t="s">
        <v>776</v>
      </c>
      <c r="E233" s="651"/>
      <c r="F233" s="650" t="s">
        <v>777</v>
      </c>
      <c r="G233" s="651"/>
      <c r="H233" s="650" t="s">
        <v>778</v>
      </c>
      <c r="I233" s="651"/>
    </row>
    <row r="234" spans="1:9" s="202" customFormat="1" ht="14.25" outlineLevel="1">
      <c r="A234" s="178" t="s">
        <v>779</v>
      </c>
      <c r="B234" s="647" t="s">
        <v>850</v>
      </c>
      <c r="C234" s="647"/>
      <c r="D234" s="647" t="s">
        <v>851</v>
      </c>
      <c r="E234" s="647"/>
      <c r="F234" s="647" t="s">
        <v>653</v>
      </c>
      <c r="G234" s="647"/>
      <c r="H234" s="647" t="s">
        <v>653</v>
      </c>
      <c r="I234" s="647"/>
    </row>
    <row r="235" spans="1:9" s="202" customFormat="1" ht="25.5" outlineLevel="1">
      <c r="A235" s="178" t="s">
        <v>780</v>
      </c>
      <c r="B235" s="656" t="s">
        <v>809</v>
      </c>
      <c r="C235" s="657"/>
      <c r="D235" s="656" t="s">
        <v>809</v>
      </c>
      <c r="E235" s="657"/>
      <c r="F235" s="647" t="s">
        <v>653</v>
      </c>
      <c r="G235" s="647"/>
      <c r="H235" s="647" t="s">
        <v>653</v>
      </c>
      <c r="I235" s="647"/>
    </row>
    <row r="236" spans="1:9" s="202" customFormat="1" ht="14.25" outlineLevel="1">
      <c r="A236" s="178" t="s">
        <v>781</v>
      </c>
      <c r="B236" s="656" t="s">
        <v>809</v>
      </c>
      <c r="C236" s="657"/>
      <c r="D236" s="656" t="s">
        <v>809</v>
      </c>
      <c r="E236" s="657"/>
      <c r="F236" s="647" t="s">
        <v>653</v>
      </c>
      <c r="G236" s="647"/>
      <c r="H236" s="647" t="s">
        <v>653</v>
      </c>
      <c r="I236" s="647"/>
    </row>
    <row r="237" spans="1:9" s="202" customFormat="1" ht="14.25" outlineLevel="1">
      <c r="A237" s="178" t="s">
        <v>782</v>
      </c>
      <c r="B237" s="647" t="s">
        <v>615</v>
      </c>
      <c r="C237" s="647"/>
      <c r="D237" s="647" t="s">
        <v>615</v>
      </c>
      <c r="E237" s="647"/>
      <c r="F237" s="647" t="s">
        <v>653</v>
      </c>
      <c r="G237" s="647"/>
      <c r="H237" s="647" t="s">
        <v>653</v>
      </c>
      <c r="I237" s="647"/>
    </row>
    <row r="238" spans="1:9" s="202" customFormat="1" ht="59.25" customHeight="1" outlineLevel="1">
      <c r="A238" s="178" t="s">
        <v>783</v>
      </c>
      <c r="B238" s="653" t="s">
        <v>852</v>
      </c>
      <c r="C238" s="654"/>
      <c r="D238" s="653" t="s">
        <v>852</v>
      </c>
      <c r="E238" s="654"/>
      <c r="F238" s="647" t="s">
        <v>653</v>
      </c>
      <c r="G238" s="647"/>
      <c r="H238" s="647" t="s">
        <v>653</v>
      </c>
      <c r="I238" s="647"/>
    </row>
    <row r="239" spans="1:9" s="202" customFormat="1" ht="87" customHeight="1" outlineLevel="1">
      <c r="A239" s="178" t="s">
        <v>784</v>
      </c>
      <c r="B239" s="655" t="s">
        <v>853</v>
      </c>
      <c r="C239" s="655"/>
      <c r="D239" s="647" t="s">
        <v>854</v>
      </c>
      <c r="E239" s="647"/>
      <c r="F239" s="647" t="s">
        <v>653</v>
      </c>
      <c r="G239" s="647"/>
      <c r="H239" s="647" t="s">
        <v>653</v>
      </c>
      <c r="I239" s="647"/>
    </row>
    <row r="240" spans="1:9" s="202" customFormat="1" outlineLevel="1">
      <c r="A240" s="608" t="s">
        <v>785</v>
      </c>
      <c r="B240" s="609"/>
      <c r="C240" s="609"/>
      <c r="D240" s="609"/>
      <c r="E240" s="609"/>
      <c r="F240" s="609"/>
      <c r="G240" s="609"/>
      <c r="H240" s="609"/>
      <c r="I240" s="610"/>
    </row>
    <row r="241" spans="1:9" s="202" customFormat="1" ht="14.25" outlineLevel="1">
      <c r="A241" s="178" t="s">
        <v>786</v>
      </c>
      <c r="B241" s="611" t="s">
        <v>653</v>
      </c>
      <c r="C241" s="612"/>
      <c r="D241" s="613"/>
      <c r="E241" s="204" t="s">
        <v>787</v>
      </c>
      <c r="F241" s="614" t="s">
        <v>653</v>
      </c>
      <c r="G241" s="615"/>
      <c r="H241" s="615"/>
      <c r="I241" s="616"/>
    </row>
    <row r="242" spans="1:9" s="202" customFormat="1" ht="14.25" outlineLevel="1">
      <c r="A242" s="178" t="s">
        <v>788</v>
      </c>
      <c r="B242" s="622" t="s">
        <v>653</v>
      </c>
      <c r="C242" s="622"/>
      <c r="D242" s="622"/>
      <c r="E242" s="622"/>
      <c r="F242" s="622"/>
      <c r="G242" s="622"/>
      <c r="H242" s="622"/>
      <c r="I242" s="622"/>
    </row>
    <row r="243" spans="1:9" s="202" customFormat="1" ht="25.5" outlineLevel="1">
      <c r="A243" s="178" t="s">
        <v>789</v>
      </c>
      <c r="B243" s="622" t="s">
        <v>653</v>
      </c>
      <c r="C243" s="622"/>
      <c r="D243" s="622"/>
      <c r="E243" s="622"/>
      <c r="F243" s="622"/>
      <c r="G243" s="622"/>
      <c r="H243" s="622"/>
      <c r="I243" s="622"/>
    </row>
    <row r="244" spans="1:9" s="202" customFormat="1" ht="14.25" outlineLevel="1">
      <c r="A244" s="178" t="s">
        <v>790</v>
      </c>
      <c r="B244" s="611" t="s">
        <v>653</v>
      </c>
      <c r="C244" s="612"/>
      <c r="D244" s="613"/>
      <c r="E244" s="204" t="s">
        <v>791</v>
      </c>
      <c r="F244" s="611" t="s">
        <v>653</v>
      </c>
      <c r="G244" s="612"/>
      <c r="H244" s="612"/>
      <c r="I244" s="613"/>
    </row>
    <row r="245" spans="1:9" s="202" customFormat="1" ht="12.75" customHeight="1" outlineLevel="1">
      <c r="A245" s="633" t="s">
        <v>792</v>
      </c>
      <c r="B245" s="634"/>
      <c r="C245" s="633" t="s">
        <v>793</v>
      </c>
      <c r="D245" s="634"/>
      <c r="E245" s="633" t="s">
        <v>794</v>
      </c>
      <c r="F245" s="635"/>
      <c r="G245" s="634"/>
      <c r="H245" s="633" t="s">
        <v>795</v>
      </c>
      <c r="I245" s="634"/>
    </row>
    <row r="246" spans="1:9" s="202" customFormat="1" ht="14.1" customHeight="1" outlineLevel="1">
      <c r="A246" s="623" t="s">
        <v>1343</v>
      </c>
      <c r="B246" s="624"/>
      <c r="C246" s="623" t="s">
        <v>1344</v>
      </c>
      <c r="D246" s="624"/>
      <c r="E246" s="625" t="s">
        <v>855</v>
      </c>
      <c r="F246" s="626"/>
      <c r="G246" s="627"/>
      <c r="H246" s="628" t="s">
        <v>855</v>
      </c>
      <c r="I246" s="629"/>
    </row>
    <row r="247" spans="1:9" s="202" customFormat="1" ht="12.75" customHeight="1" outlineLevel="1">
      <c r="A247" s="617" t="s">
        <v>796</v>
      </c>
      <c r="B247" s="618"/>
      <c r="C247" s="618"/>
      <c r="D247" s="618"/>
      <c r="E247" s="618"/>
      <c r="F247" s="618"/>
      <c r="G247" s="618"/>
      <c r="H247" s="618"/>
      <c r="I247" s="619"/>
    </row>
    <row r="248" spans="1:9" s="202" customFormat="1" ht="25.5" outlineLevel="1">
      <c r="A248" s="178" t="s">
        <v>797</v>
      </c>
      <c r="B248" s="608" t="s">
        <v>798</v>
      </c>
      <c r="C248" s="609"/>
      <c r="D248" s="609"/>
      <c r="E248" s="609"/>
      <c r="F248" s="609"/>
      <c r="G248" s="609"/>
      <c r="H248" s="610"/>
      <c r="I248" s="178" t="s">
        <v>799</v>
      </c>
    </row>
    <row r="249" spans="1:9" s="202" customFormat="1" outlineLevel="1">
      <c r="A249" s="180"/>
      <c r="B249" s="632"/>
      <c r="C249" s="632"/>
      <c r="D249" s="632"/>
      <c r="E249" s="632"/>
      <c r="F249" s="632"/>
      <c r="G249" s="632"/>
      <c r="H249" s="632"/>
      <c r="I249" s="180"/>
    </row>
    <row r="250" spans="1:9" s="202" customFormat="1" outlineLevel="1">
      <c r="A250" s="180"/>
      <c r="B250" s="632"/>
      <c r="C250" s="632"/>
      <c r="D250" s="632"/>
      <c r="E250" s="632"/>
      <c r="F250" s="632"/>
      <c r="G250" s="632"/>
      <c r="H250" s="632"/>
      <c r="I250" s="180"/>
    </row>
    <row r="251" spans="1:9" s="202" customFormat="1" outlineLevel="1">
      <c r="A251" s="180"/>
      <c r="B251" s="632"/>
      <c r="C251" s="632"/>
      <c r="D251" s="632"/>
      <c r="E251" s="632"/>
      <c r="F251" s="632"/>
      <c r="G251" s="632"/>
      <c r="H251" s="632"/>
      <c r="I251" s="180"/>
    </row>
    <row r="252" spans="1:9" s="202" customFormat="1" ht="18.75" customHeight="1">
      <c r="A252" s="201"/>
      <c r="B252" s="201"/>
      <c r="C252" s="201"/>
      <c r="D252" s="201"/>
      <c r="E252" s="201"/>
      <c r="F252" s="201"/>
      <c r="G252" s="201"/>
      <c r="H252" s="201"/>
      <c r="I252" s="201"/>
    </row>
    <row r="253" spans="1:9" s="202" customFormat="1" ht="18.75" customHeight="1">
      <c r="A253" s="620" t="s">
        <v>0</v>
      </c>
      <c r="B253" s="620"/>
      <c r="C253" s="620"/>
      <c r="D253" s="620"/>
      <c r="E253" s="620"/>
      <c r="F253" s="620"/>
      <c r="G253" s="620"/>
      <c r="H253" s="620"/>
      <c r="I253" s="620"/>
    </row>
    <row r="254" spans="1:9" s="202" customFormat="1" ht="18.75" customHeight="1">
      <c r="A254" s="620" t="s">
        <v>1</v>
      </c>
      <c r="B254" s="620"/>
      <c r="C254" s="620"/>
      <c r="D254" s="620"/>
      <c r="E254" s="620"/>
      <c r="F254" s="620"/>
      <c r="G254" s="620"/>
      <c r="H254" s="620"/>
      <c r="I254" s="620"/>
    </row>
    <row r="255" spans="1:9" s="202" customFormat="1" ht="18.75" customHeight="1">
      <c r="A255" s="620" t="s">
        <v>1350</v>
      </c>
      <c r="B255" s="620"/>
      <c r="C255" s="620"/>
      <c r="D255" s="620"/>
      <c r="E255" s="620"/>
      <c r="F255" s="620"/>
      <c r="G255" s="620"/>
      <c r="H255" s="620"/>
      <c r="I255" s="620"/>
    </row>
    <row r="256" spans="1:9" s="202" customFormat="1" ht="18.75" customHeight="1">
      <c r="A256" s="620" t="s">
        <v>1351</v>
      </c>
      <c r="B256" s="620"/>
      <c r="C256" s="620"/>
      <c r="D256" s="620"/>
      <c r="E256" s="620"/>
      <c r="F256" s="621" t="s">
        <v>734</v>
      </c>
      <c r="G256" s="621"/>
      <c r="H256" s="621"/>
      <c r="I256" s="621"/>
    </row>
    <row r="257" spans="1:9" s="202" customFormat="1" ht="18.75" customHeight="1">
      <c r="A257" s="650" t="s">
        <v>735</v>
      </c>
      <c r="B257" s="683"/>
      <c r="C257" s="683"/>
      <c r="D257" s="683"/>
      <c r="E257" s="683"/>
      <c r="F257" s="683"/>
      <c r="G257" s="683"/>
      <c r="H257" s="683"/>
      <c r="I257" s="651"/>
    </row>
    <row r="258" spans="1:9" s="202" customFormat="1" ht="18.75" customHeight="1">
      <c r="A258" s="650" t="s">
        <v>736</v>
      </c>
      <c r="B258" s="683"/>
      <c r="C258" s="683"/>
      <c r="D258" s="683"/>
      <c r="E258" s="683"/>
      <c r="F258" s="683"/>
      <c r="G258" s="683"/>
      <c r="H258" s="683"/>
      <c r="I258" s="651"/>
    </row>
    <row r="259" spans="1:9" s="202" customFormat="1" ht="14.25" customHeight="1">
      <c r="A259" s="178" t="s">
        <v>737</v>
      </c>
      <c r="B259" s="203"/>
      <c r="C259" s="608" t="s">
        <v>738</v>
      </c>
      <c r="D259" s="610"/>
      <c r="E259" s="625" t="s">
        <v>805</v>
      </c>
      <c r="F259" s="626"/>
      <c r="G259" s="627"/>
      <c r="H259" s="178" t="s">
        <v>739</v>
      </c>
      <c r="I259" s="205" t="s">
        <v>740</v>
      </c>
    </row>
    <row r="260" spans="1:9" s="202" customFormat="1" ht="33" customHeight="1">
      <c r="A260" s="178" t="s">
        <v>741</v>
      </c>
      <c r="B260" s="636" t="s">
        <v>624</v>
      </c>
      <c r="C260" s="636"/>
      <c r="D260" s="636"/>
      <c r="E260" s="608" t="s">
        <v>742</v>
      </c>
      <c r="F260" s="610"/>
      <c r="G260" s="637" t="s">
        <v>683</v>
      </c>
      <c r="H260" s="637"/>
      <c r="I260" s="637"/>
    </row>
    <row r="261" spans="1:9" s="202" customFormat="1" ht="51" customHeight="1">
      <c r="A261" s="178" t="s">
        <v>743</v>
      </c>
      <c r="B261" s="647" t="s">
        <v>1326</v>
      </c>
      <c r="C261" s="647"/>
      <c r="D261" s="647"/>
      <c r="E261" s="647"/>
      <c r="F261" s="647"/>
      <c r="G261" s="647"/>
      <c r="H261" s="647"/>
      <c r="I261" s="647"/>
    </row>
    <row r="262" spans="1:9" s="202" customFormat="1" ht="32.25" customHeight="1">
      <c r="A262" s="178" t="s">
        <v>744</v>
      </c>
      <c r="B262" s="636" t="s">
        <v>972</v>
      </c>
      <c r="C262" s="636"/>
      <c r="D262" s="636"/>
      <c r="E262" s="636"/>
      <c r="F262" s="636"/>
      <c r="G262" s="636"/>
      <c r="H262" s="636"/>
      <c r="I262" s="636"/>
    </row>
    <row r="263" spans="1:9" s="202" customFormat="1" ht="18.75" customHeight="1">
      <c r="A263" s="178" t="s">
        <v>745</v>
      </c>
      <c r="B263" s="206" t="s">
        <v>746</v>
      </c>
      <c r="C263" s="206" t="s">
        <v>806</v>
      </c>
      <c r="D263" s="206" t="s">
        <v>747</v>
      </c>
      <c r="E263" s="638" t="s">
        <v>748</v>
      </c>
      <c r="F263" s="639"/>
      <c r="G263" s="642" t="s">
        <v>749</v>
      </c>
      <c r="H263" s="642" t="s">
        <v>750</v>
      </c>
      <c r="I263" s="642" t="s">
        <v>751</v>
      </c>
    </row>
    <row r="264" spans="1:9" s="202" customFormat="1" ht="18.75" customHeight="1">
      <c r="A264" s="178" t="s">
        <v>752</v>
      </c>
      <c r="B264" s="206" t="s">
        <v>753</v>
      </c>
      <c r="C264" s="206" t="s">
        <v>754</v>
      </c>
      <c r="D264" s="206">
        <v>2024</v>
      </c>
      <c r="E264" s="640"/>
      <c r="F264" s="641"/>
      <c r="G264" s="643"/>
      <c r="H264" s="643"/>
      <c r="I264" s="643"/>
    </row>
    <row r="265" spans="1:9" s="202" customFormat="1" ht="27" customHeight="1">
      <c r="A265" s="178" t="s">
        <v>755</v>
      </c>
      <c r="B265" s="461">
        <v>1</v>
      </c>
      <c r="C265" s="178" t="s">
        <v>756</v>
      </c>
      <c r="D265" s="462" t="s">
        <v>653</v>
      </c>
      <c r="E265" s="644" t="s">
        <v>757</v>
      </c>
      <c r="F265" s="645"/>
      <c r="G265" s="684" t="s">
        <v>653</v>
      </c>
      <c r="H265" s="668"/>
      <c r="I265" s="669"/>
    </row>
    <row r="266" spans="1:9" s="202" customFormat="1" ht="18.75" customHeight="1">
      <c r="A266" s="650" t="s">
        <v>758</v>
      </c>
      <c r="B266" s="683"/>
      <c r="C266" s="683"/>
      <c r="D266" s="683"/>
      <c r="E266" s="683"/>
      <c r="F266" s="683"/>
      <c r="G266" s="683"/>
      <c r="H266" s="683"/>
      <c r="I266" s="651"/>
    </row>
    <row r="267" spans="1:9" s="202" customFormat="1" ht="61.5" customHeight="1">
      <c r="A267" s="178" t="s">
        <v>759</v>
      </c>
      <c r="B267" s="653" t="s">
        <v>1315</v>
      </c>
      <c r="C267" s="654"/>
      <c r="D267" s="204" t="s">
        <v>760</v>
      </c>
      <c r="E267" s="658" t="s">
        <v>1316</v>
      </c>
      <c r="F267" s="661"/>
      <c r="G267" s="204" t="s">
        <v>762</v>
      </c>
      <c r="H267" s="636" t="s">
        <v>653</v>
      </c>
      <c r="I267" s="662"/>
    </row>
    <row r="268" spans="1:9" s="202" customFormat="1" ht="30.75" customHeight="1">
      <c r="A268" s="178" t="s">
        <v>763</v>
      </c>
      <c r="B268" s="647" t="s">
        <v>764</v>
      </c>
      <c r="C268" s="663"/>
      <c r="D268" s="663"/>
      <c r="E268" s="663"/>
      <c r="F268" s="663"/>
      <c r="G268" s="663"/>
      <c r="H268" s="663"/>
      <c r="I268" s="663"/>
    </row>
    <row r="269" spans="1:9" s="202" customFormat="1" ht="31.5" customHeight="1">
      <c r="A269" s="178" t="s">
        <v>765</v>
      </c>
      <c r="B269" s="208" t="s">
        <v>611</v>
      </c>
      <c r="C269" s="204" t="s">
        <v>766</v>
      </c>
      <c r="D269" s="209" t="s">
        <v>628</v>
      </c>
      <c r="E269" s="650" t="s">
        <v>767</v>
      </c>
      <c r="F269" s="651"/>
      <c r="G269" s="210" t="s">
        <v>615</v>
      </c>
      <c r="H269" s="204" t="s">
        <v>768</v>
      </c>
      <c r="I269" s="463" t="s">
        <v>653</v>
      </c>
    </row>
    <row r="270" spans="1:9" s="202" customFormat="1" ht="81.75" customHeight="1">
      <c r="A270" s="178" t="s">
        <v>769</v>
      </c>
      <c r="B270" s="647" t="s">
        <v>1317</v>
      </c>
      <c r="C270" s="647"/>
      <c r="D270" s="647"/>
      <c r="E270" s="647"/>
      <c r="F270" s="647"/>
      <c r="G270" s="647"/>
      <c r="H270" s="647"/>
      <c r="I270" s="647"/>
    </row>
    <row r="271" spans="1:9" s="202" customFormat="1" ht="122.25" customHeight="1">
      <c r="A271" s="178" t="s">
        <v>770</v>
      </c>
      <c r="B271" s="614" t="s">
        <v>1318</v>
      </c>
      <c r="C271" s="615"/>
      <c r="D271" s="616"/>
      <c r="E271" s="608" t="s">
        <v>771</v>
      </c>
      <c r="F271" s="610"/>
      <c r="G271" s="664" t="s">
        <v>1319</v>
      </c>
      <c r="H271" s="665"/>
      <c r="I271" s="666"/>
    </row>
    <row r="272" spans="1:9" s="202" customFormat="1" ht="18.75" customHeight="1">
      <c r="A272" s="650"/>
      <c r="B272" s="683"/>
      <c r="C272" s="683"/>
      <c r="D272" s="683"/>
      <c r="E272" s="683"/>
      <c r="F272" s="683"/>
      <c r="G272" s="683"/>
      <c r="H272" s="683"/>
      <c r="I272" s="651"/>
    </row>
    <row r="273" spans="1:9" s="202" customFormat="1" ht="36" customHeight="1">
      <c r="A273" s="178" t="s">
        <v>773</v>
      </c>
      <c r="B273" s="658" t="s">
        <v>1320</v>
      </c>
      <c r="C273" s="659"/>
      <c r="D273" s="659"/>
      <c r="E273" s="659"/>
      <c r="F273" s="659"/>
      <c r="G273" s="659"/>
      <c r="H273" s="659"/>
      <c r="I273" s="660"/>
    </row>
    <row r="274" spans="1:9" s="202" customFormat="1" ht="18.75" customHeight="1">
      <c r="A274" s="178" t="s">
        <v>774</v>
      </c>
      <c r="B274" s="650" t="s">
        <v>775</v>
      </c>
      <c r="C274" s="651"/>
      <c r="D274" s="650" t="s">
        <v>776</v>
      </c>
      <c r="E274" s="651"/>
      <c r="F274" s="650" t="s">
        <v>777</v>
      </c>
      <c r="G274" s="651"/>
      <c r="H274" s="650" t="s">
        <v>778</v>
      </c>
      <c r="I274" s="651"/>
    </row>
    <row r="275" spans="1:9" s="202" customFormat="1" ht="48.75" customHeight="1">
      <c r="A275" s="178" t="s">
        <v>779</v>
      </c>
      <c r="B275" s="647" t="s">
        <v>1321</v>
      </c>
      <c r="C275" s="647"/>
      <c r="D275" s="647" t="s">
        <v>1322</v>
      </c>
      <c r="E275" s="647"/>
      <c r="F275" s="647" t="s">
        <v>653</v>
      </c>
      <c r="G275" s="647"/>
      <c r="H275" s="647" t="s">
        <v>653</v>
      </c>
      <c r="I275" s="647"/>
    </row>
    <row r="276" spans="1:9" s="202" customFormat="1" ht="26.25" customHeight="1">
      <c r="A276" s="178" t="s">
        <v>780</v>
      </c>
      <c r="B276" s="656" t="s">
        <v>764</v>
      </c>
      <c r="C276" s="657"/>
      <c r="D276" s="656" t="s">
        <v>764</v>
      </c>
      <c r="E276" s="657"/>
      <c r="F276" s="647" t="s">
        <v>653</v>
      </c>
      <c r="G276" s="647"/>
      <c r="H276" s="647" t="s">
        <v>653</v>
      </c>
      <c r="I276" s="647"/>
    </row>
    <row r="277" spans="1:9" s="202" customFormat="1" ht="18.75" customHeight="1">
      <c r="A277" s="178" t="s">
        <v>781</v>
      </c>
      <c r="B277" s="656" t="s">
        <v>764</v>
      </c>
      <c r="C277" s="657"/>
      <c r="D277" s="656" t="s">
        <v>764</v>
      </c>
      <c r="E277" s="657"/>
      <c r="F277" s="647" t="s">
        <v>653</v>
      </c>
      <c r="G277" s="647"/>
      <c r="H277" s="647" t="s">
        <v>653</v>
      </c>
      <c r="I277" s="647"/>
    </row>
    <row r="278" spans="1:9" s="202" customFormat="1" ht="18.75" customHeight="1">
      <c r="A278" s="178" t="s">
        <v>782</v>
      </c>
      <c r="B278" s="647" t="s">
        <v>615</v>
      </c>
      <c r="C278" s="647"/>
      <c r="D278" s="647" t="s">
        <v>615</v>
      </c>
      <c r="E278" s="647"/>
      <c r="F278" s="647" t="s">
        <v>653</v>
      </c>
      <c r="G278" s="647"/>
      <c r="H278" s="647" t="s">
        <v>653</v>
      </c>
      <c r="I278" s="647"/>
    </row>
    <row r="279" spans="1:9" s="202" customFormat="1" ht="60.75" customHeight="1">
      <c r="A279" s="178" t="s">
        <v>783</v>
      </c>
      <c r="B279" s="653" t="s">
        <v>1315</v>
      </c>
      <c r="C279" s="654"/>
      <c r="D279" s="647" t="s">
        <v>1323</v>
      </c>
      <c r="E279" s="647"/>
      <c r="F279" s="647" t="s">
        <v>653</v>
      </c>
      <c r="G279" s="647"/>
      <c r="H279" s="647" t="s">
        <v>653</v>
      </c>
      <c r="I279" s="647"/>
    </row>
    <row r="280" spans="1:9" s="202" customFormat="1" ht="78.75" customHeight="1">
      <c r="A280" s="178" t="s">
        <v>784</v>
      </c>
      <c r="B280" s="655" t="s">
        <v>1324</v>
      </c>
      <c r="C280" s="655"/>
      <c r="D280" s="655" t="s">
        <v>1325</v>
      </c>
      <c r="E280" s="655"/>
      <c r="F280" s="647" t="s">
        <v>653</v>
      </c>
      <c r="G280" s="647"/>
      <c r="H280" s="647" t="s">
        <v>653</v>
      </c>
      <c r="I280" s="647"/>
    </row>
    <row r="281" spans="1:9" s="202" customFormat="1" ht="18.75" customHeight="1">
      <c r="A281" s="650" t="s">
        <v>785</v>
      </c>
      <c r="B281" s="683"/>
      <c r="C281" s="683"/>
      <c r="D281" s="683"/>
      <c r="E281" s="683"/>
      <c r="F281" s="683"/>
      <c r="G281" s="683"/>
      <c r="H281" s="683"/>
      <c r="I281" s="651"/>
    </row>
    <row r="282" spans="1:9" s="202" customFormat="1" ht="18.75" customHeight="1">
      <c r="A282" s="178" t="s">
        <v>786</v>
      </c>
      <c r="B282" s="611" t="s">
        <v>653</v>
      </c>
      <c r="C282" s="612"/>
      <c r="D282" s="613"/>
      <c r="E282" s="204" t="s">
        <v>787</v>
      </c>
      <c r="F282" s="614" t="s">
        <v>653</v>
      </c>
      <c r="G282" s="615"/>
      <c r="H282" s="615"/>
      <c r="I282" s="616"/>
    </row>
    <row r="283" spans="1:9" s="202" customFormat="1" ht="18.75" customHeight="1">
      <c r="A283" s="178" t="s">
        <v>788</v>
      </c>
      <c r="B283" s="622" t="s">
        <v>653</v>
      </c>
      <c r="C283" s="622"/>
      <c r="D283" s="622"/>
      <c r="E283" s="622"/>
      <c r="F283" s="622"/>
      <c r="G283" s="622"/>
      <c r="H283" s="622"/>
      <c r="I283" s="622"/>
    </row>
    <row r="284" spans="1:9" s="202" customFormat="1" ht="18.75" customHeight="1">
      <c r="A284" s="178" t="s">
        <v>789</v>
      </c>
      <c r="B284" s="622" t="s">
        <v>653</v>
      </c>
      <c r="C284" s="622"/>
      <c r="D284" s="622"/>
      <c r="E284" s="622"/>
      <c r="F284" s="622"/>
      <c r="G284" s="622"/>
      <c r="H284" s="622"/>
      <c r="I284" s="622"/>
    </row>
    <row r="285" spans="1:9" s="202" customFormat="1" ht="18.75" customHeight="1">
      <c r="A285" s="178" t="s">
        <v>790</v>
      </c>
      <c r="B285" s="611" t="s">
        <v>653</v>
      </c>
      <c r="C285" s="612"/>
      <c r="D285" s="613"/>
      <c r="E285" s="204" t="s">
        <v>791</v>
      </c>
      <c r="F285" s="611" t="s">
        <v>653</v>
      </c>
      <c r="G285" s="612"/>
      <c r="H285" s="612"/>
      <c r="I285" s="613"/>
    </row>
    <row r="286" spans="1:9" s="202" customFormat="1" ht="34.5" customHeight="1">
      <c r="A286" s="633" t="s">
        <v>792</v>
      </c>
      <c r="B286" s="634"/>
      <c r="C286" s="633" t="s">
        <v>793</v>
      </c>
      <c r="D286" s="634"/>
      <c r="E286" s="633" t="s">
        <v>794</v>
      </c>
      <c r="F286" s="635"/>
      <c r="G286" s="634"/>
      <c r="H286" s="633" t="s">
        <v>795</v>
      </c>
      <c r="I286" s="634"/>
    </row>
    <row r="287" spans="1:9" s="202" customFormat="1" ht="18.75" customHeight="1">
      <c r="A287" s="623" t="s">
        <v>1343</v>
      </c>
      <c r="B287" s="624"/>
      <c r="C287" s="623" t="s">
        <v>1344</v>
      </c>
      <c r="D287" s="624"/>
      <c r="E287" s="648" t="s">
        <v>1345</v>
      </c>
      <c r="F287" s="652"/>
      <c r="G287" s="649"/>
      <c r="H287" s="685" t="s">
        <v>1345</v>
      </c>
      <c r="I287" s="686"/>
    </row>
    <row r="288" spans="1:9" s="202" customFormat="1" ht="18.75" customHeight="1">
      <c r="A288" s="617" t="s">
        <v>796</v>
      </c>
      <c r="B288" s="618"/>
      <c r="C288" s="618"/>
      <c r="D288" s="618"/>
      <c r="E288" s="618"/>
      <c r="F288" s="618"/>
      <c r="G288" s="618"/>
      <c r="H288" s="618"/>
      <c r="I288" s="619"/>
    </row>
    <row r="289" spans="1:9" s="202" customFormat="1" ht="38.25" customHeight="1">
      <c r="A289" s="178" t="s">
        <v>797</v>
      </c>
      <c r="B289" s="608" t="s">
        <v>798</v>
      </c>
      <c r="C289" s="609"/>
      <c r="D289" s="609"/>
      <c r="E289" s="609"/>
      <c r="F289" s="609"/>
      <c r="G289" s="609"/>
      <c r="H289" s="610"/>
      <c r="I289" s="178" t="s">
        <v>799</v>
      </c>
    </row>
    <row r="290" spans="1:9" s="202" customFormat="1" ht="18.75" customHeight="1">
      <c r="A290" s="180"/>
      <c r="B290" s="632"/>
      <c r="C290" s="632"/>
      <c r="D290" s="632"/>
      <c r="E290" s="632"/>
      <c r="F290" s="632"/>
      <c r="G290" s="632"/>
      <c r="H290" s="632"/>
      <c r="I290" s="180"/>
    </row>
    <row r="291" spans="1:9" s="202" customFormat="1" ht="18.75" customHeight="1">
      <c r="A291" s="180"/>
      <c r="B291" s="632"/>
      <c r="C291" s="632"/>
      <c r="D291" s="632"/>
      <c r="E291" s="632"/>
      <c r="F291" s="632"/>
      <c r="G291" s="632"/>
      <c r="H291" s="632"/>
      <c r="I291" s="180"/>
    </row>
    <row r="292" spans="1:9" s="202" customFormat="1" ht="18.75" customHeight="1">
      <c r="A292" s="180"/>
      <c r="B292" s="632"/>
      <c r="C292" s="632"/>
      <c r="D292" s="632"/>
      <c r="E292" s="632"/>
      <c r="F292" s="632"/>
      <c r="G292" s="632"/>
      <c r="H292" s="632"/>
      <c r="I292" s="180"/>
    </row>
    <row r="293" spans="1:9" s="202" customFormat="1" ht="18.75" customHeight="1">
      <c r="A293" s="180"/>
      <c r="B293" s="632"/>
      <c r="C293" s="632"/>
      <c r="D293" s="632"/>
      <c r="E293" s="632"/>
      <c r="F293" s="632"/>
      <c r="G293" s="632"/>
      <c r="H293" s="632"/>
      <c r="I293" s="180"/>
    </row>
    <row r="294" spans="1:9"/>
    <row r="295" spans="1:9"/>
    <row r="296" spans="1:9"/>
    <row r="297" spans="1:9"/>
  </sheetData>
  <mergeCells count="566">
    <mergeCell ref="B293:H293"/>
    <mergeCell ref="A287:B287"/>
    <mergeCell ref="C287:D287"/>
    <mergeCell ref="E287:G287"/>
    <mergeCell ref="H287:I287"/>
    <mergeCell ref="A288:I288"/>
    <mergeCell ref="B289:H289"/>
    <mergeCell ref="B290:H290"/>
    <mergeCell ref="B291:H291"/>
    <mergeCell ref="B292:H292"/>
    <mergeCell ref="A281:I281"/>
    <mergeCell ref="B282:D282"/>
    <mergeCell ref="F282:I282"/>
    <mergeCell ref="B283:I283"/>
    <mergeCell ref="B284:I284"/>
    <mergeCell ref="B285:D285"/>
    <mergeCell ref="F285:I285"/>
    <mergeCell ref="A286:B286"/>
    <mergeCell ref="C286:D286"/>
    <mergeCell ref="E286:G286"/>
    <mergeCell ref="H286:I286"/>
    <mergeCell ref="B278:C278"/>
    <mergeCell ref="D278:E278"/>
    <mergeCell ref="F278:G278"/>
    <mergeCell ref="H278:I278"/>
    <mergeCell ref="B279:C279"/>
    <mergeCell ref="D279:E279"/>
    <mergeCell ref="F279:G279"/>
    <mergeCell ref="H279:I279"/>
    <mergeCell ref="B280:C280"/>
    <mergeCell ref="D280:E280"/>
    <mergeCell ref="F280:G280"/>
    <mergeCell ref="H280:I280"/>
    <mergeCell ref="B275:C275"/>
    <mergeCell ref="D275:E275"/>
    <mergeCell ref="F275:G275"/>
    <mergeCell ref="H275:I275"/>
    <mergeCell ref="B276:C276"/>
    <mergeCell ref="D276:E276"/>
    <mergeCell ref="F276:G276"/>
    <mergeCell ref="H276:I276"/>
    <mergeCell ref="B277:C277"/>
    <mergeCell ref="D277:E277"/>
    <mergeCell ref="F277:G277"/>
    <mergeCell ref="H277:I277"/>
    <mergeCell ref="B271:D271"/>
    <mergeCell ref="E271:F271"/>
    <mergeCell ref="G271:I271"/>
    <mergeCell ref="A272:I272"/>
    <mergeCell ref="B273:I273"/>
    <mergeCell ref="B274:C274"/>
    <mergeCell ref="D274:E274"/>
    <mergeCell ref="F274:G274"/>
    <mergeCell ref="H274:I274"/>
    <mergeCell ref="E265:F265"/>
    <mergeCell ref="G265:I265"/>
    <mergeCell ref="A266:I266"/>
    <mergeCell ref="B267:C267"/>
    <mergeCell ref="E267:F267"/>
    <mergeCell ref="H267:I267"/>
    <mergeCell ref="B268:I268"/>
    <mergeCell ref="E269:F269"/>
    <mergeCell ref="B270:I270"/>
    <mergeCell ref="B260:D260"/>
    <mergeCell ref="E260:F260"/>
    <mergeCell ref="G260:I260"/>
    <mergeCell ref="B261:I261"/>
    <mergeCell ref="B262:I262"/>
    <mergeCell ref="E263:F264"/>
    <mergeCell ref="G263:G264"/>
    <mergeCell ref="H263:H264"/>
    <mergeCell ref="I263:I264"/>
    <mergeCell ref="A253:I253"/>
    <mergeCell ref="A254:I254"/>
    <mergeCell ref="A255:I255"/>
    <mergeCell ref="A256:E256"/>
    <mergeCell ref="F256:I256"/>
    <mergeCell ref="A257:I257"/>
    <mergeCell ref="A258:I258"/>
    <mergeCell ref="C259:D259"/>
    <mergeCell ref="E259:G259"/>
    <mergeCell ref="B68:C68"/>
    <mergeCell ref="D68:E68"/>
    <mergeCell ref="F68:G68"/>
    <mergeCell ref="H68:I68"/>
    <mergeCell ref="B69:C69"/>
    <mergeCell ref="D69:E69"/>
    <mergeCell ref="F69:G69"/>
    <mergeCell ref="H69:I69"/>
    <mergeCell ref="B70:C70"/>
    <mergeCell ref="D70:E70"/>
    <mergeCell ref="F70:G70"/>
    <mergeCell ref="H70:I70"/>
    <mergeCell ref="A62:I62"/>
    <mergeCell ref="B63:I63"/>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47:I47"/>
    <mergeCell ref="A43:I43"/>
    <mergeCell ref="A44:I44"/>
    <mergeCell ref="A45:I45"/>
    <mergeCell ref="A48:I48"/>
    <mergeCell ref="B51:I51"/>
    <mergeCell ref="B52:I52"/>
    <mergeCell ref="E61:F61"/>
    <mergeCell ref="G61:I61"/>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E97:F97"/>
    <mergeCell ref="G97:I97"/>
    <mergeCell ref="B83:H83"/>
    <mergeCell ref="A86:I86"/>
    <mergeCell ref="A87:I87"/>
    <mergeCell ref="A90:I90"/>
    <mergeCell ref="A89:I89"/>
    <mergeCell ref="C91:D91"/>
    <mergeCell ref="E91:G91"/>
    <mergeCell ref="B94:I94"/>
    <mergeCell ref="B92:D92"/>
    <mergeCell ref="E92:F92"/>
    <mergeCell ref="G92:I92"/>
    <mergeCell ref="B93:I93"/>
    <mergeCell ref="E95:F96"/>
    <mergeCell ref="G95:G96"/>
    <mergeCell ref="H95:H96"/>
    <mergeCell ref="I95:I96"/>
    <mergeCell ref="A98:I98"/>
    <mergeCell ref="B99:C99"/>
    <mergeCell ref="E99:F99"/>
    <mergeCell ref="H99:I99"/>
    <mergeCell ref="B100:I100"/>
    <mergeCell ref="E101:F101"/>
    <mergeCell ref="B102:I102"/>
    <mergeCell ref="B103:D103"/>
    <mergeCell ref="E103:F103"/>
    <mergeCell ref="G103:I103"/>
    <mergeCell ref="B107:C107"/>
    <mergeCell ref="D107:E107"/>
    <mergeCell ref="F107:G107"/>
    <mergeCell ref="H107:I107"/>
    <mergeCell ref="A104:I104"/>
    <mergeCell ref="B105:I105"/>
    <mergeCell ref="B106:C106"/>
    <mergeCell ref="D106:E106"/>
    <mergeCell ref="F106:G106"/>
    <mergeCell ref="H106:I106"/>
    <mergeCell ref="B108:C108"/>
    <mergeCell ref="D108:E108"/>
    <mergeCell ref="F108:G108"/>
    <mergeCell ref="H108:I108"/>
    <mergeCell ref="B109:C109"/>
    <mergeCell ref="D109:E109"/>
    <mergeCell ref="F109:G109"/>
    <mergeCell ref="H109:I109"/>
    <mergeCell ref="B110:C110"/>
    <mergeCell ref="D110:E110"/>
    <mergeCell ref="F110:G110"/>
    <mergeCell ref="H110:I110"/>
    <mergeCell ref="B111:C111"/>
    <mergeCell ref="D111:E111"/>
    <mergeCell ref="F111:G111"/>
    <mergeCell ref="H111:I111"/>
    <mergeCell ref="B112:C112"/>
    <mergeCell ref="D112:E112"/>
    <mergeCell ref="F112:G112"/>
    <mergeCell ref="H112:I112"/>
    <mergeCell ref="A113:I113"/>
    <mergeCell ref="B114:D114"/>
    <mergeCell ref="F114:I114"/>
    <mergeCell ref="B115:I115"/>
    <mergeCell ref="B117:D117"/>
    <mergeCell ref="F117:I117"/>
    <mergeCell ref="A118:B118"/>
    <mergeCell ref="C118:D118"/>
    <mergeCell ref="E118:G118"/>
    <mergeCell ref="H118:I118"/>
    <mergeCell ref="B122:H122"/>
    <mergeCell ref="B123:H123"/>
    <mergeCell ref="B124:H124"/>
    <mergeCell ref="B125:H125"/>
    <mergeCell ref="A120:I120"/>
    <mergeCell ref="B121:H121"/>
    <mergeCell ref="B116:I116"/>
    <mergeCell ref="A119:B119"/>
    <mergeCell ref="C119:D119"/>
    <mergeCell ref="E119:G119"/>
    <mergeCell ref="H119:I119"/>
    <mergeCell ref="A127:I127"/>
    <mergeCell ref="A130:E130"/>
    <mergeCell ref="F130:I130"/>
    <mergeCell ref="A131:I131"/>
    <mergeCell ref="C133:D133"/>
    <mergeCell ref="E133:G133"/>
    <mergeCell ref="B134:D134"/>
    <mergeCell ref="E134:F134"/>
    <mergeCell ref="G134:I134"/>
    <mergeCell ref="B136:I136"/>
    <mergeCell ref="B135:I135"/>
    <mergeCell ref="E137:F138"/>
    <mergeCell ref="G137:G138"/>
    <mergeCell ref="H137:H138"/>
    <mergeCell ref="I137:I138"/>
    <mergeCell ref="E139:F139"/>
    <mergeCell ref="G139:I139"/>
    <mergeCell ref="A128:I128"/>
    <mergeCell ref="A129:I129"/>
    <mergeCell ref="A132:I132"/>
    <mergeCell ref="A140:I140"/>
    <mergeCell ref="B141:C141"/>
    <mergeCell ref="E141:F141"/>
    <mergeCell ref="H141:I141"/>
    <mergeCell ref="B142:I142"/>
    <mergeCell ref="E143:F143"/>
    <mergeCell ref="B144:I144"/>
    <mergeCell ref="B145:D145"/>
    <mergeCell ref="E145:F145"/>
    <mergeCell ref="G145:I145"/>
    <mergeCell ref="B149:C149"/>
    <mergeCell ref="D149:E149"/>
    <mergeCell ref="F149:G149"/>
    <mergeCell ref="H149:I149"/>
    <mergeCell ref="A146:I146"/>
    <mergeCell ref="B147:I147"/>
    <mergeCell ref="B148:C148"/>
    <mergeCell ref="D148:E148"/>
    <mergeCell ref="F148:G148"/>
    <mergeCell ref="H148:I148"/>
    <mergeCell ref="B150:C150"/>
    <mergeCell ref="D150:E150"/>
    <mergeCell ref="F150:G150"/>
    <mergeCell ref="H150:I150"/>
    <mergeCell ref="B151:C151"/>
    <mergeCell ref="D151:E151"/>
    <mergeCell ref="F151:G151"/>
    <mergeCell ref="H151:I151"/>
    <mergeCell ref="B152:C152"/>
    <mergeCell ref="D152:E152"/>
    <mergeCell ref="F152:G152"/>
    <mergeCell ref="H152:I152"/>
    <mergeCell ref="B153:C153"/>
    <mergeCell ref="D153:E153"/>
    <mergeCell ref="F153:G153"/>
    <mergeCell ref="H153:I153"/>
    <mergeCell ref="B154:C154"/>
    <mergeCell ref="D154:E154"/>
    <mergeCell ref="F154:G154"/>
    <mergeCell ref="H154:I154"/>
    <mergeCell ref="A155:I155"/>
    <mergeCell ref="B156:D156"/>
    <mergeCell ref="F156:I156"/>
    <mergeCell ref="B157:I157"/>
    <mergeCell ref="B159:D159"/>
    <mergeCell ref="F159:I159"/>
    <mergeCell ref="A160:B160"/>
    <mergeCell ref="C160:D160"/>
    <mergeCell ref="E160:G160"/>
    <mergeCell ref="H160:I160"/>
    <mergeCell ref="B164:H164"/>
    <mergeCell ref="B165:H165"/>
    <mergeCell ref="A162:I162"/>
    <mergeCell ref="B163:H163"/>
    <mergeCell ref="B158:I158"/>
    <mergeCell ref="A161:B161"/>
    <mergeCell ref="C161:D161"/>
    <mergeCell ref="E161:G161"/>
    <mergeCell ref="H161:I161"/>
    <mergeCell ref="E182:F182"/>
    <mergeCell ref="G182:I182"/>
    <mergeCell ref="B166:H166"/>
    <mergeCell ref="B167:H167"/>
    <mergeCell ref="A171:I171"/>
    <mergeCell ref="A172:I172"/>
    <mergeCell ref="A175:I175"/>
    <mergeCell ref="A170:I170"/>
    <mergeCell ref="A173:E173"/>
    <mergeCell ref="F173:I173"/>
    <mergeCell ref="A174:I174"/>
    <mergeCell ref="B179:I179"/>
    <mergeCell ref="C176:D176"/>
    <mergeCell ref="E176:G176"/>
    <mergeCell ref="B177:D177"/>
    <mergeCell ref="E177:F177"/>
    <mergeCell ref="G177:I177"/>
    <mergeCell ref="B178:I178"/>
    <mergeCell ref="E180:F181"/>
    <mergeCell ref="G180:G181"/>
    <mergeCell ref="H180:H181"/>
    <mergeCell ref="I180:I181"/>
    <mergeCell ref="A183:I183"/>
    <mergeCell ref="B184:C184"/>
    <mergeCell ref="E184:F184"/>
    <mergeCell ref="H184:I184"/>
    <mergeCell ref="B185:I185"/>
    <mergeCell ref="E186:F186"/>
    <mergeCell ref="B187:I187"/>
    <mergeCell ref="B188:D188"/>
    <mergeCell ref="E188:F188"/>
    <mergeCell ref="G188:I188"/>
    <mergeCell ref="B192:C192"/>
    <mergeCell ref="D192:E192"/>
    <mergeCell ref="F192:G192"/>
    <mergeCell ref="H192:I192"/>
    <mergeCell ref="A189:I189"/>
    <mergeCell ref="B190:I190"/>
    <mergeCell ref="B191:C191"/>
    <mergeCell ref="D191:E191"/>
    <mergeCell ref="F191:G191"/>
    <mergeCell ref="H191:I191"/>
    <mergeCell ref="B193:C193"/>
    <mergeCell ref="D193:E193"/>
    <mergeCell ref="F193:G193"/>
    <mergeCell ref="H193:I193"/>
    <mergeCell ref="B194:C194"/>
    <mergeCell ref="D194:E194"/>
    <mergeCell ref="F194:G194"/>
    <mergeCell ref="H194:I194"/>
    <mergeCell ref="B195:C195"/>
    <mergeCell ref="D195:E195"/>
    <mergeCell ref="F195:G195"/>
    <mergeCell ref="H195:I195"/>
    <mergeCell ref="B196:C196"/>
    <mergeCell ref="D196:E196"/>
    <mergeCell ref="F196:G196"/>
    <mergeCell ref="H196:I196"/>
    <mergeCell ref="B197:C197"/>
    <mergeCell ref="D197:E197"/>
    <mergeCell ref="F197:G197"/>
    <mergeCell ref="H197:I197"/>
    <mergeCell ref="A198:I198"/>
    <mergeCell ref="B199:D199"/>
    <mergeCell ref="F199:I199"/>
    <mergeCell ref="B200:I200"/>
    <mergeCell ref="B202:D202"/>
    <mergeCell ref="F202:I202"/>
    <mergeCell ref="A203:B203"/>
    <mergeCell ref="C203:D203"/>
    <mergeCell ref="E203:G203"/>
    <mergeCell ref="H203:I203"/>
    <mergeCell ref="B207:H207"/>
    <mergeCell ref="B208:H208"/>
    <mergeCell ref="B209:H209"/>
    <mergeCell ref="B210:H210"/>
    <mergeCell ref="A205:I205"/>
    <mergeCell ref="B206:H206"/>
    <mergeCell ref="B201:I201"/>
    <mergeCell ref="A204:B204"/>
    <mergeCell ref="C204:D204"/>
    <mergeCell ref="E204:G204"/>
    <mergeCell ref="H204:I204"/>
    <mergeCell ref="A212:I212"/>
    <mergeCell ref="A215:E215"/>
    <mergeCell ref="F215:I215"/>
    <mergeCell ref="A216:I216"/>
    <mergeCell ref="C218:D218"/>
    <mergeCell ref="E218:G218"/>
    <mergeCell ref="B219:D219"/>
    <mergeCell ref="E219:F219"/>
    <mergeCell ref="G219:I219"/>
    <mergeCell ref="B221:I221"/>
    <mergeCell ref="B220:I220"/>
    <mergeCell ref="E222:F223"/>
    <mergeCell ref="G222:G223"/>
    <mergeCell ref="H222:H223"/>
    <mergeCell ref="I222:I223"/>
    <mergeCell ref="E224:F224"/>
    <mergeCell ref="G224:I224"/>
    <mergeCell ref="A213:I213"/>
    <mergeCell ref="A214:I214"/>
    <mergeCell ref="A217:I217"/>
    <mergeCell ref="A225:I225"/>
    <mergeCell ref="B226:C226"/>
    <mergeCell ref="E226:F226"/>
    <mergeCell ref="H226:I226"/>
    <mergeCell ref="B227:I227"/>
    <mergeCell ref="E228:F228"/>
    <mergeCell ref="B229:I229"/>
    <mergeCell ref="B230:D230"/>
    <mergeCell ref="E230:F230"/>
    <mergeCell ref="G230:I230"/>
    <mergeCell ref="B234:C234"/>
    <mergeCell ref="D234:E234"/>
    <mergeCell ref="F234:G234"/>
    <mergeCell ref="H234:I234"/>
    <mergeCell ref="A231:I231"/>
    <mergeCell ref="B232:I232"/>
    <mergeCell ref="B233:C233"/>
    <mergeCell ref="D233:E233"/>
    <mergeCell ref="F233:G233"/>
    <mergeCell ref="H233:I233"/>
    <mergeCell ref="B235:C235"/>
    <mergeCell ref="D235:E235"/>
    <mergeCell ref="F235:G235"/>
    <mergeCell ref="H235:I235"/>
    <mergeCell ref="B236:C236"/>
    <mergeCell ref="D236:E236"/>
    <mergeCell ref="F236:G236"/>
    <mergeCell ref="H236:I236"/>
    <mergeCell ref="B237:C237"/>
    <mergeCell ref="D237:E237"/>
    <mergeCell ref="F237:G237"/>
    <mergeCell ref="H237:I237"/>
    <mergeCell ref="B238:C238"/>
    <mergeCell ref="D238:E238"/>
    <mergeCell ref="F238:G238"/>
    <mergeCell ref="H238:I238"/>
    <mergeCell ref="B239:C239"/>
    <mergeCell ref="D239:E239"/>
    <mergeCell ref="F239:G239"/>
    <mergeCell ref="H239:I239"/>
    <mergeCell ref="A240:I240"/>
    <mergeCell ref="A247:I247"/>
    <mergeCell ref="B248:H248"/>
    <mergeCell ref="B243:I243"/>
    <mergeCell ref="A246:B246"/>
    <mergeCell ref="C246:D246"/>
    <mergeCell ref="E246:G246"/>
    <mergeCell ref="H246:I246"/>
    <mergeCell ref="B241:D241"/>
    <mergeCell ref="F241:I241"/>
    <mergeCell ref="B242:I242"/>
    <mergeCell ref="B244:D244"/>
    <mergeCell ref="F244:I244"/>
    <mergeCell ref="A245:B245"/>
    <mergeCell ref="C245:D245"/>
    <mergeCell ref="E245:G245"/>
    <mergeCell ref="H245:I245"/>
    <mergeCell ref="B251:H251"/>
    <mergeCell ref="A46:E46"/>
    <mergeCell ref="F46:I46"/>
    <mergeCell ref="C49:D49"/>
    <mergeCell ref="E49:G49"/>
    <mergeCell ref="B50:D50"/>
    <mergeCell ref="E50:F50"/>
    <mergeCell ref="G50:I50"/>
    <mergeCell ref="E53:F54"/>
    <mergeCell ref="G53:G54"/>
    <mergeCell ref="H53:H54"/>
    <mergeCell ref="I53:I54"/>
    <mergeCell ref="E55:F55"/>
    <mergeCell ref="G55:I55"/>
    <mergeCell ref="A56:I56"/>
    <mergeCell ref="B57:C57"/>
    <mergeCell ref="E57:F57"/>
    <mergeCell ref="H57:I57"/>
    <mergeCell ref="B58:I58"/>
    <mergeCell ref="E59:F59"/>
    <mergeCell ref="B60:I60"/>
    <mergeCell ref="B61:D61"/>
    <mergeCell ref="B249:H249"/>
    <mergeCell ref="B250:H250"/>
    <mergeCell ref="A71:I71"/>
    <mergeCell ref="B72:D72"/>
    <mergeCell ref="F72:I72"/>
    <mergeCell ref="B75:D75"/>
    <mergeCell ref="F75:I75"/>
    <mergeCell ref="A78:I78"/>
    <mergeCell ref="A85:I85"/>
    <mergeCell ref="A88:E88"/>
    <mergeCell ref="F88:I88"/>
    <mergeCell ref="B74:I74"/>
    <mergeCell ref="A77:B77"/>
    <mergeCell ref="C77:D77"/>
    <mergeCell ref="E77:G77"/>
    <mergeCell ref="H77:I77"/>
    <mergeCell ref="B73:I73"/>
    <mergeCell ref="B79:H79"/>
    <mergeCell ref="B80:H80"/>
    <mergeCell ref="B81:H81"/>
    <mergeCell ref="B82:H82"/>
    <mergeCell ref="A76:B76"/>
    <mergeCell ref="C76:D76"/>
    <mergeCell ref="E76:G76"/>
    <mergeCell ref="H76:I76"/>
  </mergeCells>
  <dataValidations count="39">
    <dataValidation allowBlank="1" showInputMessage="1" showErrorMessage="1" prompt="Señalar el enlace donde está publicados los resultados del indicador. (Si aplica)" sqref="E202 E117 E159 E244 E33 E75 E285" xr:uid="{00000000-0002-0000-0100-000000000000}"/>
    <dataValidation allowBlank="1" showInputMessage="1" showErrorMessage="1" prompt="Descripción corta que explique el contenido, objeto o lo que mide la variable que compone el indicador._x000a_" sqref="A154 A70 A112 A197 A239 A28 A280" xr:uid="{00000000-0002-0000-0100-000001000000}"/>
    <dataValidation allowBlank="1" showInputMessage="1" showErrorMessage="1" prompt="Describe de dónde se obtiene la información_x000a_para alimentar o establecer la información de la variable" sqref="A153 A69 A111 A196 A238 A27 A279" xr:uid="{00000000-0002-0000-0100-000002000000}"/>
    <dataValidation allowBlank="1" showInputMessage="1" showErrorMessage="1" prompt="Indica la periodicidad en que se reporta la variable (Anual, Semestral, Trimestral, Bimestral o Mensual)" sqref="A152 A68 A110 A195 A237 A26 A278"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150 A66 A108 A193 A235 A24 A276" xr:uid="{00000000-0002-0000-0100-000004000000}"/>
    <dataValidation allowBlank="1" showInputMessage="1" showErrorMessage="1" prompt="Presente el nombre de cada una de las variables a partir de las cuales se construye la fórmula del indicador." sqref="A149 A65 A107 A192 A234 A23 A275" xr:uid="{00000000-0002-0000-0100-000005000000}"/>
    <dataValidation allowBlank="1" showInputMessage="1" showErrorMessage="1" prompt="Representación matemática del cálculo del indicador. La fórmula se debe presentar con siglas claras o abreviación de variables" sqref="A147 A63 A105 A190 A232 A21 A273" xr:uid="{00000000-0002-0000-0100-000006000000}"/>
    <dataValidation allowBlank="1" showInputMessage="1" showErrorMessage="1" prompt="Propósito que se pretende alcanzar con la medición de dicho indicador, es decir, la finalidad e importancia del indicador." sqref="A145 A61 A103 A188 A230 A19 A271" xr:uid="{00000000-0002-0000-0100-000007000000}"/>
    <dataValidation allowBlank="1" showInputMessage="1" showErrorMessage="1" prompt="Señalar la justificación y/o normatividad que le aplique para el diseño del indicador (PMM, PDD, Decretos, etc)" sqref="A144 A60 A102 A187 A229 A18 A270" xr:uid="{00000000-0002-0000-0100-000008000000}"/>
    <dataValidation allowBlank="1" showInputMessage="1" showErrorMessage="1" prompt="Define si el indicador es de eficacia, eficiencia, efectividad, o calidad._x000a_Guía para la construcción y análisis de indicadores de gestión V.4_DAFP" sqref="C186 C101 C143 C228 C17 C59 C269"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43 A59 A101 A186 A228 A17 A269" xr:uid="{00000000-0002-0000-0100-00000A000000}"/>
    <dataValidation allowBlank="1" showInputMessage="1" showErrorMessage="1" prompt="Es  la cuantificación o unidad de medida de lo que se pretende medir con el indicador, ej: Km, m, km/hora, personas, etc" sqref="A142 A58 A100 A185 A227 A16 A268"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41 A57 A99 A184 A226 A15 A267" xr:uid="{00000000-0002-0000-0100-00000C000000}"/>
    <dataValidation allowBlank="1" showInputMessage="1" showErrorMessage="1" prompt="Campo destinado para registrar una breve justificación cuando el valor de la meta sea inferior a la línea base_x000a_" sqref="E182 E97 E139 E224 E13 E55 E265"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9 C55 C97 C182 C224 C13 C265"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9 A55 A97 A182 A224 A13 A265" xr:uid="{00000000-0002-0000-0100-00000F000000}"/>
    <dataValidation allowBlank="1" showInputMessage="1" showErrorMessage="1" prompt="Es la fecha de inicio de la medición del indicador en la_x000a_vigencia. (Ej: enero de 2020)" sqref="A138 A54 A96 A181 A223 A12 A264" xr:uid="{00000000-0002-0000-0100-000010000000}"/>
    <dataValidation allowBlank="1" showInputMessage="1" showErrorMessage="1" prompt="Corresponde al día, mes y año en que la dependencia realiza la programación de los indicadores a efectuar seguimiento en la vigencia" sqref="A137 A53 A95 A180 A222 A11 A263" xr:uid="{00000000-0002-0000-0100-000011000000}"/>
    <dataValidation allowBlank="1" showInputMessage="1" showErrorMessage="1" prompt="Corresponde al valor total obtenido y reportado por las Áreas en la vigencia inmediatamente anterior. En el caso de que no exista se colocará “No Aplica - N/A”" sqref="H186 H101 H143 H228 H17 H59 H269" xr:uid="{00000000-0002-0000-0100-000012000000}"/>
    <dataValidation allowBlank="1" showInputMessage="1" showErrorMessage="1" prompt="Indica la periodicidad en que se reporta el indicador (Anual, Semestral, Trimestral, Bimestral o Mensual)" sqref="E186 E101 E143 E228 E17 E59 E269" xr:uid="{00000000-0002-0000-0100-000013000000}"/>
    <dataValidation allowBlank="1" showInputMessage="1" showErrorMessage="1" prompt="Se refiere a la denominación dada al indicador,que exprese la característica, el evento o el hecho que se pretende medir con el mismo. " sqref="A136 A52 A94 A179 A221 A10 A262"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135 A51 A93 A178 A220 A9 A261" xr:uid="{00000000-0002-0000-0100-000015000000}"/>
    <dataValidation allowBlank="1" showInputMessage="1" showErrorMessage="1" prompt="Corresponde a la dependencia responsable de la_x000a_construcción y seguimiento al indicador" sqref="E134 E50 E92 E177 E219 E8 E260" xr:uid="{00000000-0002-0000-0100-000016000000}"/>
    <dataValidation allowBlank="1" showInputMessage="1" showErrorMessage="1" prompt="Corresponde al tipo de proceso (Misional, Estratégico, de Apoyo o de Evaluación), conforme al mapa de procesos de la entidad." sqref="H133:I133 H49:I49 H91:I91 H176:I176 H218:I218 H7:I7 H259:I259" xr:uid="{00000000-0002-0000-0100-000017000000}"/>
    <dataValidation allowBlank="1" showInputMessage="1" showErrorMessage="1" prompt="Subsecretaria a la cual esta adscrita la dependencia responsable" sqref="A134 A50 A92 A177 A219 A8 A260" xr:uid="{00000000-0002-0000-0100-000018000000}"/>
    <dataValidation allowBlank="1" showInputMessage="1" showErrorMessage="1" prompt="Corresponde al código y nombre del proceso que ampara el indicador conforme al mapa de procesos de la entidad._x000a_Área al cual está asociado el indicador" sqref="C133 C49 C91 C176 C218 C7 C259" xr:uid="{00000000-0002-0000-0100-000019000000}"/>
    <dataValidation allowBlank="1" showInputMessage="1" showErrorMessage="1" prompt="Corresponde al número asignado para el Indicador/ Número de Meta_x000a_" sqref="A133 A49 A91 A176 A218 A7 A259" xr:uid="{00000000-0002-0000-0100-00001A000000}"/>
    <dataValidation allowBlank="1" showInputMessage="1" showErrorMessage="1" prompt="Señalar la información adicional que debe agregarse en la gráfica para dar mayor claridad de la información que se está presentando." sqref="A159 A75 A117 A202 A244 A33 A285" xr:uid="{00000000-0002-0000-0100-00001B000000}"/>
    <dataValidation allowBlank="1" showInputMessage="1" showErrorMessage="1" prompt="Se debe hacer mención al tipo de formato de la fuente y origen de datos, pueder ser Excel, pdf, archivo plano, shapefile, entre otros. " sqref="D184 D99 D141 D226 D15 D57 D267"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84 G99 G141 G226 G15 G57 G267" xr:uid="{00000000-0002-0000-0100-00001D000000}"/>
    <dataValidation allowBlank="1" showInputMessage="1" showErrorMessage="1" prompt="Indicar el tipo de variable: alfanumérico, texto, cadena, entero, etc." sqref="A151 A67 A109 A194 A236 A25 A277" xr:uid="{00000000-0002-0000-0100-00001E000000}"/>
    <dataValidation allowBlank="1" showInputMessage="1" showErrorMessage="1" prompt="Forma en que se presenta gráficamente el indicador: torta, barras, mapas, líneas, dispersión, histograma, caja-y-bigotes, etc." sqref="A156 A72 A114 A199 A241 A30 A282" xr:uid="{00000000-0002-0000-0100-00001F000000}"/>
    <dataValidation allowBlank="1" showInputMessage="1" showErrorMessage="1" prompt="Indicar el origen de la gráfica: Link/ base de datos / drive/ pág web" sqref="E199 E114 E156 E241 E30 E72 E282" xr:uid="{00000000-0002-0000-0100-000020000000}"/>
    <dataValidation allowBlank="1" showInputMessage="1" showErrorMessage="1" prompt="Tipo de nivel de agregación de la información que puede ser por estrato, deciles, quintiles, género, grupos poblaciones, manzanas, barrios, UPZ, localidades, etc." sqref="A157 A73 A115 A200 A242 A31 A283" xr:uid="{00000000-0002-0000-0100-000021000000}"/>
    <dataValidation allowBlank="1" showInputMessage="1" showErrorMessage="1" prompt="Indicar el nombre que recibe la gráfica" sqref="A158 A74 A116 A201 A243 A32 A284" xr:uid="{00000000-0002-0000-0100-000022000000}"/>
    <dataValidation allowBlank="1" showInputMessage="1" showErrorMessage="1" prompt="Es la fecha de finalización de la medición del indicador " sqref="E180 E95 E137 E222 E11 E53 E263" xr:uid="{00000000-0002-0000-0100-000023000000}"/>
    <dataValidation allowBlank="1" showInputMessage="1" showErrorMessage="1" prompt="Se genera una versión nueva cada vez que se realice un cambio relacionado con el  indicador" sqref="I248 I206 I163 I289 I79 I121 I37" xr:uid="{00000000-0002-0000-0100-000024000000}"/>
    <dataValidation allowBlank="1" showInputMessage="1" showErrorMessage="1" prompt="Relacionar el campo modificado y una breve descripción del cambio realizado" sqref="B248 B206 B163 B289 B79 B121 B37" xr:uid="{00000000-0002-0000-0100-000025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61 E103 E145 E188 E230 E271" xr:uid="{00000000-0002-0000-0100-000026000000}"/>
  </dataValidations>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1004"/>
  <sheetViews>
    <sheetView topLeftCell="AB1" zoomScale="60" zoomScaleNormal="60" workbookViewId="0">
      <selection activeCell="AS14" sqref="AS14:AS15"/>
    </sheetView>
  </sheetViews>
  <sheetFormatPr baseColWidth="10" defaultColWidth="14.42578125" defaultRowHeight="15" customHeight="1" outlineLevelCol="1"/>
  <cols>
    <col min="1" max="1" width="11" customWidth="1"/>
    <col min="2" max="2" width="27" customWidth="1"/>
    <col min="3" max="3" width="15.85546875" customWidth="1"/>
    <col min="4" max="4" width="17" customWidth="1"/>
    <col min="5" max="5" width="28.85546875" customWidth="1"/>
    <col min="6" max="6" width="19.42578125" customWidth="1"/>
    <col min="7" max="11" width="22.28515625" customWidth="1"/>
    <col min="12" max="12" width="9.42578125" customWidth="1"/>
    <col min="13" max="13" width="53.5703125" customWidth="1"/>
    <col min="14" max="14" width="19.85546875" customWidth="1"/>
    <col min="15" max="15" width="6.7109375" customWidth="1" outlineLevel="1"/>
    <col min="16" max="16" width="10" customWidth="1" outlineLevel="1"/>
    <col min="17" max="19" width="13.85546875" customWidth="1" outlineLevel="1"/>
    <col min="20" max="20" width="13.85546875" customWidth="1"/>
    <col min="21" max="21" width="10.5703125" customWidth="1" outlineLevel="1"/>
    <col min="22" max="23" width="18.7109375" customWidth="1" outlineLevel="1"/>
    <col min="24" max="24" width="15.5703125" customWidth="1" outlineLevel="1"/>
    <col min="25" max="25" width="18.7109375" customWidth="1" outlineLevel="1"/>
    <col min="26" max="26" width="18.7109375" customWidth="1"/>
    <col min="27" max="31" width="16.140625" customWidth="1" outlineLevel="1"/>
    <col min="32" max="32" width="16.140625" customWidth="1"/>
    <col min="33" max="36" width="16.140625" customWidth="1" outlineLevel="1"/>
    <col min="37" max="37" width="13.85546875" customWidth="1" outlineLevel="1"/>
    <col min="38" max="39" width="16.140625" customWidth="1"/>
    <col min="40" max="40" width="11.42578125" customWidth="1"/>
    <col min="41" max="43" width="13.28515625" customWidth="1"/>
    <col min="44" max="44" width="15.42578125" customWidth="1"/>
    <col min="45" max="45" width="13.28515625" customWidth="1"/>
    <col min="46" max="46" width="15.140625" customWidth="1"/>
    <col min="47" max="47" width="11.42578125" customWidth="1"/>
    <col min="48" max="50" width="10.7109375" customWidth="1"/>
    <col min="51" max="52" width="14.42578125" customWidth="1"/>
    <col min="53" max="236" width="14.42578125" style="182" customWidth="1"/>
    <col min="237" max="16384" width="14.42578125" style="182"/>
  </cols>
  <sheetData>
    <row r="1" spans="1:50" ht="22.5" customHeight="1">
      <c r="A1" s="715"/>
      <c r="B1" s="716"/>
      <c r="C1" s="489"/>
      <c r="D1" s="720" t="s">
        <v>0</v>
      </c>
      <c r="E1" s="720"/>
      <c r="F1" s="720"/>
      <c r="G1" s="720"/>
      <c r="H1" s="720"/>
      <c r="I1" s="720"/>
      <c r="J1" s="720"/>
      <c r="K1" s="720"/>
      <c r="L1" s="720"/>
      <c r="M1" s="720"/>
      <c r="N1" s="720"/>
      <c r="O1" s="720"/>
      <c r="P1" s="720"/>
      <c r="Q1" s="720"/>
      <c r="R1" s="321"/>
      <c r="S1" s="321"/>
      <c r="T1" s="321"/>
      <c r="U1" s="321"/>
      <c r="V1" s="321"/>
      <c r="W1" s="321"/>
      <c r="X1" s="321"/>
      <c r="Y1" s="321"/>
      <c r="Z1" s="321"/>
      <c r="AA1" s="490"/>
      <c r="AB1" s="321"/>
      <c r="AC1" s="321"/>
      <c r="AD1" s="490"/>
      <c r="AE1" s="490"/>
      <c r="AF1" s="321"/>
      <c r="AG1" s="491"/>
      <c r="AH1" s="321"/>
      <c r="AI1" s="321"/>
      <c r="AJ1" s="490"/>
      <c r="AK1" s="490"/>
      <c r="AL1" s="321"/>
      <c r="AM1" s="321"/>
      <c r="AN1" s="321"/>
      <c r="AO1" s="321"/>
      <c r="AP1" s="321"/>
      <c r="AQ1" s="321"/>
      <c r="AR1" s="321"/>
      <c r="AS1" s="321"/>
      <c r="AT1" s="321"/>
    </row>
    <row r="2" spans="1:50" ht="22.5" customHeight="1">
      <c r="A2" s="717"/>
      <c r="B2" s="577"/>
      <c r="C2" s="492"/>
      <c r="D2" s="720" t="s">
        <v>1</v>
      </c>
      <c r="E2" s="720"/>
      <c r="F2" s="720"/>
      <c r="G2" s="720"/>
      <c r="H2" s="720"/>
      <c r="I2" s="720"/>
      <c r="J2" s="720"/>
      <c r="K2" s="720"/>
      <c r="L2" s="720"/>
      <c r="M2" s="720"/>
      <c r="N2" s="720"/>
      <c r="O2" s="720"/>
      <c r="P2" s="720"/>
      <c r="Q2" s="720"/>
      <c r="R2" s="321"/>
      <c r="S2" s="321"/>
      <c r="T2" s="321"/>
      <c r="U2" s="321"/>
      <c r="V2" s="321"/>
      <c r="W2" s="321"/>
      <c r="X2" s="321"/>
      <c r="Y2" s="321"/>
      <c r="Z2" s="321"/>
      <c r="AA2" s="490"/>
      <c r="AB2" s="321"/>
      <c r="AC2" s="321"/>
      <c r="AD2" s="490"/>
      <c r="AE2" s="490"/>
      <c r="AF2" s="321"/>
      <c r="AG2" s="491"/>
      <c r="AH2" s="321"/>
      <c r="AI2" s="321"/>
      <c r="AJ2" s="490"/>
      <c r="AK2" s="490"/>
      <c r="AL2" s="321"/>
      <c r="AM2" s="321"/>
      <c r="AN2" s="321"/>
      <c r="AO2" s="321"/>
      <c r="AP2" s="321"/>
      <c r="AQ2" s="321"/>
      <c r="AR2" s="321"/>
      <c r="AS2" s="321"/>
      <c r="AT2" s="321"/>
    </row>
    <row r="3" spans="1:50" ht="22.5" customHeight="1">
      <c r="A3" s="717"/>
      <c r="B3" s="577"/>
      <c r="C3" s="492"/>
      <c r="D3" s="720" t="s">
        <v>2</v>
      </c>
      <c r="E3" s="720"/>
      <c r="F3" s="720"/>
      <c r="G3" s="720"/>
      <c r="H3" s="720"/>
      <c r="I3" s="720"/>
      <c r="J3" s="720"/>
      <c r="K3" s="720"/>
      <c r="L3" s="720"/>
      <c r="M3" s="720"/>
      <c r="N3" s="720"/>
      <c r="O3" s="720"/>
      <c r="P3" s="720"/>
      <c r="Q3" s="720"/>
      <c r="R3" s="321"/>
      <c r="S3" s="321"/>
      <c r="T3" s="321"/>
      <c r="U3" s="321"/>
      <c r="V3" s="321"/>
      <c r="W3" s="321"/>
      <c r="X3" s="321"/>
      <c r="Y3" s="321"/>
      <c r="Z3" s="321"/>
      <c r="AA3" s="490"/>
      <c r="AB3" s="321"/>
      <c r="AC3" s="321"/>
      <c r="AD3" s="490"/>
      <c r="AE3" s="490"/>
      <c r="AF3" s="321"/>
      <c r="AG3" s="491"/>
      <c r="AH3" s="321"/>
      <c r="AI3" s="321"/>
      <c r="AJ3" s="490"/>
      <c r="AK3" s="490"/>
      <c r="AL3" s="321"/>
      <c r="AM3" s="321"/>
      <c r="AN3" s="321"/>
      <c r="AO3" s="321"/>
      <c r="AP3" s="321"/>
      <c r="AQ3" s="321"/>
      <c r="AR3" s="321"/>
      <c r="AS3" s="321"/>
      <c r="AT3" s="321"/>
    </row>
    <row r="4" spans="1:50" ht="22.5" customHeight="1">
      <c r="A4" s="718"/>
      <c r="B4" s="719"/>
      <c r="C4" s="493"/>
      <c r="D4" s="720" t="s">
        <v>1349</v>
      </c>
      <c r="E4" s="720"/>
      <c r="F4" s="720"/>
      <c r="G4" s="720"/>
      <c r="H4" s="720"/>
      <c r="I4" s="720"/>
      <c r="J4" s="720"/>
      <c r="K4" s="720"/>
      <c r="L4" s="720"/>
      <c r="M4" s="720"/>
      <c r="N4" s="605" t="s">
        <v>734</v>
      </c>
      <c r="O4" s="735"/>
      <c r="P4" s="735"/>
      <c r="Q4" s="736"/>
      <c r="R4" s="321"/>
      <c r="S4" s="321"/>
      <c r="T4" s="321"/>
      <c r="U4" s="321"/>
      <c r="V4" s="321"/>
      <c r="W4" s="321"/>
      <c r="X4" s="321"/>
      <c r="Y4" s="321"/>
      <c r="Z4" s="321"/>
      <c r="AA4" s="490"/>
      <c r="AB4" s="321"/>
      <c r="AC4" s="321"/>
      <c r="AD4" s="490"/>
      <c r="AE4" s="490"/>
      <c r="AF4" s="321"/>
      <c r="AG4" s="491"/>
      <c r="AH4" s="321"/>
      <c r="AI4" s="321"/>
      <c r="AJ4" s="490"/>
      <c r="AK4" s="490"/>
      <c r="AL4" s="321"/>
      <c r="AM4" s="321"/>
      <c r="AN4" s="321"/>
      <c r="AO4" s="321"/>
      <c r="AP4" s="321"/>
      <c r="AQ4" s="321"/>
      <c r="AR4" s="321"/>
      <c r="AS4" s="321"/>
      <c r="AT4" s="321"/>
    </row>
    <row r="5" spans="1:50" ht="22.5" customHeight="1">
      <c r="A5" s="40"/>
      <c r="B5" s="467"/>
      <c r="C5" s="494"/>
      <c r="D5" s="483"/>
      <c r="E5" s="40"/>
      <c r="F5" s="495"/>
      <c r="G5" s="496"/>
      <c r="H5" s="496"/>
      <c r="I5" s="496"/>
      <c r="J5" s="496"/>
      <c r="K5" s="496"/>
      <c r="L5" s="496"/>
      <c r="M5" s="497"/>
      <c r="N5" s="496"/>
      <c r="O5" s="320"/>
      <c r="P5" s="498"/>
      <c r="Q5" s="499"/>
      <c r="R5" s="499"/>
      <c r="S5" s="499"/>
      <c r="T5" s="499"/>
      <c r="U5" s="498"/>
      <c r="V5" s="498"/>
      <c r="W5" s="499"/>
      <c r="X5" s="499"/>
      <c r="Y5" s="499"/>
      <c r="Z5" s="499"/>
      <c r="AA5" s="500"/>
      <c r="AB5" s="498"/>
      <c r="AC5" s="499"/>
      <c r="AD5" s="500"/>
      <c r="AE5" s="500"/>
      <c r="AF5" s="499"/>
      <c r="AG5" s="501"/>
      <c r="AH5" s="498"/>
      <c r="AI5" s="499"/>
      <c r="AJ5" s="500"/>
      <c r="AK5" s="500"/>
      <c r="AL5" s="499"/>
      <c r="AM5" s="320"/>
      <c r="AN5" s="320"/>
      <c r="AO5" s="733" t="s">
        <v>1268</v>
      </c>
      <c r="AP5" s="734"/>
      <c r="AQ5" s="734"/>
      <c r="AR5" s="734"/>
      <c r="AS5" s="734"/>
      <c r="AT5" s="734"/>
    </row>
    <row r="6" spans="1:50" customFormat="1" ht="36" customHeight="1">
      <c r="A6" s="42"/>
      <c r="B6" s="384"/>
      <c r="C6" s="385"/>
      <c r="D6" s="731" t="s">
        <v>928</v>
      </c>
      <c r="E6" s="732"/>
      <c r="F6" s="719"/>
      <c r="G6" s="386"/>
      <c r="H6" s="386"/>
      <c r="I6" s="386"/>
      <c r="J6" s="386"/>
      <c r="K6" s="386"/>
      <c r="L6" s="727" t="s">
        <v>929</v>
      </c>
      <c r="M6" s="728"/>
      <c r="N6" s="729"/>
      <c r="O6" s="730" t="s">
        <v>29</v>
      </c>
      <c r="P6" s="728"/>
      <c r="Q6" s="728"/>
      <c r="R6" s="728"/>
      <c r="S6" s="728"/>
      <c r="T6" s="729"/>
      <c r="U6" s="730" t="s">
        <v>30</v>
      </c>
      <c r="V6" s="728"/>
      <c r="W6" s="728"/>
      <c r="X6" s="728"/>
      <c r="Y6" s="728"/>
      <c r="Z6" s="729"/>
      <c r="AA6" s="730" t="s">
        <v>31</v>
      </c>
      <c r="AB6" s="728"/>
      <c r="AC6" s="728"/>
      <c r="AD6" s="728"/>
      <c r="AE6" s="728"/>
      <c r="AF6" s="729"/>
      <c r="AG6" s="730" t="s">
        <v>32</v>
      </c>
      <c r="AH6" s="728"/>
      <c r="AI6" s="728"/>
      <c r="AJ6" s="728"/>
      <c r="AK6" s="728"/>
      <c r="AL6" s="729"/>
      <c r="AM6" s="410"/>
      <c r="AN6" s="410"/>
      <c r="AO6" s="721" t="s">
        <v>910</v>
      </c>
      <c r="AP6" s="722"/>
      <c r="AQ6" s="723"/>
      <c r="AR6" s="724" t="s">
        <v>930</v>
      </c>
      <c r="AS6" s="725"/>
      <c r="AT6" s="726"/>
      <c r="AU6" s="42"/>
      <c r="AV6" s="42"/>
      <c r="AW6" s="42"/>
      <c r="AX6" s="235"/>
    </row>
    <row r="7" spans="1:50" customFormat="1" ht="75" customHeight="1" thickBot="1">
      <c r="A7" s="411" t="s">
        <v>931</v>
      </c>
      <c r="B7" s="236" t="s">
        <v>932</v>
      </c>
      <c r="C7" s="236" t="s">
        <v>933</v>
      </c>
      <c r="D7" s="387" t="s">
        <v>934</v>
      </c>
      <c r="E7" s="388" t="s">
        <v>904</v>
      </c>
      <c r="F7" s="388" t="s">
        <v>905</v>
      </c>
      <c r="G7" s="236" t="s">
        <v>1310</v>
      </c>
      <c r="H7" s="236" t="s">
        <v>1311</v>
      </c>
      <c r="I7" s="236" t="s">
        <v>1312</v>
      </c>
      <c r="J7" s="236" t="s">
        <v>1313</v>
      </c>
      <c r="K7" s="236" t="s">
        <v>907</v>
      </c>
      <c r="L7" s="164" t="s">
        <v>935</v>
      </c>
      <c r="M7" s="389" t="s">
        <v>936</v>
      </c>
      <c r="N7" s="164" t="s">
        <v>937</v>
      </c>
      <c r="O7" s="163" t="s">
        <v>1257</v>
      </c>
      <c r="P7" s="163" t="s">
        <v>1258</v>
      </c>
      <c r="Q7" s="163" t="s">
        <v>1259</v>
      </c>
      <c r="R7" s="164" t="s">
        <v>1260</v>
      </c>
      <c r="S7" s="390" t="s">
        <v>1261</v>
      </c>
      <c r="T7" s="164" t="s">
        <v>1262</v>
      </c>
      <c r="U7" s="163" t="s">
        <v>1263</v>
      </c>
      <c r="V7" s="163" t="s">
        <v>1264</v>
      </c>
      <c r="W7" s="163" t="s">
        <v>1259</v>
      </c>
      <c r="X7" s="164" t="s">
        <v>1265</v>
      </c>
      <c r="Y7" s="390" t="s">
        <v>1266</v>
      </c>
      <c r="Z7" s="164" t="s">
        <v>1262</v>
      </c>
      <c r="AA7" s="163" t="s">
        <v>938</v>
      </c>
      <c r="AB7" s="163" t="s">
        <v>939</v>
      </c>
      <c r="AC7" s="163" t="s">
        <v>940</v>
      </c>
      <c r="AD7" s="164" t="s">
        <v>908</v>
      </c>
      <c r="AE7" s="390" t="s">
        <v>941</v>
      </c>
      <c r="AF7" s="164" t="s">
        <v>942</v>
      </c>
      <c r="AG7" s="163" t="s">
        <v>943</v>
      </c>
      <c r="AH7" s="163" t="s">
        <v>1267</v>
      </c>
      <c r="AI7" s="163" t="s">
        <v>944</v>
      </c>
      <c r="AJ7" s="164" t="s">
        <v>945</v>
      </c>
      <c r="AK7" s="390" t="s">
        <v>946</v>
      </c>
      <c r="AL7" s="164" t="s">
        <v>906</v>
      </c>
      <c r="AM7" s="412"/>
      <c r="AN7" s="412"/>
      <c r="AO7" s="164" t="s">
        <v>911</v>
      </c>
      <c r="AP7" s="164" t="s">
        <v>947</v>
      </c>
      <c r="AQ7" s="164" t="s">
        <v>912</v>
      </c>
      <c r="AR7" s="163" t="s">
        <v>909</v>
      </c>
      <c r="AS7" s="163" t="s">
        <v>948</v>
      </c>
      <c r="AT7" s="163" t="s">
        <v>949</v>
      </c>
      <c r="AU7" s="43"/>
      <c r="AV7" s="43"/>
      <c r="AW7" s="43"/>
      <c r="AX7" s="181"/>
    </row>
    <row r="8" spans="1:50" s="215" customFormat="1" ht="39.75" customHeight="1" thickBot="1">
      <c r="A8" s="699">
        <v>1</v>
      </c>
      <c r="B8" s="702" t="s">
        <v>996</v>
      </c>
      <c r="C8" s="696">
        <v>0.17</v>
      </c>
      <c r="D8" s="687" t="s">
        <v>922</v>
      </c>
      <c r="E8" s="705" t="s">
        <v>856</v>
      </c>
      <c r="F8" s="687">
        <v>0.09</v>
      </c>
      <c r="G8" s="687">
        <v>0.1</v>
      </c>
      <c r="H8" s="687">
        <v>0.3</v>
      </c>
      <c r="I8" s="687">
        <v>0.3</v>
      </c>
      <c r="J8" s="687">
        <v>0.3</v>
      </c>
      <c r="K8" s="687">
        <f>G8+H8+I8+J8</f>
        <v>1</v>
      </c>
      <c r="L8" s="402">
        <v>1</v>
      </c>
      <c r="M8" s="403" t="s">
        <v>857</v>
      </c>
      <c r="N8" s="404">
        <v>0.15</v>
      </c>
      <c r="O8" s="691">
        <v>7.4999999999999997E-2</v>
      </c>
      <c r="P8" s="691">
        <f>S8+S9</f>
        <v>7.4999999999999997E-2</v>
      </c>
      <c r="Q8" s="710">
        <f>IFERROR(P8/O8,0)</f>
        <v>1</v>
      </c>
      <c r="R8" s="304">
        <v>3.7499999999999999E-2</v>
      </c>
      <c r="S8" s="304">
        <v>3.7499999999999999E-2</v>
      </c>
      <c r="T8" s="405">
        <f t="shared" ref="T8:T22" si="0">IFERROR(S8/R8,0)</f>
        <v>1</v>
      </c>
      <c r="U8" s="691">
        <v>7.4999999999999997E-2</v>
      </c>
      <c r="V8" s="692">
        <v>7.4999999999999997E-2</v>
      </c>
      <c r="W8" s="689">
        <f>IFERROR(V8/U8,0)</f>
        <v>1</v>
      </c>
      <c r="X8" s="304">
        <v>3.7499999999999999E-2</v>
      </c>
      <c r="Y8" s="405">
        <v>3.7499999999999999E-2</v>
      </c>
      <c r="Z8" s="405">
        <f>IFERROR(Y8/X8,0)</f>
        <v>1</v>
      </c>
      <c r="AA8" s="691">
        <v>7.4999999999999997E-2</v>
      </c>
      <c r="AB8" s="691">
        <f>AE8+AE9</f>
        <v>7.4999999999999997E-2</v>
      </c>
      <c r="AC8" s="691">
        <f>IFERROR(AB8/AA8,0)</f>
        <v>1</v>
      </c>
      <c r="AD8" s="304">
        <v>3.7499999999999999E-2</v>
      </c>
      <c r="AE8" s="405">
        <v>3.7499999999999999E-2</v>
      </c>
      <c r="AF8" s="406">
        <f t="shared" ref="AF8:AF15" si="1">IFERROR(AE8/AD8,0)</f>
        <v>1</v>
      </c>
      <c r="AG8" s="691">
        <v>7.4999999999999997E-2</v>
      </c>
      <c r="AH8" s="691">
        <v>7.4999999999999997E-2</v>
      </c>
      <c r="AI8" s="691">
        <f>IFERROR(AH8/AG8,0)</f>
        <v>1</v>
      </c>
      <c r="AJ8" s="405">
        <v>3.7499999999999999E-2</v>
      </c>
      <c r="AK8" s="305">
        <v>3.7499999999999999E-2</v>
      </c>
      <c r="AL8" s="399">
        <f>IFERROR(AK8/AJ8,0)</f>
        <v>1</v>
      </c>
      <c r="AM8" s="227"/>
      <c r="AN8" s="271"/>
      <c r="AO8" s="398">
        <f t="shared" ref="AO8:AO31" si="2">AD8+AJ8+R8+X8</f>
        <v>0.15</v>
      </c>
      <c r="AP8" s="399">
        <f>SUM(S8,Y8,AE8,AK8)</f>
        <v>0.15</v>
      </c>
      <c r="AQ8" s="399">
        <f t="shared" ref="AQ8:AQ18" si="3">IFERROR(AP8/AO8,0)</f>
        <v>1</v>
      </c>
      <c r="AR8" s="694">
        <f>+AO8+AO9</f>
        <v>0.3</v>
      </c>
      <c r="AS8" s="694">
        <f>AP8+AP9</f>
        <v>0.3</v>
      </c>
      <c r="AT8" s="737">
        <f>AS8/AR8</f>
        <v>1</v>
      </c>
    </row>
    <row r="9" spans="1:50" s="215" customFormat="1" ht="38.25" customHeight="1" thickBot="1">
      <c r="A9" s="700"/>
      <c r="B9" s="703"/>
      <c r="C9" s="697"/>
      <c r="D9" s="688"/>
      <c r="E9" s="706"/>
      <c r="F9" s="688"/>
      <c r="G9" s="688"/>
      <c r="H9" s="688"/>
      <c r="I9" s="688"/>
      <c r="J9" s="688"/>
      <c r="K9" s="688"/>
      <c r="L9" s="407">
        <v>2</v>
      </c>
      <c r="M9" s="408" t="s">
        <v>858</v>
      </c>
      <c r="N9" s="409">
        <v>0.15</v>
      </c>
      <c r="O9" s="691"/>
      <c r="P9" s="691"/>
      <c r="Q9" s="710"/>
      <c r="R9" s="304">
        <v>3.7499999999999999E-2</v>
      </c>
      <c r="S9" s="304">
        <v>3.7499999999999999E-2</v>
      </c>
      <c r="T9" s="405">
        <f t="shared" si="0"/>
        <v>1</v>
      </c>
      <c r="U9" s="691"/>
      <c r="V9" s="693"/>
      <c r="W9" s="690"/>
      <c r="X9" s="304">
        <v>3.7499999999999999E-2</v>
      </c>
      <c r="Y9" s="405">
        <v>3.7499999999999999E-2</v>
      </c>
      <c r="Z9" s="405">
        <f t="shared" ref="Z9:Z23" si="4">IFERROR(Y9/X9,0)</f>
        <v>1</v>
      </c>
      <c r="AA9" s="691"/>
      <c r="AB9" s="691"/>
      <c r="AC9" s="691"/>
      <c r="AD9" s="304">
        <v>3.7499999999999999E-2</v>
      </c>
      <c r="AE9" s="405">
        <v>3.7499999999999999E-2</v>
      </c>
      <c r="AF9" s="406">
        <f t="shared" si="1"/>
        <v>1</v>
      </c>
      <c r="AG9" s="691"/>
      <c r="AH9" s="691"/>
      <c r="AI9" s="691"/>
      <c r="AJ9" s="405">
        <v>3.7499999999999999E-2</v>
      </c>
      <c r="AK9" s="305">
        <v>3.7499999999999999E-2</v>
      </c>
      <c r="AL9" s="399">
        <f t="shared" ref="AL9:AL31" si="5">IFERROR(AK9/AJ9,0)</f>
        <v>1</v>
      </c>
      <c r="AM9" s="272"/>
      <c r="AN9" s="271"/>
      <c r="AO9" s="398">
        <f t="shared" si="2"/>
        <v>0.15</v>
      </c>
      <c r="AP9" s="400">
        <f t="shared" ref="AP9:AP31" si="6">SUM(S9,Y9,AE9,AK9)</f>
        <v>0.15</v>
      </c>
      <c r="AQ9" s="400">
        <f t="shared" si="3"/>
        <v>1</v>
      </c>
      <c r="AR9" s="695"/>
      <c r="AS9" s="695"/>
      <c r="AT9" s="738"/>
    </row>
    <row r="10" spans="1:50" s="215" customFormat="1" ht="39.75" customHeight="1" thickBot="1">
      <c r="A10" s="700"/>
      <c r="B10" s="703"/>
      <c r="C10" s="697"/>
      <c r="D10" s="687" t="s">
        <v>913</v>
      </c>
      <c r="E10" s="707" t="s">
        <v>859</v>
      </c>
      <c r="F10" s="687">
        <v>0.09</v>
      </c>
      <c r="G10" s="687">
        <v>0.1</v>
      </c>
      <c r="H10" s="687">
        <v>0.3</v>
      </c>
      <c r="I10" s="687">
        <v>0.3</v>
      </c>
      <c r="J10" s="687">
        <v>0.3</v>
      </c>
      <c r="K10" s="687">
        <f>G10+H10+I10+J10</f>
        <v>1</v>
      </c>
      <c r="L10" s="402">
        <v>1</v>
      </c>
      <c r="M10" s="403" t="s">
        <v>860</v>
      </c>
      <c r="N10" s="404">
        <v>0.15</v>
      </c>
      <c r="O10" s="691">
        <v>7.4999999999999997E-2</v>
      </c>
      <c r="P10" s="691">
        <f>S10+S11</f>
        <v>7.4999999999999997E-2</v>
      </c>
      <c r="Q10" s="710">
        <f>IFERROR(P10/O10,0)</f>
        <v>1</v>
      </c>
      <c r="R10" s="304">
        <v>3.7499999999999999E-2</v>
      </c>
      <c r="S10" s="304">
        <v>3.7499999999999999E-2</v>
      </c>
      <c r="T10" s="405">
        <f t="shared" ref="T10:T15" si="7">IFERROR(S10/R10,0)</f>
        <v>1</v>
      </c>
      <c r="U10" s="691">
        <v>7.4999999999999997E-2</v>
      </c>
      <c r="V10" s="692">
        <v>7.4999999999999997E-2</v>
      </c>
      <c r="W10" s="689">
        <f>IFERROR(V10/U10,0)</f>
        <v>1</v>
      </c>
      <c r="X10" s="304">
        <v>3.7499999999999999E-2</v>
      </c>
      <c r="Y10" s="405">
        <v>3.7499999999999999E-2</v>
      </c>
      <c r="Z10" s="405">
        <f t="shared" ref="Z10:Z15" si="8">IFERROR(Y10/X10,0)</f>
        <v>1</v>
      </c>
      <c r="AA10" s="691">
        <v>7.4999999999999997E-2</v>
      </c>
      <c r="AB10" s="691">
        <f>AE10+AE11</f>
        <v>7.4999999999999997E-2</v>
      </c>
      <c r="AC10" s="691">
        <f>IFERROR(AB10/AA10,0)</f>
        <v>1</v>
      </c>
      <c r="AD10" s="304">
        <v>3.7499999999999999E-2</v>
      </c>
      <c r="AE10" s="405">
        <v>3.7499999999999999E-2</v>
      </c>
      <c r="AF10" s="406">
        <f t="shared" si="1"/>
        <v>1</v>
      </c>
      <c r="AG10" s="691">
        <v>7.4999999999999997E-2</v>
      </c>
      <c r="AH10" s="691">
        <v>7.4999999999999997E-2</v>
      </c>
      <c r="AI10" s="691">
        <f>IFERROR(AH10/AG10,0)</f>
        <v>1</v>
      </c>
      <c r="AJ10" s="304">
        <v>3.7499999999999999E-2</v>
      </c>
      <c r="AK10" s="305">
        <v>3.7499999999999999E-2</v>
      </c>
      <c r="AL10" s="399">
        <f t="shared" ref="AL10:AL15" si="9">IFERROR(AK10/AJ10,0)</f>
        <v>1</v>
      </c>
      <c r="AM10" s="227"/>
      <c r="AN10" s="271"/>
      <c r="AO10" s="398">
        <f t="shared" si="2"/>
        <v>0.15</v>
      </c>
      <c r="AP10" s="399">
        <f t="shared" ref="AP10:AP15" si="10">SUM(S10,Y10,AE10,AK10)</f>
        <v>0.15</v>
      </c>
      <c r="AQ10" s="399">
        <f t="shared" si="3"/>
        <v>1</v>
      </c>
      <c r="AR10" s="694">
        <f>+AO10+AO11</f>
        <v>0.3</v>
      </c>
      <c r="AS10" s="694">
        <f>+AP10+AP11</f>
        <v>0.3</v>
      </c>
      <c r="AT10" s="737">
        <f>AS10/AR10</f>
        <v>1</v>
      </c>
    </row>
    <row r="11" spans="1:50" s="215" customFormat="1" ht="39.75" customHeight="1" thickBot="1">
      <c r="A11" s="701"/>
      <c r="B11" s="704"/>
      <c r="C11" s="698"/>
      <c r="D11" s="688"/>
      <c r="E11" s="708"/>
      <c r="F11" s="688"/>
      <c r="G11" s="688"/>
      <c r="H11" s="688"/>
      <c r="I11" s="688"/>
      <c r="J11" s="688"/>
      <c r="K11" s="688"/>
      <c r="L11" s="407">
        <v>2</v>
      </c>
      <c r="M11" s="408" t="s">
        <v>861</v>
      </c>
      <c r="N11" s="409">
        <v>0.15</v>
      </c>
      <c r="O11" s="691"/>
      <c r="P11" s="691"/>
      <c r="Q11" s="710"/>
      <c r="R11" s="304">
        <v>3.7499999999999999E-2</v>
      </c>
      <c r="S11" s="304">
        <v>3.7499999999999999E-2</v>
      </c>
      <c r="T11" s="405">
        <f t="shared" si="7"/>
        <v>1</v>
      </c>
      <c r="U11" s="691"/>
      <c r="V11" s="693"/>
      <c r="W11" s="690"/>
      <c r="X11" s="304">
        <v>3.7499999999999999E-2</v>
      </c>
      <c r="Y11" s="405">
        <v>3.7499999999999999E-2</v>
      </c>
      <c r="Z11" s="405">
        <f t="shared" si="8"/>
        <v>1</v>
      </c>
      <c r="AA11" s="691"/>
      <c r="AB11" s="691"/>
      <c r="AC11" s="691"/>
      <c r="AD11" s="304">
        <v>3.7499999999999999E-2</v>
      </c>
      <c r="AE11" s="405">
        <v>3.7499999999999999E-2</v>
      </c>
      <c r="AF11" s="406">
        <f t="shared" si="1"/>
        <v>1</v>
      </c>
      <c r="AG11" s="691"/>
      <c r="AH11" s="691"/>
      <c r="AI11" s="691"/>
      <c r="AJ11" s="304">
        <v>3.7499999999999999E-2</v>
      </c>
      <c r="AK11" s="305">
        <v>3.7499999999999999E-2</v>
      </c>
      <c r="AL11" s="399">
        <f t="shared" si="9"/>
        <v>1</v>
      </c>
      <c r="AM11" s="272"/>
      <c r="AN11" s="271"/>
      <c r="AO11" s="398">
        <f t="shared" si="2"/>
        <v>0.15</v>
      </c>
      <c r="AP11" s="400">
        <f t="shared" si="10"/>
        <v>0.15</v>
      </c>
      <c r="AQ11" s="400">
        <f t="shared" si="3"/>
        <v>1</v>
      </c>
      <c r="AR11" s="695"/>
      <c r="AS11" s="695"/>
      <c r="AT11" s="738"/>
    </row>
    <row r="12" spans="1:50" s="215" customFormat="1" ht="39.75" customHeight="1" thickBot="1">
      <c r="A12" s="699">
        <v>2</v>
      </c>
      <c r="B12" s="702" t="s">
        <v>926</v>
      </c>
      <c r="C12" s="696">
        <v>0.17</v>
      </c>
      <c r="D12" s="687" t="s">
        <v>914</v>
      </c>
      <c r="E12" s="705" t="s">
        <v>862</v>
      </c>
      <c r="F12" s="687">
        <v>0.09</v>
      </c>
      <c r="G12" s="687">
        <v>0.1</v>
      </c>
      <c r="H12" s="687">
        <v>0.3</v>
      </c>
      <c r="I12" s="687">
        <v>0.3</v>
      </c>
      <c r="J12" s="687">
        <v>0.3</v>
      </c>
      <c r="K12" s="687">
        <f>G12+H12+I12+J12</f>
        <v>1</v>
      </c>
      <c r="L12" s="402">
        <v>1</v>
      </c>
      <c r="M12" s="403" t="s">
        <v>863</v>
      </c>
      <c r="N12" s="404">
        <v>0.15</v>
      </c>
      <c r="O12" s="691">
        <v>7.4999999999999997E-2</v>
      </c>
      <c r="P12" s="691">
        <f t="shared" ref="P12:P30" si="11">S12+S13</f>
        <v>7.4999999999999997E-2</v>
      </c>
      <c r="Q12" s="710">
        <f>IFERROR(P12/O12,0)</f>
        <v>1</v>
      </c>
      <c r="R12" s="304">
        <v>3.7499999999999999E-2</v>
      </c>
      <c r="S12" s="304">
        <v>3.7499999999999999E-2</v>
      </c>
      <c r="T12" s="405">
        <f t="shared" si="7"/>
        <v>1</v>
      </c>
      <c r="U12" s="691">
        <v>7.4999999999999997E-2</v>
      </c>
      <c r="V12" s="692">
        <v>7.4999999999999997E-2</v>
      </c>
      <c r="W12" s="689">
        <f>IFERROR(V12/U12,0)</f>
        <v>1</v>
      </c>
      <c r="X12" s="304">
        <v>3.7499999999999999E-2</v>
      </c>
      <c r="Y12" s="405">
        <v>3.7499999999999999E-2</v>
      </c>
      <c r="Z12" s="405">
        <f t="shared" si="8"/>
        <v>1</v>
      </c>
      <c r="AA12" s="691">
        <v>7.4999999999999997E-2</v>
      </c>
      <c r="AB12" s="691">
        <f>AE12+AE13</f>
        <v>7.4999999999999997E-2</v>
      </c>
      <c r="AC12" s="691">
        <f>IFERROR(AB12/AA12,0)</f>
        <v>1</v>
      </c>
      <c r="AD12" s="304">
        <v>3.7499999999999999E-2</v>
      </c>
      <c r="AE12" s="405">
        <v>3.7499999999999999E-2</v>
      </c>
      <c r="AF12" s="406">
        <f t="shared" si="1"/>
        <v>1</v>
      </c>
      <c r="AG12" s="691">
        <v>7.4999999999999997E-2</v>
      </c>
      <c r="AH12" s="691">
        <v>7.4999999999999997E-2</v>
      </c>
      <c r="AI12" s="691">
        <f>IFERROR(AH12/AG12,0)</f>
        <v>1</v>
      </c>
      <c r="AJ12" s="304">
        <v>3.7499999999999999E-2</v>
      </c>
      <c r="AK12" s="305">
        <v>3.7499999999999999E-2</v>
      </c>
      <c r="AL12" s="399">
        <f t="shared" si="9"/>
        <v>1</v>
      </c>
      <c r="AM12" s="227"/>
      <c r="AN12" s="271"/>
      <c r="AO12" s="398">
        <f t="shared" si="2"/>
        <v>0.15</v>
      </c>
      <c r="AP12" s="399">
        <f t="shared" si="10"/>
        <v>0.15</v>
      </c>
      <c r="AQ12" s="399">
        <f t="shared" si="3"/>
        <v>1</v>
      </c>
      <c r="AR12" s="694">
        <f>+AO12+AO13</f>
        <v>0.3</v>
      </c>
      <c r="AS12" s="694">
        <f>+AP12+AP13</f>
        <v>0.3</v>
      </c>
      <c r="AT12" s="737">
        <f>AS12/AR12</f>
        <v>1</v>
      </c>
    </row>
    <row r="13" spans="1:50" s="215" customFormat="1" ht="39.75" customHeight="1" thickBot="1">
      <c r="A13" s="700"/>
      <c r="B13" s="703"/>
      <c r="C13" s="697"/>
      <c r="D13" s="688"/>
      <c r="E13" s="706"/>
      <c r="F13" s="688"/>
      <c r="G13" s="688"/>
      <c r="H13" s="688"/>
      <c r="I13" s="688"/>
      <c r="J13" s="688"/>
      <c r="K13" s="688"/>
      <c r="L13" s="407">
        <v>2</v>
      </c>
      <c r="M13" s="408" t="s">
        <v>864</v>
      </c>
      <c r="N13" s="409">
        <v>0.15</v>
      </c>
      <c r="O13" s="691"/>
      <c r="P13" s="691"/>
      <c r="Q13" s="710"/>
      <c r="R13" s="304">
        <v>3.7499999999999999E-2</v>
      </c>
      <c r="S13" s="304">
        <v>3.7499999999999999E-2</v>
      </c>
      <c r="T13" s="405">
        <f t="shared" si="7"/>
        <v>1</v>
      </c>
      <c r="U13" s="691"/>
      <c r="V13" s="693"/>
      <c r="W13" s="690"/>
      <c r="X13" s="304">
        <v>3.7499999999999999E-2</v>
      </c>
      <c r="Y13" s="405">
        <v>3.7499999999999999E-2</v>
      </c>
      <c r="Z13" s="405">
        <f t="shared" si="8"/>
        <v>1</v>
      </c>
      <c r="AA13" s="691"/>
      <c r="AB13" s="691"/>
      <c r="AC13" s="691"/>
      <c r="AD13" s="304">
        <v>3.7499999999999999E-2</v>
      </c>
      <c r="AE13" s="405">
        <v>3.7499999999999999E-2</v>
      </c>
      <c r="AF13" s="406">
        <f t="shared" si="1"/>
        <v>1</v>
      </c>
      <c r="AG13" s="691"/>
      <c r="AH13" s="691"/>
      <c r="AI13" s="691"/>
      <c r="AJ13" s="304">
        <v>3.7499999999999999E-2</v>
      </c>
      <c r="AK13" s="305">
        <v>3.7499999999999999E-2</v>
      </c>
      <c r="AL13" s="399">
        <f t="shared" si="9"/>
        <v>1</v>
      </c>
      <c r="AM13" s="272"/>
      <c r="AN13" s="271"/>
      <c r="AO13" s="398">
        <f t="shared" si="2"/>
        <v>0.15</v>
      </c>
      <c r="AP13" s="400">
        <f t="shared" si="10"/>
        <v>0.15</v>
      </c>
      <c r="AQ13" s="400">
        <f t="shared" si="3"/>
        <v>1</v>
      </c>
      <c r="AR13" s="695"/>
      <c r="AS13" s="695"/>
      <c r="AT13" s="738"/>
    </row>
    <row r="14" spans="1:50" s="215" customFormat="1" ht="39.75" customHeight="1" thickBot="1">
      <c r="A14" s="700"/>
      <c r="B14" s="703"/>
      <c r="C14" s="697"/>
      <c r="D14" s="687" t="s">
        <v>915</v>
      </c>
      <c r="E14" s="707" t="s">
        <v>865</v>
      </c>
      <c r="F14" s="687">
        <v>0.09</v>
      </c>
      <c r="G14" s="687">
        <v>0.1</v>
      </c>
      <c r="H14" s="687">
        <v>0.3</v>
      </c>
      <c r="I14" s="687">
        <v>0.3</v>
      </c>
      <c r="J14" s="687">
        <v>0.3</v>
      </c>
      <c r="K14" s="687">
        <f>G14+H14+I14+J14</f>
        <v>1</v>
      </c>
      <c r="L14" s="402">
        <v>1</v>
      </c>
      <c r="M14" s="403" t="s">
        <v>866</v>
      </c>
      <c r="N14" s="404">
        <v>0.15</v>
      </c>
      <c r="O14" s="691">
        <v>7.4999999999999997E-2</v>
      </c>
      <c r="P14" s="691">
        <f t="shared" si="11"/>
        <v>7.4999999999999997E-2</v>
      </c>
      <c r="Q14" s="710">
        <f>IFERROR(P14/O14,0)</f>
        <v>1</v>
      </c>
      <c r="R14" s="304">
        <v>3.7499999999999999E-2</v>
      </c>
      <c r="S14" s="304">
        <v>3.7499999999999999E-2</v>
      </c>
      <c r="T14" s="405">
        <f t="shared" si="7"/>
        <v>1</v>
      </c>
      <c r="U14" s="691">
        <v>7.4999999999999997E-2</v>
      </c>
      <c r="V14" s="692">
        <v>7.4999999999999997E-2</v>
      </c>
      <c r="W14" s="689">
        <f>IFERROR(V14/U14,0)</f>
        <v>1</v>
      </c>
      <c r="X14" s="304">
        <v>3.7499999999999999E-2</v>
      </c>
      <c r="Y14" s="405">
        <v>3.7499999999999999E-2</v>
      </c>
      <c r="Z14" s="405">
        <f t="shared" si="8"/>
        <v>1</v>
      </c>
      <c r="AA14" s="691">
        <v>7.4999999999999997E-2</v>
      </c>
      <c r="AB14" s="691">
        <f>AE14+AE15</f>
        <v>7.4999999999999997E-2</v>
      </c>
      <c r="AC14" s="691">
        <f>IFERROR(AB14/AA14,0)</f>
        <v>1</v>
      </c>
      <c r="AD14" s="304">
        <v>3.7499999999999999E-2</v>
      </c>
      <c r="AE14" s="405">
        <v>3.7499999999999999E-2</v>
      </c>
      <c r="AF14" s="406">
        <f t="shared" si="1"/>
        <v>1</v>
      </c>
      <c r="AG14" s="691">
        <v>7.4999999999999997E-2</v>
      </c>
      <c r="AH14" s="691">
        <v>7.4999999999999997E-2</v>
      </c>
      <c r="AI14" s="691">
        <f>IFERROR(AH14/AG14,0)</f>
        <v>1</v>
      </c>
      <c r="AJ14" s="304">
        <v>3.7499999999999999E-2</v>
      </c>
      <c r="AK14" s="305">
        <v>3.7499999999999999E-2</v>
      </c>
      <c r="AL14" s="399">
        <f t="shared" si="9"/>
        <v>1</v>
      </c>
      <c r="AM14" s="227"/>
      <c r="AN14" s="271"/>
      <c r="AO14" s="398">
        <f t="shared" si="2"/>
        <v>0.15</v>
      </c>
      <c r="AP14" s="399">
        <f t="shared" si="10"/>
        <v>0.15</v>
      </c>
      <c r="AQ14" s="399">
        <f t="shared" si="3"/>
        <v>1</v>
      </c>
      <c r="AR14" s="694">
        <f>+AO14+AO15</f>
        <v>0.3</v>
      </c>
      <c r="AS14" s="694">
        <f>+AP14+AP15</f>
        <v>0.3</v>
      </c>
      <c r="AT14" s="737">
        <f>AS14/AR14</f>
        <v>1</v>
      </c>
    </row>
    <row r="15" spans="1:50" s="215" customFormat="1" ht="39.75" customHeight="1" thickBot="1">
      <c r="A15" s="701"/>
      <c r="B15" s="704"/>
      <c r="C15" s="698"/>
      <c r="D15" s="688"/>
      <c r="E15" s="708"/>
      <c r="F15" s="688"/>
      <c r="G15" s="688"/>
      <c r="H15" s="688"/>
      <c r="I15" s="688"/>
      <c r="J15" s="688"/>
      <c r="K15" s="688"/>
      <c r="L15" s="407">
        <v>2</v>
      </c>
      <c r="M15" s="408" t="s">
        <v>867</v>
      </c>
      <c r="N15" s="409">
        <v>0.15</v>
      </c>
      <c r="O15" s="691"/>
      <c r="P15" s="691"/>
      <c r="Q15" s="710"/>
      <c r="R15" s="304">
        <v>3.7499999999999999E-2</v>
      </c>
      <c r="S15" s="304">
        <v>3.7499999999999999E-2</v>
      </c>
      <c r="T15" s="405">
        <f t="shared" si="7"/>
        <v>1</v>
      </c>
      <c r="U15" s="691"/>
      <c r="V15" s="693"/>
      <c r="W15" s="690"/>
      <c r="X15" s="304">
        <v>3.7499999999999999E-2</v>
      </c>
      <c r="Y15" s="405">
        <v>3.7499999999999999E-2</v>
      </c>
      <c r="Z15" s="405">
        <f t="shared" si="8"/>
        <v>1</v>
      </c>
      <c r="AA15" s="691"/>
      <c r="AB15" s="691"/>
      <c r="AC15" s="691"/>
      <c r="AD15" s="304">
        <v>3.7499999999999999E-2</v>
      </c>
      <c r="AE15" s="405">
        <v>3.7499999999999999E-2</v>
      </c>
      <c r="AF15" s="406">
        <f t="shared" si="1"/>
        <v>1</v>
      </c>
      <c r="AG15" s="691"/>
      <c r="AH15" s="691"/>
      <c r="AI15" s="691"/>
      <c r="AJ15" s="304">
        <v>3.7499999999999999E-2</v>
      </c>
      <c r="AK15" s="305">
        <v>3.7499999999999999E-2</v>
      </c>
      <c r="AL15" s="399">
        <f t="shared" si="9"/>
        <v>1</v>
      </c>
      <c r="AM15" s="272"/>
      <c r="AN15" s="271"/>
      <c r="AO15" s="398">
        <f t="shared" si="2"/>
        <v>0.15</v>
      </c>
      <c r="AP15" s="400">
        <f t="shared" si="10"/>
        <v>0.15</v>
      </c>
      <c r="AQ15" s="400">
        <f t="shared" si="3"/>
        <v>1</v>
      </c>
      <c r="AR15" s="695"/>
      <c r="AS15" s="695"/>
      <c r="AT15" s="738"/>
    </row>
    <row r="16" spans="1:50" s="215" customFormat="1" ht="39.75" customHeight="1" thickBot="1">
      <c r="A16" s="699">
        <v>3</v>
      </c>
      <c r="B16" s="702" t="s">
        <v>1370</v>
      </c>
      <c r="C16" s="696">
        <v>0.17</v>
      </c>
      <c r="D16" s="687" t="s">
        <v>916</v>
      </c>
      <c r="E16" s="705" t="s">
        <v>868</v>
      </c>
      <c r="F16" s="687">
        <v>0.08</v>
      </c>
      <c r="G16" s="687">
        <v>0.1</v>
      </c>
      <c r="H16" s="687">
        <v>0.3</v>
      </c>
      <c r="I16" s="687">
        <v>0.3</v>
      </c>
      <c r="J16" s="687">
        <v>0.3</v>
      </c>
      <c r="K16" s="687">
        <f>G16+H16+I16+J16</f>
        <v>1</v>
      </c>
      <c r="L16" s="402">
        <v>1</v>
      </c>
      <c r="M16" s="403" t="s">
        <v>869</v>
      </c>
      <c r="N16" s="409">
        <v>0.15</v>
      </c>
      <c r="O16" s="691">
        <v>7.4999999999999997E-2</v>
      </c>
      <c r="P16" s="691">
        <f t="shared" si="11"/>
        <v>7.4999999999999997E-2</v>
      </c>
      <c r="Q16" s="710">
        <f>IFERROR(P16/O16,0)</f>
        <v>1</v>
      </c>
      <c r="R16" s="304">
        <v>3.7499999999999999E-2</v>
      </c>
      <c r="S16" s="304">
        <v>3.7499999999999999E-2</v>
      </c>
      <c r="T16" s="405">
        <f t="shared" si="0"/>
        <v>1</v>
      </c>
      <c r="U16" s="691">
        <v>7.4999999999999997E-2</v>
      </c>
      <c r="V16" s="692">
        <v>7.4999999999999997E-2</v>
      </c>
      <c r="W16" s="689">
        <f>IFERROR(V16/U16,0)</f>
        <v>1</v>
      </c>
      <c r="X16" s="304">
        <v>3.7499999999999999E-2</v>
      </c>
      <c r="Y16" s="405">
        <v>3.7499999999999999E-2</v>
      </c>
      <c r="Z16" s="405">
        <f t="shared" si="4"/>
        <v>1</v>
      </c>
      <c r="AA16" s="691">
        <v>7.4999999999999997E-2</v>
      </c>
      <c r="AB16" s="691">
        <f>AE16+AE17</f>
        <v>7.4999999999999997E-2</v>
      </c>
      <c r="AC16" s="691">
        <f>IFERROR(AB16/AA16,0)</f>
        <v>1</v>
      </c>
      <c r="AD16" s="405">
        <v>3.7499999999999999E-2</v>
      </c>
      <c r="AE16" s="405">
        <v>3.7499999999999999E-2</v>
      </c>
      <c r="AF16" s="406">
        <f t="shared" ref="AF16:AF30" si="12">IFERROR(AE16/AD16,0)</f>
        <v>1</v>
      </c>
      <c r="AG16" s="691">
        <v>7.4999999999999997E-2</v>
      </c>
      <c r="AH16" s="691">
        <v>7.4999999999999997E-2</v>
      </c>
      <c r="AI16" s="691">
        <f>IFERROR(AH16/AG16,0)</f>
        <v>1</v>
      </c>
      <c r="AJ16" s="405">
        <v>3.7499999999999999E-2</v>
      </c>
      <c r="AK16" s="305">
        <v>3.7499999999999999E-2</v>
      </c>
      <c r="AL16" s="399">
        <f t="shared" si="5"/>
        <v>1</v>
      </c>
      <c r="AM16" s="272"/>
      <c r="AN16" s="271"/>
      <c r="AO16" s="398">
        <f>AD16+AJ16+R16+X16</f>
        <v>0.15</v>
      </c>
      <c r="AP16" s="399">
        <f t="shared" si="6"/>
        <v>0.15</v>
      </c>
      <c r="AQ16" s="399">
        <f t="shared" si="3"/>
        <v>1</v>
      </c>
      <c r="AR16" s="694">
        <f>+AO16+AO17</f>
        <v>0.3</v>
      </c>
      <c r="AS16" s="694">
        <f>+AP16+AP17</f>
        <v>0.3</v>
      </c>
      <c r="AT16" s="737">
        <f>AS16/AR16</f>
        <v>1</v>
      </c>
    </row>
    <row r="17" spans="1:50" s="215" customFormat="1" ht="39.75" customHeight="1" thickBot="1">
      <c r="A17" s="700"/>
      <c r="B17" s="703"/>
      <c r="C17" s="697"/>
      <c r="D17" s="688"/>
      <c r="E17" s="706"/>
      <c r="F17" s="688"/>
      <c r="G17" s="688"/>
      <c r="H17" s="688"/>
      <c r="I17" s="688"/>
      <c r="J17" s="688"/>
      <c r="K17" s="688"/>
      <c r="L17" s="407">
        <v>2</v>
      </c>
      <c r="M17" s="408" t="s">
        <v>870</v>
      </c>
      <c r="N17" s="409">
        <v>0.15</v>
      </c>
      <c r="O17" s="691"/>
      <c r="P17" s="691"/>
      <c r="Q17" s="710"/>
      <c r="R17" s="304">
        <v>3.7499999999999999E-2</v>
      </c>
      <c r="S17" s="304">
        <v>3.7499999999999999E-2</v>
      </c>
      <c r="T17" s="405">
        <f t="shared" si="0"/>
        <v>1</v>
      </c>
      <c r="U17" s="691"/>
      <c r="V17" s="693"/>
      <c r="W17" s="690"/>
      <c r="X17" s="304">
        <v>3.7499999999999999E-2</v>
      </c>
      <c r="Y17" s="405">
        <v>3.7499999999999999E-2</v>
      </c>
      <c r="Z17" s="405">
        <f t="shared" si="4"/>
        <v>1</v>
      </c>
      <c r="AA17" s="691"/>
      <c r="AB17" s="691"/>
      <c r="AC17" s="691"/>
      <c r="AD17" s="405">
        <v>3.7499999999999999E-2</v>
      </c>
      <c r="AE17" s="405">
        <v>3.7499999999999999E-2</v>
      </c>
      <c r="AF17" s="406">
        <f t="shared" si="12"/>
        <v>1</v>
      </c>
      <c r="AG17" s="691"/>
      <c r="AH17" s="691"/>
      <c r="AI17" s="691"/>
      <c r="AJ17" s="405">
        <v>3.7499999999999999E-2</v>
      </c>
      <c r="AK17" s="305">
        <v>3.7499999999999999E-2</v>
      </c>
      <c r="AL17" s="399">
        <f t="shared" si="5"/>
        <v>1</v>
      </c>
      <c r="AM17" s="272"/>
      <c r="AN17" s="271"/>
      <c r="AO17" s="398">
        <f t="shared" si="2"/>
        <v>0.15</v>
      </c>
      <c r="AP17" s="400">
        <f t="shared" si="6"/>
        <v>0.15</v>
      </c>
      <c r="AQ17" s="400">
        <f t="shared" si="3"/>
        <v>1</v>
      </c>
      <c r="AR17" s="695"/>
      <c r="AS17" s="695"/>
      <c r="AT17" s="738"/>
    </row>
    <row r="18" spans="1:50" s="215" customFormat="1" ht="39.75" customHeight="1" thickBot="1">
      <c r="A18" s="700"/>
      <c r="B18" s="703"/>
      <c r="C18" s="697"/>
      <c r="D18" s="687" t="s">
        <v>917</v>
      </c>
      <c r="E18" s="707" t="s">
        <v>871</v>
      </c>
      <c r="F18" s="687">
        <v>0.08</v>
      </c>
      <c r="G18" s="687">
        <v>0.1</v>
      </c>
      <c r="H18" s="687">
        <v>0.3</v>
      </c>
      <c r="I18" s="687">
        <v>0.3</v>
      </c>
      <c r="J18" s="687">
        <v>0.3</v>
      </c>
      <c r="K18" s="687">
        <f>G18+H18+I18+J18</f>
        <v>1</v>
      </c>
      <c r="L18" s="402">
        <v>1</v>
      </c>
      <c r="M18" s="403" t="s">
        <v>872</v>
      </c>
      <c r="N18" s="409">
        <v>0.15</v>
      </c>
      <c r="O18" s="691">
        <v>7.4999999999999997E-2</v>
      </c>
      <c r="P18" s="691">
        <f t="shared" si="11"/>
        <v>7.4999999999999997E-2</v>
      </c>
      <c r="Q18" s="710">
        <f>IFERROR(P18/O18,0)</f>
        <v>1</v>
      </c>
      <c r="R18" s="304">
        <v>3.7499999999999999E-2</v>
      </c>
      <c r="S18" s="304">
        <v>3.7499999999999999E-2</v>
      </c>
      <c r="T18" s="405">
        <f t="shared" si="0"/>
        <v>1</v>
      </c>
      <c r="U18" s="691">
        <v>7.4999999999999997E-2</v>
      </c>
      <c r="V18" s="692">
        <v>7.4999999999999997E-2</v>
      </c>
      <c r="W18" s="689">
        <f>IFERROR(V18/U18,0)</f>
        <v>1</v>
      </c>
      <c r="X18" s="304">
        <v>3.7499999999999999E-2</v>
      </c>
      <c r="Y18" s="405">
        <v>3.7499999999999999E-2</v>
      </c>
      <c r="Z18" s="405">
        <f t="shared" si="4"/>
        <v>1</v>
      </c>
      <c r="AA18" s="691">
        <v>7.4999999999999997E-2</v>
      </c>
      <c r="AB18" s="691">
        <f>AE18+AE19</f>
        <v>7.4999999999999997E-2</v>
      </c>
      <c r="AC18" s="691">
        <f>IFERROR(AB18/AA18,0)</f>
        <v>1</v>
      </c>
      <c r="AD18" s="405">
        <v>3.7499999999999999E-2</v>
      </c>
      <c r="AE18" s="405">
        <v>3.7499999999999999E-2</v>
      </c>
      <c r="AF18" s="406">
        <f t="shared" si="12"/>
        <v>1</v>
      </c>
      <c r="AG18" s="691">
        <v>7.4999999999999997E-2</v>
      </c>
      <c r="AH18" s="691">
        <v>7.4999999999999997E-2</v>
      </c>
      <c r="AI18" s="691">
        <f>IFERROR(AH18/AG18,0)</f>
        <v>1</v>
      </c>
      <c r="AJ18" s="405">
        <v>3.7499999999999999E-2</v>
      </c>
      <c r="AK18" s="305">
        <v>3.7499999999999999E-2</v>
      </c>
      <c r="AL18" s="399">
        <f t="shared" si="5"/>
        <v>1</v>
      </c>
      <c r="AM18" s="272"/>
      <c r="AN18" s="271"/>
      <c r="AO18" s="398">
        <f t="shared" si="2"/>
        <v>0.15</v>
      </c>
      <c r="AP18" s="399">
        <f t="shared" si="6"/>
        <v>0.15</v>
      </c>
      <c r="AQ18" s="399">
        <f t="shared" si="3"/>
        <v>1</v>
      </c>
      <c r="AR18" s="694">
        <f>+AO18+AO19</f>
        <v>0.3</v>
      </c>
      <c r="AS18" s="694">
        <f>+AP18+AP19</f>
        <v>0.3</v>
      </c>
      <c r="AT18" s="737">
        <f>AS18/AR18</f>
        <v>1</v>
      </c>
    </row>
    <row r="19" spans="1:50" s="215" customFormat="1" ht="39.75" customHeight="1" thickBot="1">
      <c r="A19" s="701"/>
      <c r="B19" s="704"/>
      <c r="C19" s="698"/>
      <c r="D19" s="688"/>
      <c r="E19" s="708"/>
      <c r="F19" s="688"/>
      <c r="G19" s="688"/>
      <c r="H19" s="688"/>
      <c r="I19" s="688"/>
      <c r="J19" s="688"/>
      <c r="K19" s="688"/>
      <c r="L19" s="407">
        <v>2</v>
      </c>
      <c r="M19" s="408" t="s">
        <v>873</v>
      </c>
      <c r="N19" s="409">
        <v>0.15</v>
      </c>
      <c r="O19" s="691"/>
      <c r="P19" s="691"/>
      <c r="Q19" s="710"/>
      <c r="R19" s="304">
        <v>3.7499999999999999E-2</v>
      </c>
      <c r="S19" s="304">
        <v>3.7499999999999999E-2</v>
      </c>
      <c r="T19" s="405">
        <f t="shared" si="0"/>
        <v>1</v>
      </c>
      <c r="U19" s="691"/>
      <c r="V19" s="693"/>
      <c r="W19" s="690"/>
      <c r="X19" s="304">
        <v>3.7499999999999999E-2</v>
      </c>
      <c r="Y19" s="405">
        <v>3.7499999999999999E-2</v>
      </c>
      <c r="Z19" s="405">
        <f t="shared" si="4"/>
        <v>1</v>
      </c>
      <c r="AA19" s="691"/>
      <c r="AB19" s="691"/>
      <c r="AC19" s="691"/>
      <c r="AD19" s="405">
        <v>3.7499999999999999E-2</v>
      </c>
      <c r="AE19" s="405">
        <v>3.7499999999999999E-2</v>
      </c>
      <c r="AF19" s="406">
        <f t="shared" si="12"/>
        <v>1</v>
      </c>
      <c r="AG19" s="691"/>
      <c r="AH19" s="691"/>
      <c r="AI19" s="691"/>
      <c r="AJ19" s="405">
        <v>3.7499999999999999E-2</v>
      </c>
      <c r="AK19" s="305">
        <v>3.7499999999999999E-2</v>
      </c>
      <c r="AL19" s="399">
        <f t="shared" si="5"/>
        <v>1</v>
      </c>
      <c r="AM19" s="272"/>
      <c r="AN19" s="271"/>
      <c r="AO19" s="398">
        <f t="shared" si="2"/>
        <v>0.15</v>
      </c>
      <c r="AP19" s="400">
        <f t="shared" si="6"/>
        <v>0.15</v>
      </c>
      <c r="AQ19" s="400">
        <f t="shared" ref="AQ19:AQ31" si="13">IFERROR(AP19/AO19,0)</f>
        <v>1</v>
      </c>
      <c r="AR19" s="695"/>
      <c r="AS19" s="695"/>
      <c r="AT19" s="738"/>
    </row>
    <row r="20" spans="1:50" s="215" customFormat="1" ht="39.75" customHeight="1" thickBot="1">
      <c r="A20" s="699">
        <v>4</v>
      </c>
      <c r="B20" s="702" t="s">
        <v>1371</v>
      </c>
      <c r="C20" s="696">
        <v>0.17</v>
      </c>
      <c r="D20" s="687" t="s">
        <v>919</v>
      </c>
      <c r="E20" s="705" t="s">
        <v>874</v>
      </c>
      <c r="F20" s="713">
        <v>0.08</v>
      </c>
      <c r="G20" s="687">
        <v>0</v>
      </c>
      <c r="H20" s="687">
        <v>0.33</v>
      </c>
      <c r="I20" s="687">
        <v>0.33</v>
      </c>
      <c r="J20" s="687">
        <v>0.34</v>
      </c>
      <c r="K20" s="687">
        <f>G20+H20+I20+J20</f>
        <v>1</v>
      </c>
      <c r="L20" s="407">
        <v>1</v>
      </c>
      <c r="M20" s="408" t="s">
        <v>875</v>
      </c>
      <c r="N20" s="409">
        <v>0.17</v>
      </c>
      <c r="O20" s="691">
        <v>0.09</v>
      </c>
      <c r="P20" s="691">
        <f t="shared" si="11"/>
        <v>0.09</v>
      </c>
      <c r="Q20" s="710">
        <f>IFERROR(P20/O20,0)</f>
        <v>1</v>
      </c>
      <c r="R20" s="304">
        <v>0.05</v>
      </c>
      <c r="S20" s="304">
        <v>0.05</v>
      </c>
      <c r="T20" s="405">
        <f t="shared" si="0"/>
        <v>1</v>
      </c>
      <c r="U20" s="691">
        <v>0.08</v>
      </c>
      <c r="V20" s="692">
        <v>0.08</v>
      </c>
      <c r="W20" s="689">
        <f>IFERROR(V20/U20,0)</f>
        <v>1</v>
      </c>
      <c r="X20" s="304">
        <v>0.04</v>
      </c>
      <c r="Y20" s="405">
        <v>0.04</v>
      </c>
      <c r="Z20" s="405">
        <f t="shared" si="4"/>
        <v>1</v>
      </c>
      <c r="AA20" s="691">
        <v>0.08</v>
      </c>
      <c r="AB20" s="691">
        <f>AE20+AE21</f>
        <v>0.08</v>
      </c>
      <c r="AC20" s="691">
        <f>IFERROR(AB20/AA20,0)</f>
        <v>1</v>
      </c>
      <c r="AD20" s="405">
        <v>0.04</v>
      </c>
      <c r="AE20" s="405">
        <v>0.04</v>
      </c>
      <c r="AF20" s="406">
        <f t="shared" si="12"/>
        <v>1</v>
      </c>
      <c r="AG20" s="691">
        <v>0.08</v>
      </c>
      <c r="AH20" s="691">
        <v>0.08</v>
      </c>
      <c r="AI20" s="691">
        <f>IFERROR(AH20/AG20,0)</f>
        <v>1</v>
      </c>
      <c r="AJ20" s="405">
        <v>0.04</v>
      </c>
      <c r="AK20" s="305">
        <v>0.04</v>
      </c>
      <c r="AL20" s="399">
        <f t="shared" si="5"/>
        <v>1</v>
      </c>
      <c r="AM20" s="272"/>
      <c r="AN20" s="271"/>
      <c r="AO20" s="398">
        <f>AD20+AJ20+R20+X20</f>
        <v>0.17</v>
      </c>
      <c r="AP20" s="400">
        <f t="shared" si="6"/>
        <v>0.17</v>
      </c>
      <c r="AQ20" s="399">
        <f t="shared" si="13"/>
        <v>1</v>
      </c>
      <c r="AR20" s="694">
        <f>+AO20+AO21</f>
        <v>0.33</v>
      </c>
      <c r="AS20" s="694">
        <f>+AP20+AP21</f>
        <v>0.33</v>
      </c>
      <c r="AT20" s="737">
        <f>AS20/AR20</f>
        <v>1</v>
      </c>
    </row>
    <row r="21" spans="1:50" s="215" customFormat="1" ht="39.75" customHeight="1" thickBot="1">
      <c r="A21" s="700"/>
      <c r="B21" s="703"/>
      <c r="C21" s="697"/>
      <c r="D21" s="688"/>
      <c r="E21" s="706"/>
      <c r="F21" s="714"/>
      <c r="G21" s="688"/>
      <c r="H21" s="688"/>
      <c r="I21" s="688"/>
      <c r="J21" s="688"/>
      <c r="K21" s="688"/>
      <c r="L21" s="407">
        <v>2</v>
      </c>
      <c r="M21" s="408" t="s">
        <v>876</v>
      </c>
      <c r="N21" s="409">
        <v>0.16</v>
      </c>
      <c r="O21" s="691"/>
      <c r="P21" s="691"/>
      <c r="Q21" s="710"/>
      <c r="R21" s="304">
        <v>0.04</v>
      </c>
      <c r="S21" s="304">
        <v>0.04</v>
      </c>
      <c r="T21" s="405">
        <f>IFERROR(S21/R21,0)</f>
        <v>1</v>
      </c>
      <c r="U21" s="691"/>
      <c r="V21" s="693"/>
      <c r="W21" s="690"/>
      <c r="X21" s="304">
        <v>0.04</v>
      </c>
      <c r="Y21" s="405">
        <v>0.04</v>
      </c>
      <c r="Z21" s="405">
        <f t="shared" si="4"/>
        <v>1</v>
      </c>
      <c r="AA21" s="691"/>
      <c r="AB21" s="691"/>
      <c r="AC21" s="691"/>
      <c r="AD21" s="405">
        <v>0.04</v>
      </c>
      <c r="AE21" s="405">
        <v>0.04</v>
      </c>
      <c r="AF21" s="406">
        <f t="shared" si="12"/>
        <v>1</v>
      </c>
      <c r="AG21" s="691"/>
      <c r="AH21" s="691"/>
      <c r="AI21" s="691"/>
      <c r="AJ21" s="405">
        <v>0.04</v>
      </c>
      <c r="AK21" s="306">
        <v>0.04</v>
      </c>
      <c r="AL21" s="399">
        <f t="shared" si="5"/>
        <v>1</v>
      </c>
      <c r="AM21" s="272"/>
      <c r="AN21" s="271"/>
      <c r="AO21" s="398">
        <f t="shared" si="2"/>
        <v>0.16</v>
      </c>
      <c r="AP21" s="400">
        <f t="shared" si="6"/>
        <v>0.16</v>
      </c>
      <c r="AQ21" s="505">
        <f t="shared" si="13"/>
        <v>1</v>
      </c>
      <c r="AR21" s="709"/>
      <c r="AS21" s="695"/>
      <c r="AT21" s="739"/>
    </row>
    <row r="22" spans="1:50" s="215" customFormat="1" ht="39.75" customHeight="1" thickBot="1">
      <c r="A22" s="700"/>
      <c r="B22" s="703"/>
      <c r="C22" s="697"/>
      <c r="D22" s="687" t="s">
        <v>918</v>
      </c>
      <c r="E22" s="707" t="s">
        <v>877</v>
      </c>
      <c r="F22" s="713">
        <v>0.08</v>
      </c>
      <c r="G22" s="687">
        <v>0</v>
      </c>
      <c r="H22" s="687">
        <v>0.33</v>
      </c>
      <c r="I22" s="687">
        <v>0.33</v>
      </c>
      <c r="J22" s="687">
        <v>0.34</v>
      </c>
      <c r="K22" s="687">
        <f>G22+H22+I22+J22</f>
        <v>1</v>
      </c>
      <c r="L22" s="407">
        <v>1</v>
      </c>
      <c r="M22" s="408" t="s">
        <v>878</v>
      </c>
      <c r="N22" s="409">
        <v>0.17</v>
      </c>
      <c r="O22" s="691">
        <v>0.09</v>
      </c>
      <c r="P22" s="691">
        <f t="shared" si="11"/>
        <v>0.09</v>
      </c>
      <c r="Q22" s="710">
        <f>IFERROR(P22/O22,0)</f>
        <v>1</v>
      </c>
      <c r="R22" s="304">
        <v>0.05</v>
      </c>
      <c r="S22" s="304">
        <v>0.05</v>
      </c>
      <c r="T22" s="405">
        <f t="shared" si="0"/>
        <v>1</v>
      </c>
      <c r="U22" s="691">
        <v>0.08</v>
      </c>
      <c r="V22" s="692">
        <v>0.08</v>
      </c>
      <c r="W22" s="689">
        <f>IFERROR(V22/U22,0)</f>
        <v>1</v>
      </c>
      <c r="X22" s="304">
        <v>0.04</v>
      </c>
      <c r="Y22" s="405">
        <v>0.04</v>
      </c>
      <c r="Z22" s="405">
        <f t="shared" si="4"/>
        <v>1</v>
      </c>
      <c r="AA22" s="691">
        <v>0.08</v>
      </c>
      <c r="AB22" s="691">
        <f>AE22+AE23</f>
        <v>0.08</v>
      </c>
      <c r="AC22" s="691">
        <f>IFERROR(AB22/AA22,0)</f>
        <v>1</v>
      </c>
      <c r="AD22" s="405">
        <v>0.04</v>
      </c>
      <c r="AE22" s="405">
        <v>0.04</v>
      </c>
      <c r="AF22" s="406">
        <f t="shared" si="12"/>
        <v>1</v>
      </c>
      <c r="AG22" s="691">
        <v>0.08</v>
      </c>
      <c r="AH22" s="691">
        <v>0.08</v>
      </c>
      <c r="AI22" s="691">
        <f>IFERROR(AH22/AG22,0)</f>
        <v>1</v>
      </c>
      <c r="AJ22" s="405">
        <v>0.04</v>
      </c>
      <c r="AK22" s="305">
        <v>0.04</v>
      </c>
      <c r="AL22" s="399">
        <f t="shared" si="5"/>
        <v>1</v>
      </c>
      <c r="AM22" s="272"/>
      <c r="AN22" s="271"/>
      <c r="AO22" s="398">
        <f t="shared" si="2"/>
        <v>0.17</v>
      </c>
      <c r="AP22" s="400">
        <f t="shared" si="6"/>
        <v>0.17</v>
      </c>
      <c r="AQ22" s="399">
        <f t="shared" si="13"/>
        <v>1</v>
      </c>
      <c r="AR22" s="694">
        <f>+AO22+AO23</f>
        <v>0.33</v>
      </c>
      <c r="AS22" s="694">
        <f>+AP22+AP23</f>
        <v>0.33</v>
      </c>
      <c r="AT22" s="737">
        <f>AS22/AR22</f>
        <v>1</v>
      </c>
    </row>
    <row r="23" spans="1:50" s="215" customFormat="1" ht="39.75" customHeight="1" thickBot="1">
      <c r="A23" s="701"/>
      <c r="B23" s="704"/>
      <c r="C23" s="698"/>
      <c r="D23" s="688"/>
      <c r="E23" s="708"/>
      <c r="F23" s="714"/>
      <c r="G23" s="688"/>
      <c r="H23" s="688"/>
      <c r="I23" s="688"/>
      <c r="J23" s="688"/>
      <c r="K23" s="688"/>
      <c r="L23" s="407">
        <v>2</v>
      </c>
      <c r="M23" s="408" t="s">
        <v>879</v>
      </c>
      <c r="N23" s="409">
        <v>0.16</v>
      </c>
      <c r="O23" s="691"/>
      <c r="P23" s="691"/>
      <c r="Q23" s="710"/>
      <c r="R23" s="304">
        <v>0.04</v>
      </c>
      <c r="S23" s="304">
        <v>0.04</v>
      </c>
      <c r="T23" s="405">
        <f t="shared" ref="T23:T31" si="14">IFERROR(S23/R23,0)</f>
        <v>1</v>
      </c>
      <c r="U23" s="691"/>
      <c r="V23" s="693"/>
      <c r="W23" s="690"/>
      <c r="X23" s="304">
        <v>0.04</v>
      </c>
      <c r="Y23" s="405">
        <v>0.04</v>
      </c>
      <c r="Z23" s="405">
        <f t="shared" si="4"/>
        <v>1</v>
      </c>
      <c r="AA23" s="691"/>
      <c r="AB23" s="691"/>
      <c r="AC23" s="691"/>
      <c r="AD23" s="405">
        <v>0.04</v>
      </c>
      <c r="AE23" s="405">
        <v>0.04</v>
      </c>
      <c r="AF23" s="406">
        <f t="shared" si="12"/>
        <v>1</v>
      </c>
      <c r="AG23" s="691"/>
      <c r="AH23" s="691"/>
      <c r="AI23" s="691"/>
      <c r="AJ23" s="405">
        <v>0.04</v>
      </c>
      <c r="AK23" s="306">
        <v>0.04</v>
      </c>
      <c r="AL23" s="399">
        <f t="shared" si="5"/>
        <v>1</v>
      </c>
      <c r="AM23" s="272"/>
      <c r="AN23" s="271"/>
      <c r="AO23" s="398">
        <f t="shared" si="2"/>
        <v>0.16</v>
      </c>
      <c r="AP23" s="400">
        <f t="shared" si="6"/>
        <v>0.16</v>
      </c>
      <c r="AQ23" s="505">
        <f t="shared" si="13"/>
        <v>1</v>
      </c>
      <c r="AR23" s="709"/>
      <c r="AS23" s="695"/>
      <c r="AT23" s="739"/>
    </row>
    <row r="24" spans="1:50" s="215" customFormat="1" ht="39.75" customHeight="1" thickBot="1">
      <c r="A24" s="699">
        <v>5</v>
      </c>
      <c r="B24" s="702" t="s">
        <v>927</v>
      </c>
      <c r="C24" s="696">
        <v>0.16</v>
      </c>
      <c r="D24" s="687" t="s">
        <v>920</v>
      </c>
      <c r="E24" s="711" t="s">
        <v>880</v>
      </c>
      <c r="F24" s="687">
        <v>0.08</v>
      </c>
      <c r="G24" s="687">
        <v>0.1</v>
      </c>
      <c r="H24" s="687">
        <v>0.3</v>
      </c>
      <c r="I24" s="687">
        <v>0.3</v>
      </c>
      <c r="J24" s="687">
        <v>0.3</v>
      </c>
      <c r="K24" s="687">
        <f>G24+H24+I24+J24</f>
        <v>1</v>
      </c>
      <c r="L24" s="402">
        <v>1</v>
      </c>
      <c r="M24" s="403" t="s">
        <v>881</v>
      </c>
      <c r="N24" s="404">
        <v>0.15</v>
      </c>
      <c r="O24" s="691">
        <v>7.0000000000000007E-2</v>
      </c>
      <c r="P24" s="691">
        <f t="shared" si="11"/>
        <v>7.0000000000000007E-2</v>
      </c>
      <c r="Q24" s="710">
        <f>IFERROR(P24/O24,0)</f>
        <v>1</v>
      </c>
      <c r="R24" s="304">
        <v>3.5000000000000003E-2</v>
      </c>
      <c r="S24" s="304">
        <v>3.5000000000000003E-2</v>
      </c>
      <c r="T24" s="405">
        <f t="shared" si="14"/>
        <v>1</v>
      </c>
      <c r="U24" s="691">
        <v>0.08</v>
      </c>
      <c r="V24" s="692">
        <v>0.08</v>
      </c>
      <c r="W24" s="689">
        <f>IFERROR(V24/U24,0)</f>
        <v>1</v>
      </c>
      <c r="X24" s="304">
        <v>0.04</v>
      </c>
      <c r="Y24" s="405">
        <v>0.04</v>
      </c>
      <c r="Z24" s="405">
        <f t="shared" ref="Z24:Z31" si="15">IFERROR(Y24/X24,0)</f>
        <v>1</v>
      </c>
      <c r="AA24" s="691">
        <v>0.08</v>
      </c>
      <c r="AB24" s="691">
        <f>AE24+AE25</f>
        <v>0.08</v>
      </c>
      <c r="AC24" s="691">
        <f>IFERROR(AB24/AA24,0)</f>
        <v>1</v>
      </c>
      <c r="AD24" s="405">
        <v>0.04</v>
      </c>
      <c r="AE24" s="405">
        <v>0.04</v>
      </c>
      <c r="AF24" s="406">
        <f>IFERROR(AE24/AD24,0)</f>
        <v>1</v>
      </c>
      <c r="AG24" s="691">
        <v>7.0000000000000007E-2</v>
      </c>
      <c r="AH24" s="691">
        <v>7.0000000000000007E-2</v>
      </c>
      <c r="AI24" s="691">
        <f>IFERROR(AH24/AG24,0)</f>
        <v>1</v>
      </c>
      <c r="AJ24" s="405">
        <v>3.5000000000000003E-2</v>
      </c>
      <c r="AK24" s="305">
        <v>3.5000000000000003E-2</v>
      </c>
      <c r="AL24" s="399">
        <f>IFERROR(AK24/AJ24,0)</f>
        <v>1</v>
      </c>
      <c r="AM24" s="227"/>
      <c r="AN24" s="271"/>
      <c r="AO24" s="398">
        <f t="shared" si="2"/>
        <v>0.15000000000000002</v>
      </c>
      <c r="AP24" s="399">
        <f>SUM(S24,Y24,AE24,AK24)</f>
        <v>0.15000000000000002</v>
      </c>
      <c r="AQ24" s="399">
        <f>IFERROR(AP24/AO24,0)</f>
        <v>1</v>
      </c>
      <c r="AR24" s="694">
        <f>+AO24+AO25</f>
        <v>0.30000000000000004</v>
      </c>
      <c r="AS24" s="694">
        <f>+AP24+AP25</f>
        <v>0.30000000000000004</v>
      </c>
      <c r="AT24" s="737">
        <f>AS24/AR24</f>
        <v>1</v>
      </c>
    </row>
    <row r="25" spans="1:50" s="215" customFormat="1" ht="39.75" customHeight="1" thickBot="1">
      <c r="A25" s="700"/>
      <c r="B25" s="703"/>
      <c r="C25" s="697"/>
      <c r="D25" s="688"/>
      <c r="E25" s="712"/>
      <c r="F25" s="688"/>
      <c r="G25" s="688"/>
      <c r="H25" s="688"/>
      <c r="I25" s="688"/>
      <c r="J25" s="688"/>
      <c r="K25" s="688"/>
      <c r="L25" s="407">
        <v>2</v>
      </c>
      <c r="M25" s="408" t="s">
        <v>882</v>
      </c>
      <c r="N25" s="409">
        <v>0.15</v>
      </c>
      <c r="O25" s="691"/>
      <c r="P25" s="691"/>
      <c r="Q25" s="710"/>
      <c r="R25" s="304">
        <v>3.5000000000000003E-2</v>
      </c>
      <c r="S25" s="304">
        <v>3.5000000000000003E-2</v>
      </c>
      <c r="T25" s="405">
        <f t="shared" si="14"/>
        <v>1</v>
      </c>
      <c r="U25" s="691"/>
      <c r="V25" s="693"/>
      <c r="W25" s="690"/>
      <c r="X25" s="304">
        <v>0.04</v>
      </c>
      <c r="Y25" s="405">
        <v>0.04</v>
      </c>
      <c r="Z25" s="405">
        <f t="shared" si="15"/>
        <v>1</v>
      </c>
      <c r="AA25" s="691"/>
      <c r="AB25" s="691"/>
      <c r="AC25" s="691"/>
      <c r="AD25" s="405">
        <v>0.04</v>
      </c>
      <c r="AE25" s="405">
        <v>0.04</v>
      </c>
      <c r="AF25" s="406">
        <f>IFERROR(AE25/AD25,0)</f>
        <v>1</v>
      </c>
      <c r="AG25" s="691"/>
      <c r="AH25" s="691"/>
      <c r="AI25" s="691"/>
      <c r="AJ25" s="405">
        <v>3.5000000000000003E-2</v>
      </c>
      <c r="AK25" s="305">
        <v>3.5000000000000003E-2</v>
      </c>
      <c r="AL25" s="399">
        <f>IFERROR(AK25/AJ25,0)</f>
        <v>1</v>
      </c>
      <c r="AM25" s="272"/>
      <c r="AN25" s="271"/>
      <c r="AO25" s="398">
        <f t="shared" si="2"/>
        <v>0.15000000000000002</v>
      </c>
      <c r="AP25" s="400">
        <f>SUM(S25,Y25,AE25,AK25)</f>
        <v>0.15000000000000002</v>
      </c>
      <c r="AQ25" s="400">
        <f>IFERROR(AP25/AO25,0)</f>
        <v>1</v>
      </c>
      <c r="AR25" s="695"/>
      <c r="AS25" s="695"/>
      <c r="AT25" s="738"/>
    </row>
    <row r="26" spans="1:50" s="215" customFormat="1" ht="39.75" customHeight="1" thickBot="1">
      <c r="A26" s="700"/>
      <c r="B26" s="703"/>
      <c r="C26" s="697"/>
      <c r="D26" s="687" t="s">
        <v>923</v>
      </c>
      <c r="E26" s="707" t="s">
        <v>883</v>
      </c>
      <c r="F26" s="687">
        <v>0.08</v>
      </c>
      <c r="G26" s="687">
        <v>0.1</v>
      </c>
      <c r="H26" s="687">
        <v>0.3</v>
      </c>
      <c r="I26" s="687">
        <v>0.3</v>
      </c>
      <c r="J26" s="687">
        <v>0.3</v>
      </c>
      <c r="K26" s="687">
        <f>G26+H26+I26+J26</f>
        <v>1</v>
      </c>
      <c r="L26" s="402">
        <v>1</v>
      </c>
      <c r="M26" s="403" t="s">
        <v>884</v>
      </c>
      <c r="N26" s="404">
        <v>0.15</v>
      </c>
      <c r="O26" s="691">
        <v>7.4999999999999997E-2</v>
      </c>
      <c r="P26" s="691">
        <f t="shared" si="11"/>
        <v>7.4999999999999997E-2</v>
      </c>
      <c r="Q26" s="710">
        <f>IFERROR(P26/O26,0)</f>
        <v>1</v>
      </c>
      <c r="R26" s="304">
        <v>3.7499999999999999E-2</v>
      </c>
      <c r="S26" s="304">
        <v>3.7499999999999999E-2</v>
      </c>
      <c r="T26" s="405">
        <f t="shared" si="14"/>
        <v>1</v>
      </c>
      <c r="U26" s="691">
        <v>7.4999999999999997E-2</v>
      </c>
      <c r="V26" s="691">
        <v>7.4999999999999997E-2</v>
      </c>
      <c r="W26" s="689">
        <f>IFERROR(V26/U26,0)</f>
        <v>1</v>
      </c>
      <c r="X26" s="304">
        <v>3.7499999999999999E-2</v>
      </c>
      <c r="Y26" s="405">
        <v>3.7499999999999999E-2</v>
      </c>
      <c r="Z26" s="405">
        <f t="shared" si="15"/>
        <v>1</v>
      </c>
      <c r="AA26" s="691">
        <v>7.4999999999999997E-2</v>
      </c>
      <c r="AB26" s="691">
        <f>AE26+AE27</f>
        <v>7.4999999999999997E-2</v>
      </c>
      <c r="AC26" s="691">
        <f>IFERROR(AB26/AA26,0)</f>
        <v>1</v>
      </c>
      <c r="AD26" s="304">
        <v>3.7499999999999999E-2</v>
      </c>
      <c r="AE26" s="405">
        <v>3.7499999999999999E-2</v>
      </c>
      <c r="AF26" s="406">
        <f>IFERROR(AE26/AD26,0)</f>
        <v>1</v>
      </c>
      <c r="AG26" s="691">
        <v>7.4999999999999997E-2</v>
      </c>
      <c r="AH26" s="691">
        <v>7.4999999999999997E-2</v>
      </c>
      <c r="AI26" s="691">
        <f>IFERROR(AH26/AG26,0)</f>
        <v>1</v>
      </c>
      <c r="AJ26" s="405">
        <v>3.7499999999999999E-2</v>
      </c>
      <c r="AK26" s="305">
        <v>3.7499999999999999E-2</v>
      </c>
      <c r="AL26" s="399">
        <f>IFERROR(AK26/AJ26,0)</f>
        <v>1</v>
      </c>
      <c r="AM26" s="227"/>
      <c r="AN26" s="271"/>
      <c r="AO26" s="398">
        <f t="shared" si="2"/>
        <v>0.15</v>
      </c>
      <c r="AP26" s="399">
        <f>SUM(S26,Y26,AE26,AK26)</f>
        <v>0.15</v>
      </c>
      <c r="AQ26" s="399">
        <f>IFERROR(AP26/AO26,0)</f>
        <v>1</v>
      </c>
      <c r="AR26" s="694">
        <f>+AO26+AO27</f>
        <v>0.3</v>
      </c>
      <c r="AS26" s="694">
        <f>+AP26+AP27</f>
        <v>0.3</v>
      </c>
      <c r="AT26" s="737">
        <f>AS26/AR26</f>
        <v>1</v>
      </c>
    </row>
    <row r="27" spans="1:50" s="215" customFormat="1" ht="39.75" customHeight="1" thickBot="1">
      <c r="A27" s="701"/>
      <c r="B27" s="704"/>
      <c r="C27" s="698"/>
      <c r="D27" s="688"/>
      <c r="E27" s="708"/>
      <c r="F27" s="688"/>
      <c r="G27" s="688"/>
      <c r="H27" s="688"/>
      <c r="I27" s="688"/>
      <c r="J27" s="688"/>
      <c r="K27" s="688"/>
      <c r="L27" s="407">
        <v>2</v>
      </c>
      <c r="M27" s="408" t="s">
        <v>885</v>
      </c>
      <c r="N27" s="409">
        <v>0.15</v>
      </c>
      <c r="O27" s="691"/>
      <c r="P27" s="691"/>
      <c r="Q27" s="710"/>
      <c r="R27" s="304">
        <v>3.7499999999999999E-2</v>
      </c>
      <c r="S27" s="304">
        <v>3.7499999999999999E-2</v>
      </c>
      <c r="T27" s="405">
        <f t="shared" si="14"/>
        <v>1</v>
      </c>
      <c r="U27" s="691"/>
      <c r="V27" s="691"/>
      <c r="W27" s="690"/>
      <c r="X27" s="304">
        <v>3.7499999999999999E-2</v>
      </c>
      <c r="Y27" s="405">
        <v>3.7499999999999999E-2</v>
      </c>
      <c r="Z27" s="405">
        <f t="shared" si="15"/>
        <v>1</v>
      </c>
      <c r="AA27" s="691"/>
      <c r="AB27" s="691"/>
      <c r="AC27" s="691"/>
      <c r="AD27" s="304">
        <v>3.7499999999999999E-2</v>
      </c>
      <c r="AE27" s="405">
        <v>3.7499999999999999E-2</v>
      </c>
      <c r="AF27" s="406">
        <f>IFERROR(AE27/AD27,0)</f>
        <v>1</v>
      </c>
      <c r="AG27" s="691"/>
      <c r="AH27" s="691"/>
      <c r="AI27" s="691"/>
      <c r="AJ27" s="405">
        <v>3.7499999999999999E-2</v>
      </c>
      <c r="AK27" s="305">
        <v>3.7499999999999999E-2</v>
      </c>
      <c r="AL27" s="399">
        <f>IFERROR(AK27/AJ27,0)</f>
        <v>1</v>
      </c>
      <c r="AM27" s="272"/>
      <c r="AN27" s="271"/>
      <c r="AO27" s="398">
        <f t="shared" si="2"/>
        <v>0.15</v>
      </c>
      <c r="AP27" s="400">
        <f>SUM(S27,Y27,AE27,AK27)</f>
        <v>0.15</v>
      </c>
      <c r="AQ27" s="400">
        <f>IFERROR(AP27/AO27,0)</f>
        <v>1</v>
      </c>
      <c r="AR27" s="695"/>
      <c r="AS27" s="695"/>
      <c r="AT27" s="738"/>
    </row>
    <row r="28" spans="1:50" s="215" customFormat="1" ht="39.75" customHeight="1" thickBot="1">
      <c r="A28" s="699">
        <v>6</v>
      </c>
      <c r="B28" s="702" t="s">
        <v>886</v>
      </c>
      <c r="C28" s="696">
        <v>0.16</v>
      </c>
      <c r="D28" s="687" t="s">
        <v>921</v>
      </c>
      <c r="E28" s="705" t="s">
        <v>887</v>
      </c>
      <c r="F28" s="687">
        <v>0.08</v>
      </c>
      <c r="G28" s="687">
        <v>0.1</v>
      </c>
      <c r="H28" s="687">
        <v>0.3</v>
      </c>
      <c r="I28" s="687">
        <v>0.3</v>
      </c>
      <c r="J28" s="687">
        <v>0.3</v>
      </c>
      <c r="K28" s="687">
        <f>G28+H28+I28+J28</f>
        <v>1</v>
      </c>
      <c r="L28" s="402">
        <v>1</v>
      </c>
      <c r="M28" s="403" t="s">
        <v>888</v>
      </c>
      <c r="N28" s="404">
        <v>0.15</v>
      </c>
      <c r="O28" s="691">
        <v>7.4999999999999997E-2</v>
      </c>
      <c r="P28" s="691">
        <f t="shared" si="11"/>
        <v>7.4999999999999997E-2</v>
      </c>
      <c r="Q28" s="710">
        <f>IFERROR(P28/O28,0)</f>
        <v>1</v>
      </c>
      <c r="R28" s="304">
        <v>3.7499999999999999E-2</v>
      </c>
      <c r="S28" s="304">
        <v>3.7499999999999999E-2</v>
      </c>
      <c r="T28" s="405">
        <f t="shared" si="14"/>
        <v>1</v>
      </c>
      <c r="U28" s="691">
        <v>7.4999999999999997E-2</v>
      </c>
      <c r="V28" s="692">
        <v>7.4999999999999997E-2</v>
      </c>
      <c r="W28" s="689">
        <f>IFERROR(V28/U28,0)</f>
        <v>1</v>
      </c>
      <c r="X28" s="304">
        <v>3.7499999999999999E-2</v>
      </c>
      <c r="Y28" s="405">
        <v>3.7499999999999999E-2</v>
      </c>
      <c r="Z28" s="405">
        <f t="shared" si="15"/>
        <v>1</v>
      </c>
      <c r="AA28" s="691">
        <v>7.4999999999999997E-2</v>
      </c>
      <c r="AB28" s="691">
        <f>AE28+AE29</f>
        <v>7.4999999999999997E-2</v>
      </c>
      <c r="AC28" s="691">
        <f>IFERROR(AB28/AA28,0)</f>
        <v>1</v>
      </c>
      <c r="AD28" s="304">
        <v>3.7499999999999999E-2</v>
      </c>
      <c r="AE28" s="304">
        <v>3.7499999999999999E-2</v>
      </c>
      <c r="AF28" s="406">
        <f t="shared" si="12"/>
        <v>1</v>
      </c>
      <c r="AG28" s="691">
        <v>7.4999999999999997E-2</v>
      </c>
      <c r="AH28" s="691">
        <v>7.4999999999999997E-2</v>
      </c>
      <c r="AI28" s="691">
        <f>IFERROR(AH28/AG28,0)</f>
        <v>1</v>
      </c>
      <c r="AJ28" s="405">
        <v>3.7499999999999999E-2</v>
      </c>
      <c r="AK28" s="305">
        <v>3.7499999999999999E-2</v>
      </c>
      <c r="AL28" s="399">
        <f t="shared" si="5"/>
        <v>1</v>
      </c>
      <c r="AM28" s="272"/>
      <c r="AN28" s="271"/>
      <c r="AO28" s="398">
        <f t="shared" si="2"/>
        <v>0.15</v>
      </c>
      <c r="AP28" s="399">
        <f t="shared" si="6"/>
        <v>0.15</v>
      </c>
      <c r="AQ28" s="399">
        <f t="shared" si="13"/>
        <v>1</v>
      </c>
      <c r="AR28" s="694">
        <f>+AO28+AO29</f>
        <v>0.3</v>
      </c>
      <c r="AS28" s="694">
        <f>+AP28+AP29</f>
        <v>0.3</v>
      </c>
      <c r="AT28" s="737">
        <f>AS28/AR28</f>
        <v>1</v>
      </c>
    </row>
    <row r="29" spans="1:50" s="215" customFormat="1" ht="39.75" customHeight="1" thickBot="1">
      <c r="A29" s="700"/>
      <c r="B29" s="703"/>
      <c r="C29" s="697"/>
      <c r="D29" s="688"/>
      <c r="E29" s="706"/>
      <c r="F29" s="688"/>
      <c r="G29" s="688"/>
      <c r="H29" s="688"/>
      <c r="I29" s="688"/>
      <c r="J29" s="688"/>
      <c r="K29" s="688"/>
      <c r="L29" s="407">
        <v>2</v>
      </c>
      <c r="M29" s="408" t="s">
        <v>889</v>
      </c>
      <c r="N29" s="409">
        <v>0.15</v>
      </c>
      <c r="O29" s="691"/>
      <c r="P29" s="691"/>
      <c r="Q29" s="710"/>
      <c r="R29" s="304">
        <v>3.7499999999999999E-2</v>
      </c>
      <c r="S29" s="304">
        <v>3.7499999999999999E-2</v>
      </c>
      <c r="T29" s="405">
        <f t="shared" si="14"/>
        <v>1</v>
      </c>
      <c r="U29" s="691"/>
      <c r="V29" s="693"/>
      <c r="W29" s="690"/>
      <c r="X29" s="304">
        <v>3.7499999999999999E-2</v>
      </c>
      <c r="Y29" s="405">
        <v>3.7499999999999999E-2</v>
      </c>
      <c r="Z29" s="405">
        <f t="shared" si="15"/>
        <v>1</v>
      </c>
      <c r="AA29" s="691"/>
      <c r="AB29" s="691"/>
      <c r="AC29" s="691"/>
      <c r="AD29" s="304">
        <v>3.7499999999999999E-2</v>
      </c>
      <c r="AE29" s="304">
        <v>3.7499999999999999E-2</v>
      </c>
      <c r="AF29" s="406">
        <f t="shared" si="12"/>
        <v>1</v>
      </c>
      <c r="AG29" s="691"/>
      <c r="AH29" s="691"/>
      <c r="AI29" s="691"/>
      <c r="AJ29" s="405">
        <v>3.7499999999999999E-2</v>
      </c>
      <c r="AK29" s="305">
        <v>3.7499999999999999E-2</v>
      </c>
      <c r="AL29" s="399">
        <f t="shared" si="5"/>
        <v>1</v>
      </c>
      <c r="AM29" s="272"/>
      <c r="AN29" s="271"/>
      <c r="AO29" s="398">
        <f t="shared" si="2"/>
        <v>0.15</v>
      </c>
      <c r="AP29" s="400">
        <f t="shared" si="6"/>
        <v>0.15</v>
      </c>
      <c r="AQ29" s="400">
        <f t="shared" si="13"/>
        <v>1</v>
      </c>
      <c r="AR29" s="695"/>
      <c r="AS29" s="695"/>
      <c r="AT29" s="738"/>
    </row>
    <row r="30" spans="1:50" s="215" customFormat="1" ht="39.75" customHeight="1" thickBot="1">
      <c r="A30" s="700"/>
      <c r="B30" s="703"/>
      <c r="C30" s="697"/>
      <c r="D30" s="687" t="s">
        <v>924</v>
      </c>
      <c r="E30" s="707" t="s">
        <v>890</v>
      </c>
      <c r="F30" s="687">
        <v>0.08</v>
      </c>
      <c r="G30" s="687">
        <v>0.1</v>
      </c>
      <c r="H30" s="687">
        <v>0.3</v>
      </c>
      <c r="I30" s="687">
        <v>0.3</v>
      </c>
      <c r="J30" s="687">
        <v>0.3</v>
      </c>
      <c r="K30" s="687">
        <f>G30+H30+I30+J30</f>
        <v>1</v>
      </c>
      <c r="L30" s="402">
        <v>1</v>
      </c>
      <c r="M30" s="403" t="s">
        <v>891</v>
      </c>
      <c r="N30" s="404">
        <v>0.15</v>
      </c>
      <c r="O30" s="691">
        <v>7.4999999999999997E-2</v>
      </c>
      <c r="P30" s="691">
        <f t="shared" si="11"/>
        <v>7.4999999999999997E-2</v>
      </c>
      <c r="Q30" s="710">
        <f>IFERROR(P30/O30,0)</f>
        <v>1</v>
      </c>
      <c r="R30" s="304">
        <v>3.7499999999999999E-2</v>
      </c>
      <c r="S30" s="304">
        <v>3.7499999999999999E-2</v>
      </c>
      <c r="T30" s="405">
        <f t="shared" si="14"/>
        <v>1</v>
      </c>
      <c r="U30" s="691">
        <v>7.4999999999999997E-2</v>
      </c>
      <c r="V30" s="692">
        <v>7.4999999999999997E-2</v>
      </c>
      <c r="W30" s="689">
        <f>IFERROR(V30/U30,0)</f>
        <v>1</v>
      </c>
      <c r="X30" s="304">
        <v>3.7499999999999999E-2</v>
      </c>
      <c r="Y30" s="405">
        <v>3.7499999999999999E-2</v>
      </c>
      <c r="Z30" s="405">
        <f t="shared" si="15"/>
        <v>1</v>
      </c>
      <c r="AA30" s="691">
        <v>7.4999999999999997E-2</v>
      </c>
      <c r="AB30" s="691">
        <f>AE30+AE31</f>
        <v>7.4999999999999997E-2</v>
      </c>
      <c r="AC30" s="691">
        <f>IFERROR(AB30/AA30,0)</f>
        <v>1</v>
      </c>
      <c r="AD30" s="304">
        <v>3.7499999999999999E-2</v>
      </c>
      <c r="AE30" s="304">
        <v>3.7499999999999999E-2</v>
      </c>
      <c r="AF30" s="406">
        <f t="shared" si="12"/>
        <v>1</v>
      </c>
      <c r="AG30" s="691">
        <v>7.4999999999999997E-2</v>
      </c>
      <c r="AH30" s="691">
        <v>7.4999999999999997E-2</v>
      </c>
      <c r="AI30" s="691">
        <f>IFERROR(AH30/AG30,0)</f>
        <v>1</v>
      </c>
      <c r="AJ30" s="405">
        <v>3.7499999999999999E-2</v>
      </c>
      <c r="AK30" s="305">
        <v>3.7499999999999999E-2</v>
      </c>
      <c r="AL30" s="399">
        <f t="shared" si="5"/>
        <v>1</v>
      </c>
      <c r="AM30" s="272"/>
      <c r="AN30" s="271"/>
      <c r="AO30" s="398">
        <f t="shared" si="2"/>
        <v>0.15</v>
      </c>
      <c r="AP30" s="401">
        <f t="shared" si="6"/>
        <v>0.15</v>
      </c>
      <c r="AQ30" s="401">
        <f t="shared" si="13"/>
        <v>1</v>
      </c>
      <c r="AR30" s="694">
        <f>+AO30+AO31</f>
        <v>0.3</v>
      </c>
      <c r="AS30" s="694">
        <f>+AP30+AP31</f>
        <v>0.3</v>
      </c>
      <c r="AT30" s="737">
        <f>AS30/AR30</f>
        <v>1</v>
      </c>
    </row>
    <row r="31" spans="1:50" s="215" customFormat="1" ht="39.75" customHeight="1" thickBot="1">
      <c r="A31" s="701"/>
      <c r="B31" s="704"/>
      <c r="C31" s="698"/>
      <c r="D31" s="688"/>
      <c r="E31" s="708"/>
      <c r="F31" s="688"/>
      <c r="G31" s="688"/>
      <c r="H31" s="688"/>
      <c r="I31" s="688"/>
      <c r="J31" s="688"/>
      <c r="K31" s="688"/>
      <c r="L31" s="407">
        <v>2</v>
      </c>
      <c r="M31" s="408" t="s">
        <v>892</v>
      </c>
      <c r="N31" s="409">
        <v>0.15</v>
      </c>
      <c r="O31" s="691"/>
      <c r="P31" s="691"/>
      <c r="Q31" s="710"/>
      <c r="R31" s="304">
        <v>3.7499999999999999E-2</v>
      </c>
      <c r="S31" s="304">
        <v>3.7499999999999999E-2</v>
      </c>
      <c r="T31" s="405">
        <f t="shared" si="14"/>
        <v>1</v>
      </c>
      <c r="U31" s="691"/>
      <c r="V31" s="693"/>
      <c r="W31" s="690"/>
      <c r="X31" s="304">
        <v>3.7499999999999999E-2</v>
      </c>
      <c r="Y31" s="405">
        <v>3.7499999999999999E-2</v>
      </c>
      <c r="Z31" s="405">
        <f t="shared" si="15"/>
        <v>1</v>
      </c>
      <c r="AA31" s="691"/>
      <c r="AB31" s="691"/>
      <c r="AC31" s="691"/>
      <c r="AD31" s="304">
        <v>3.7499999999999999E-2</v>
      </c>
      <c r="AE31" s="304">
        <v>3.7499999999999999E-2</v>
      </c>
      <c r="AF31" s="406">
        <f>IFERROR(AE31/AD31,0)</f>
        <v>1</v>
      </c>
      <c r="AG31" s="691"/>
      <c r="AH31" s="691"/>
      <c r="AI31" s="691"/>
      <c r="AJ31" s="405">
        <v>3.7499999999999999E-2</v>
      </c>
      <c r="AK31" s="305">
        <v>3.7499999999999999E-2</v>
      </c>
      <c r="AL31" s="399">
        <f t="shared" si="5"/>
        <v>1</v>
      </c>
      <c r="AM31" s="272"/>
      <c r="AN31" s="271"/>
      <c r="AO31" s="398">
        <f t="shared" si="2"/>
        <v>0.15</v>
      </c>
      <c r="AP31" s="400">
        <f t="shared" si="6"/>
        <v>0.15</v>
      </c>
      <c r="AQ31" s="400">
        <f t="shared" si="13"/>
        <v>1</v>
      </c>
      <c r="AR31" s="695"/>
      <c r="AS31" s="695"/>
      <c r="AT31" s="738"/>
    </row>
    <row r="32" spans="1:50" ht="22.5" customHeight="1">
      <c r="A32" s="44"/>
      <c r="B32" s="45"/>
      <c r="C32" s="226"/>
      <c r="D32" s="44"/>
      <c r="E32" s="44"/>
      <c r="F32" s="223"/>
      <c r="G32" s="224"/>
      <c r="H32" s="224"/>
      <c r="I32" s="224"/>
      <c r="J32" s="224"/>
      <c r="K32" s="224"/>
      <c r="L32" s="44"/>
      <c r="M32" s="44"/>
      <c r="N32" s="225"/>
      <c r="O32" s="44"/>
      <c r="P32" s="44"/>
      <c r="Q32" s="44"/>
      <c r="R32" s="44"/>
      <c r="S32" s="44"/>
      <c r="T32" s="44"/>
      <c r="U32" s="44"/>
      <c r="V32" s="44"/>
      <c r="W32" s="44"/>
      <c r="X32" s="44"/>
      <c r="Y32" s="44"/>
      <c r="Z32" s="44"/>
      <c r="AA32" s="223"/>
      <c r="AB32" s="44"/>
      <c r="AC32" s="44"/>
      <c r="AD32" s="225"/>
      <c r="AE32" s="44"/>
      <c r="AF32" s="44"/>
      <c r="AG32" s="44"/>
      <c r="AH32" s="44"/>
      <c r="AI32" s="44"/>
      <c r="AJ32" s="44"/>
      <c r="AK32" s="44"/>
      <c r="AL32" s="44"/>
      <c r="AM32" s="225"/>
      <c r="AN32" s="44"/>
      <c r="AO32" s="44"/>
      <c r="AP32" s="44"/>
      <c r="AQ32" s="44"/>
      <c r="AR32" s="44"/>
      <c r="AS32" s="44"/>
      <c r="AT32" s="44"/>
      <c r="AU32" s="40"/>
      <c r="AV32" s="40"/>
      <c r="AW32" s="40"/>
      <c r="AX32" s="41"/>
    </row>
    <row r="33" spans="1:50" ht="22.5" customHeight="1">
      <c r="A33" s="44"/>
      <c r="B33" s="45"/>
      <c r="C33" s="222"/>
      <c r="D33" s="44"/>
      <c r="E33" s="44"/>
      <c r="F33" s="222"/>
      <c r="G33" s="225"/>
      <c r="H33" s="225"/>
      <c r="I33" s="225"/>
      <c r="J33" s="225"/>
      <c r="K33" s="225"/>
      <c r="L33" s="44"/>
      <c r="M33" s="44"/>
      <c r="N33" s="225"/>
      <c r="O33" s="44"/>
      <c r="P33" s="44"/>
      <c r="Q33" s="44"/>
      <c r="R33" s="44"/>
      <c r="S33" s="44"/>
      <c r="T33" s="44"/>
      <c r="U33" s="44"/>
      <c r="V33" s="44"/>
      <c r="W33" s="44"/>
      <c r="X33" s="44"/>
      <c r="Y33" s="44"/>
      <c r="Z33" s="44"/>
      <c r="AA33" s="224"/>
      <c r="AB33" s="224"/>
      <c r="AC33" s="44"/>
      <c r="AD33" s="225"/>
      <c r="AE33" s="44"/>
      <c r="AF33" s="44"/>
      <c r="AG33" s="44"/>
      <c r="AH33" s="44"/>
      <c r="AI33" s="44"/>
      <c r="AJ33" s="225"/>
      <c r="AK33" s="44"/>
      <c r="AL33" s="44"/>
      <c r="AM33" s="225"/>
      <c r="AN33" s="44"/>
      <c r="AO33" s="44"/>
      <c r="AP33" s="44"/>
      <c r="AQ33" s="44"/>
      <c r="AR33" s="44"/>
      <c r="AS33" s="44"/>
      <c r="AT33" s="44"/>
      <c r="AU33" s="40"/>
      <c r="AV33" s="40"/>
      <c r="AW33" s="40"/>
      <c r="AX33" s="41"/>
    </row>
    <row r="34" spans="1:50" ht="22.5" customHeight="1">
      <c r="A34" s="44"/>
      <c r="B34" s="45"/>
      <c r="C34" s="221"/>
      <c r="D34" s="44"/>
      <c r="E34" s="44"/>
      <c r="F34" s="224"/>
      <c r="G34" s="225"/>
      <c r="H34" s="225"/>
      <c r="I34" s="225"/>
      <c r="J34" s="225"/>
      <c r="K34" s="225"/>
      <c r="L34" s="44"/>
      <c r="M34" s="44"/>
      <c r="N34" s="225"/>
      <c r="O34" s="44"/>
      <c r="P34" s="44"/>
      <c r="Q34" s="44"/>
      <c r="R34" s="44"/>
      <c r="S34" s="44"/>
      <c r="T34" s="44"/>
      <c r="U34" s="44"/>
      <c r="V34" s="44"/>
      <c r="W34" s="44"/>
      <c r="X34" s="44"/>
      <c r="Y34" s="44"/>
      <c r="Z34" s="44"/>
      <c r="AA34" s="44"/>
      <c r="AB34" s="44"/>
      <c r="AC34" s="44"/>
      <c r="AD34" s="225"/>
      <c r="AE34" s="44"/>
      <c r="AF34" s="44"/>
      <c r="AG34" s="44"/>
      <c r="AH34" s="44"/>
      <c r="AI34" s="44"/>
      <c r="AJ34" s="225"/>
      <c r="AK34" s="44"/>
      <c r="AL34" s="44"/>
      <c r="AM34" s="225"/>
      <c r="AN34" s="44"/>
      <c r="AO34" s="44"/>
      <c r="AP34" s="44"/>
      <c r="AQ34" s="44"/>
      <c r="AR34" s="44"/>
      <c r="AS34" s="44"/>
      <c r="AT34" s="44"/>
      <c r="AU34" s="40"/>
      <c r="AV34" s="40"/>
      <c r="AW34" s="40"/>
      <c r="AX34" s="41"/>
    </row>
    <row r="35" spans="1:50" ht="22.5" customHeight="1">
      <c r="A35" s="44"/>
      <c r="B35" s="45"/>
      <c r="C35" s="221"/>
      <c r="D35" s="44"/>
      <c r="E35" s="44"/>
      <c r="F35" s="225"/>
      <c r="G35" s="225"/>
      <c r="H35" s="225"/>
      <c r="I35" s="225"/>
      <c r="J35" s="225"/>
      <c r="K35" s="225"/>
      <c r="L35" s="44"/>
      <c r="M35" s="44"/>
      <c r="N35" s="225"/>
      <c r="O35" s="44"/>
      <c r="P35" s="44"/>
      <c r="Q35" s="44"/>
      <c r="R35" s="44"/>
      <c r="S35" s="44"/>
      <c r="T35" s="44"/>
      <c r="U35" s="44"/>
      <c r="V35" s="44"/>
      <c r="W35" s="44"/>
      <c r="X35" s="44"/>
      <c r="Y35" s="44"/>
      <c r="Z35" s="44"/>
      <c r="AA35" s="44"/>
      <c r="AB35" s="44"/>
      <c r="AC35" s="44"/>
      <c r="AD35" s="225"/>
      <c r="AE35" s="44"/>
      <c r="AF35" s="44"/>
      <c r="AG35" s="44"/>
      <c r="AH35" s="44"/>
      <c r="AI35" s="44"/>
      <c r="AJ35" s="225"/>
      <c r="AK35" s="44"/>
      <c r="AL35" s="44"/>
      <c r="AM35" s="225"/>
      <c r="AN35" s="44"/>
      <c r="AO35" s="44"/>
      <c r="AP35" s="44"/>
      <c r="AQ35" s="44"/>
      <c r="AR35" s="44"/>
      <c r="AS35" s="44"/>
      <c r="AT35" s="44"/>
      <c r="AU35" s="40"/>
      <c r="AV35" s="40"/>
      <c r="AW35" s="40"/>
      <c r="AX35" s="41"/>
    </row>
    <row r="36" spans="1:50" ht="22.5" customHeight="1">
      <c r="A36" s="44"/>
      <c r="B36" s="45"/>
      <c r="C36" s="221"/>
      <c r="D36" s="44"/>
      <c r="E36" s="44"/>
      <c r="F36" s="225"/>
      <c r="G36" s="225"/>
      <c r="H36" s="225"/>
      <c r="I36" s="225"/>
      <c r="J36" s="225"/>
      <c r="K36" s="225"/>
      <c r="L36" s="44"/>
      <c r="M36" s="44"/>
      <c r="N36" s="225"/>
      <c r="O36" s="44"/>
      <c r="P36" s="44"/>
      <c r="Q36" s="44"/>
      <c r="R36" s="44"/>
      <c r="S36" s="44"/>
      <c r="T36" s="44"/>
      <c r="U36" s="44"/>
      <c r="V36" s="44"/>
      <c r="W36" s="44"/>
      <c r="X36" s="44"/>
      <c r="Y36" s="44"/>
      <c r="Z36" s="44"/>
      <c r="AA36" s="44"/>
      <c r="AB36" s="44"/>
      <c r="AC36" s="44"/>
      <c r="AD36" s="225"/>
      <c r="AE36" s="44"/>
      <c r="AF36" s="44"/>
      <c r="AG36" s="44"/>
      <c r="AH36" s="44"/>
      <c r="AI36" s="44"/>
      <c r="AJ36" s="225"/>
      <c r="AK36" s="44"/>
      <c r="AL36" s="44"/>
      <c r="AM36" s="225"/>
      <c r="AN36" s="44"/>
      <c r="AO36" s="44"/>
      <c r="AP36" s="44"/>
      <c r="AQ36" s="44"/>
      <c r="AR36" s="44"/>
      <c r="AS36" s="44"/>
      <c r="AT36" s="44"/>
      <c r="AU36" s="40"/>
      <c r="AV36" s="40"/>
      <c r="AW36" s="40"/>
      <c r="AX36" s="41"/>
    </row>
    <row r="37" spans="1:50" ht="22.5" customHeight="1">
      <c r="A37" s="44"/>
      <c r="B37" s="45"/>
      <c r="C37" s="221"/>
      <c r="D37" s="44"/>
      <c r="E37" s="44"/>
      <c r="F37" s="225"/>
      <c r="G37" s="225"/>
      <c r="H37" s="225"/>
      <c r="I37" s="225"/>
      <c r="J37" s="225"/>
      <c r="K37" s="225"/>
      <c r="L37" s="44"/>
      <c r="M37" s="44"/>
      <c r="N37" s="225"/>
      <c r="O37" s="44"/>
      <c r="P37" s="44"/>
      <c r="Q37" s="44"/>
      <c r="R37" s="44"/>
      <c r="S37" s="44"/>
      <c r="T37" s="44"/>
      <c r="U37" s="44"/>
      <c r="V37" s="44"/>
      <c r="W37" s="44"/>
      <c r="X37" s="44"/>
      <c r="Y37" s="44"/>
      <c r="Z37" s="44"/>
      <c r="AA37" s="44"/>
      <c r="AB37" s="44"/>
      <c r="AC37" s="44"/>
      <c r="AD37" s="225"/>
      <c r="AE37" s="44"/>
      <c r="AF37" s="44"/>
      <c r="AG37" s="44"/>
      <c r="AH37" s="44"/>
      <c r="AI37" s="44"/>
      <c r="AJ37" s="225"/>
      <c r="AK37" s="44"/>
      <c r="AL37" s="44"/>
      <c r="AM37" s="225"/>
      <c r="AN37" s="44"/>
      <c r="AO37" s="44"/>
      <c r="AP37" s="44"/>
      <c r="AQ37" s="44"/>
      <c r="AR37" s="44"/>
      <c r="AS37" s="44"/>
      <c r="AT37" s="44"/>
      <c r="AU37" s="40"/>
      <c r="AV37" s="40"/>
      <c r="AW37" s="40"/>
      <c r="AX37" s="41"/>
    </row>
    <row r="38" spans="1:50" ht="22.5" customHeight="1">
      <c r="A38" s="44"/>
      <c r="B38" s="45"/>
      <c r="C38" s="221"/>
      <c r="D38" s="44"/>
      <c r="E38" s="44"/>
      <c r="F38" s="225"/>
      <c r="G38" s="225"/>
      <c r="H38" s="225"/>
      <c r="I38" s="225"/>
      <c r="J38" s="225"/>
      <c r="K38" s="225"/>
      <c r="L38" s="44"/>
      <c r="M38" s="44"/>
      <c r="N38" s="225"/>
      <c r="O38" s="44"/>
      <c r="P38" s="44"/>
      <c r="Q38" s="44"/>
      <c r="R38" s="44"/>
      <c r="S38" s="44"/>
      <c r="T38" s="44"/>
      <c r="U38" s="44"/>
      <c r="V38" s="44"/>
      <c r="W38" s="44"/>
      <c r="X38" s="44"/>
      <c r="Y38" s="44"/>
      <c r="Z38" s="44"/>
      <c r="AA38" s="44"/>
      <c r="AB38" s="44"/>
      <c r="AC38" s="44"/>
      <c r="AD38" s="225"/>
      <c r="AE38" s="44"/>
      <c r="AF38" s="44"/>
      <c r="AG38" s="44"/>
      <c r="AH38" s="44"/>
      <c r="AI38" s="44"/>
      <c r="AJ38" s="225"/>
      <c r="AK38" s="44"/>
      <c r="AL38" s="44"/>
      <c r="AM38" s="225"/>
      <c r="AN38" s="44"/>
      <c r="AO38" s="44"/>
      <c r="AP38" s="44"/>
      <c r="AQ38" s="44"/>
      <c r="AR38" s="44"/>
      <c r="AS38" s="44"/>
      <c r="AT38" s="44"/>
      <c r="AU38" s="40"/>
      <c r="AV38" s="40"/>
      <c r="AW38" s="40"/>
      <c r="AX38" s="41"/>
    </row>
    <row r="39" spans="1:50" ht="22.5" customHeight="1">
      <c r="A39" s="44"/>
      <c r="B39" s="45"/>
      <c r="C39" s="221"/>
      <c r="D39" s="44"/>
      <c r="E39" s="44"/>
      <c r="F39" s="225"/>
      <c r="G39" s="225"/>
      <c r="H39" s="225"/>
      <c r="I39" s="225"/>
      <c r="J39" s="225"/>
      <c r="K39" s="225"/>
      <c r="L39" s="44"/>
      <c r="M39" s="44"/>
      <c r="N39" s="225"/>
      <c r="O39" s="44"/>
      <c r="P39" s="44"/>
      <c r="Q39" s="44"/>
      <c r="R39" s="44"/>
      <c r="S39" s="44"/>
      <c r="T39" s="44"/>
      <c r="U39" s="44"/>
      <c r="V39" s="44"/>
      <c r="W39" s="44"/>
      <c r="X39" s="44"/>
      <c r="Y39" s="44"/>
      <c r="Z39" s="44"/>
      <c r="AA39" s="44"/>
      <c r="AB39" s="44"/>
      <c r="AC39" s="44"/>
      <c r="AD39" s="225"/>
      <c r="AE39" s="44"/>
      <c r="AF39" s="44"/>
      <c r="AG39" s="44"/>
      <c r="AH39" s="44"/>
      <c r="AI39" s="44"/>
      <c r="AJ39" s="225"/>
      <c r="AK39" s="44"/>
      <c r="AL39" s="44"/>
      <c r="AM39" s="225"/>
      <c r="AN39" s="44"/>
      <c r="AO39" s="44"/>
      <c r="AP39" s="44"/>
      <c r="AQ39" s="44"/>
      <c r="AR39" s="44"/>
      <c r="AS39" s="44"/>
      <c r="AT39" s="44"/>
      <c r="AU39" s="40"/>
      <c r="AV39" s="40"/>
      <c r="AW39" s="40"/>
      <c r="AX39" s="41"/>
    </row>
    <row r="40" spans="1:50" ht="22.5" customHeight="1">
      <c r="A40" s="44"/>
      <c r="B40" s="45"/>
      <c r="C40" s="221"/>
      <c r="D40" s="44"/>
      <c r="E40" s="44"/>
      <c r="F40" s="225"/>
      <c r="G40" s="225"/>
      <c r="H40" s="225"/>
      <c r="I40" s="225"/>
      <c r="J40" s="225"/>
      <c r="K40" s="225"/>
      <c r="L40" s="44"/>
      <c r="M40" s="44"/>
      <c r="N40" s="225"/>
      <c r="O40" s="44"/>
      <c r="P40" s="44"/>
      <c r="Q40" s="44"/>
      <c r="R40" s="44"/>
      <c r="S40" s="44"/>
      <c r="T40" s="44"/>
      <c r="U40" s="44"/>
      <c r="V40" s="44"/>
      <c r="W40" s="44"/>
      <c r="X40" s="44"/>
      <c r="Y40" s="44"/>
      <c r="Z40" s="44"/>
      <c r="AA40" s="44"/>
      <c r="AB40" s="44"/>
      <c r="AC40" s="44"/>
      <c r="AD40" s="225"/>
      <c r="AE40" s="44"/>
      <c r="AF40" s="44"/>
      <c r="AG40" s="44"/>
      <c r="AH40" s="44"/>
      <c r="AI40" s="44"/>
      <c r="AJ40" s="225"/>
      <c r="AK40" s="44"/>
      <c r="AL40" s="44"/>
      <c r="AM40" s="225"/>
      <c r="AN40" s="44"/>
      <c r="AO40" s="44"/>
      <c r="AP40" s="44"/>
      <c r="AQ40" s="44"/>
      <c r="AR40" s="44"/>
      <c r="AS40" s="44"/>
      <c r="AT40" s="44"/>
      <c r="AU40" s="40"/>
      <c r="AV40" s="40"/>
      <c r="AW40" s="40"/>
      <c r="AX40" s="41"/>
    </row>
    <row r="41" spans="1:50" ht="22.5" customHeight="1">
      <c r="A41" s="44"/>
      <c r="B41" s="45"/>
      <c r="C41" s="221"/>
      <c r="D41" s="44"/>
      <c r="E41" s="44"/>
      <c r="F41" s="225"/>
      <c r="G41" s="225"/>
      <c r="H41" s="225"/>
      <c r="I41" s="225"/>
      <c r="J41" s="225"/>
      <c r="K41" s="225"/>
      <c r="L41" s="44"/>
      <c r="M41" s="44"/>
      <c r="N41" s="225"/>
      <c r="O41" s="44"/>
      <c r="P41" s="44"/>
      <c r="Q41" s="44"/>
      <c r="R41" s="44"/>
      <c r="S41" s="44"/>
      <c r="T41" s="44"/>
      <c r="U41" s="44"/>
      <c r="V41" s="44"/>
      <c r="W41" s="44"/>
      <c r="X41" s="44"/>
      <c r="Y41" s="44"/>
      <c r="Z41" s="44"/>
      <c r="AA41" s="44"/>
      <c r="AB41" s="44"/>
      <c r="AC41" s="44"/>
      <c r="AD41" s="225"/>
      <c r="AE41" s="44"/>
      <c r="AF41" s="44"/>
      <c r="AG41" s="44"/>
      <c r="AH41" s="44"/>
      <c r="AI41" s="44"/>
      <c r="AJ41" s="225"/>
      <c r="AK41" s="44"/>
      <c r="AL41" s="44"/>
      <c r="AM41" s="225"/>
      <c r="AN41" s="44"/>
      <c r="AO41" s="44"/>
      <c r="AP41" s="44"/>
      <c r="AQ41" s="44"/>
      <c r="AR41" s="44"/>
      <c r="AS41" s="44"/>
      <c r="AT41" s="44"/>
      <c r="AU41" s="40"/>
      <c r="AV41" s="40"/>
      <c r="AW41" s="40"/>
      <c r="AX41" s="41"/>
    </row>
    <row r="42" spans="1:50" ht="22.5" customHeight="1">
      <c r="A42" s="44"/>
      <c r="B42" s="45"/>
      <c r="C42" s="221"/>
      <c r="D42" s="44"/>
      <c r="E42" s="44"/>
      <c r="F42" s="225"/>
      <c r="G42" s="225"/>
      <c r="H42" s="225"/>
      <c r="I42" s="225"/>
      <c r="J42" s="225"/>
      <c r="K42" s="225"/>
      <c r="L42" s="44"/>
      <c r="M42" s="44"/>
      <c r="N42" s="225"/>
      <c r="O42" s="44"/>
      <c r="P42" s="44"/>
      <c r="Q42" s="44"/>
      <c r="R42" s="44"/>
      <c r="S42" s="44"/>
      <c r="T42" s="44"/>
      <c r="U42" s="44"/>
      <c r="V42" s="44"/>
      <c r="W42" s="44"/>
      <c r="X42" s="44"/>
      <c r="Y42" s="44"/>
      <c r="Z42" s="44"/>
      <c r="AA42" s="44"/>
      <c r="AB42" s="44"/>
      <c r="AC42" s="44"/>
      <c r="AD42" s="225"/>
      <c r="AE42" s="44"/>
      <c r="AF42" s="44"/>
      <c r="AG42" s="44"/>
      <c r="AH42" s="44"/>
      <c r="AI42" s="44"/>
      <c r="AJ42" s="225"/>
      <c r="AK42" s="44"/>
      <c r="AL42" s="44"/>
      <c r="AM42" s="225"/>
      <c r="AN42" s="44"/>
      <c r="AO42" s="44"/>
      <c r="AP42" s="44"/>
      <c r="AQ42" s="44"/>
      <c r="AR42" s="44"/>
      <c r="AS42" s="44"/>
      <c r="AT42" s="44"/>
      <c r="AU42" s="40"/>
      <c r="AV42" s="40"/>
      <c r="AW42" s="40"/>
      <c r="AX42" s="41"/>
    </row>
    <row r="43" spans="1:50" ht="22.5" customHeight="1">
      <c r="A43" s="44"/>
      <c r="B43" s="45"/>
      <c r="C43" s="221"/>
      <c r="D43" s="44"/>
      <c r="E43" s="44"/>
      <c r="F43" s="225"/>
      <c r="G43" s="225"/>
      <c r="H43" s="225"/>
      <c r="I43" s="225"/>
      <c r="J43" s="225"/>
      <c r="K43" s="225"/>
      <c r="L43" s="44"/>
      <c r="M43" s="44"/>
      <c r="N43" s="225"/>
      <c r="O43" s="44"/>
      <c r="P43" s="44"/>
      <c r="Q43" s="44"/>
      <c r="R43" s="44"/>
      <c r="S43" s="44"/>
      <c r="T43" s="44"/>
      <c r="U43" s="44"/>
      <c r="V43" s="44"/>
      <c r="W43" s="44"/>
      <c r="X43" s="44"/>
      <c r="Y43" s="44"/>
      <c r="Z43" s="44"/>
      <c r="AA43" s="44"/>
      <c r="AB43" s="44"/>
      <c r="AC43" s="44"/>
      <c r="AD43" s="225"/>
      <c r="AE43" s="44"/>
      <c r="AF43" s="44"/>
      <c r="AG43" s="44"/>
      <c r="AH43" s="44"/>
      <c r="AI43" s="44"/>
      <c r="AJ43" s="225"/>
      <c r="AK43" s="44"/>
      <c r="AL43" s="44"/>
      <c r="AM43" s="225"/>
      <c r="AN43" s="44"/>
      <c r="AO43" s="44"/>
      <c r="AP43" s="44"/>
      <c r="AQ43" s="44"/>
      <c r="AR43" s="44"/>
      <c r="AS43" s="44"/>
      <c r="AT43" s="44"/>
      <c r="AU43" s="40"/>
      <c r="AV43" s="40"/>
      <c r="AW43" s="40"/>
      <c r="AX43" s="41"/>
    </row>
    <row r="44" spans="1:50" ht="22.5" customHeight="1">
      <c r="A44" s="44"/>
      <c r="B44" s="45"/>
      <c r="C44" s="221"/>
      <c r="D44" s="44"/>
      <c r="E44" s="44"/>
      <c r="F44" s="225"/>
      <c r="G44" s="225"/>
      <c r="H44" s="225"/>
      <c r="I44" s="225"/>
      <c r="J44" s="225"/>
      <c r="K44" s="225"/>
      <c r="L44" s="44"/>
      <c r="M44" s="44"/>
      <c r="N44" s="225"/>
      <c r="O44" s="44"/>
      <c r="P44" s="44"/>
      <c r="Q44" s="44"/>
      <c r="R44" s="44"/>
      <c r="S44" s="44"/>
      <c r="T44" s="44"/>
      <c r="U44" s="44"/>
      <c r="V44" s="44"/>
      <c r="W44" s="44"/>
      <c r="X44" s="44"/>
      <c r="Y44" s="44"/>
      <c r="Z44" s="44"/>
      <c r="AA44" s="44"/>
      <c r="AB44" s="44"/>
      <c r="AC44" s="44"/>
      <c r="AD44" s="225"/>
      <c r="AE44" s="44"/>
      <c r="AF44" s="44"/>
      <c r="AG44" s="44"/>
      <c r="AH44" s="44"/>
      <c r="AI44" s="44"/>
      <c r="AJ44" s="225"/>
      <c r="AK44" s="44"/>
      <c r="AL44" s="44"/>
      <c r="AM44" s="225"/>
      <c r="AN44" s="44"/>
      <c r="AO44" s="44"/>
      <c r="AP44" s="44"/>
      <c r="AQ44" s="44"/>
      <c r="AR44" s="44"/>
      <c r="AS44" s="44"/>
      <c r="AT44" s="44"/>
      <c r="AU44" s="40"/>
      <c r="AV44" s="40"/>
      <c r="AW44" s="40"/>
      <c r="AX44" s="41"/>
    </row>
    <row r="45" spans="1:50" ht="22.5" customHeight="1">
      <c r="A45" s="44"/>
      <c r="B45" s="45"/>
      <c r="C45" s="221"/>
      <c r="D45" s="44"/>
      <c r="E45" s="44"/>
      <c r="F45" s="225"/>
      <c r="G45" s="225"/>
      <c r="H45" s="225"/>
      <c r="I45" s="225"/>
      <c r="J45" s="225"/>
      <c r="K45" s="225"/>
      <c r="L45" s="44"/>
      <c r="M45" s="44"/>
      <c r="N45" s="225"/>
      <c r="O45" s="44"/>
      <c r="P45" s="44"/>
      <c r="Q45" s="44"/>
      <c r="R45" s="44"/>
      <c r="S45" s="44"/>
      <c r="T45" s="44"/>
      <c r="U45" s="44"/>
      <c r="V45" s="44"/>
      <c r="W45" s="44"/>
      <c r="X45" s="44"/>
      <c r="Y45" s="44"/>
      <c r="Z45" s="44"/>
      <c r="AA45" s="44"/>
      <c r="AB45" s="44"/>
      <c r="AC45" s="44"/>
      <c r="AD45" s="225"/>
      <c r="AE45" s="44"/>
      <c r="AF45" s="44"/>
      <c r="AG45" s="44"/>
      <c r="AH45" s="44"/>
      <c r="AI45" s="44"/>
      <c r="AJ45" s="225"/>
      <c r="AK45" s="44"/>
      <c r="AL45" s="44"/>
      <c r="AM45" s="225"/>
      <c r="AN45" s="44"/>
      <c r="AO45" s="44"/>
      <c r="AP45" s="44"/>
      <c r="AQ45" s="44"/>
      <c r="AR45" s="44"/>
      <c r="AS45" s="44"/>
      <c r="AT45" s="44"/>
      <c r="AU45" s="40"/>
      <c r="AV45" s="40"/>
      <c r="AW45" s="40"/>
      <c r="AX45" s="41"/>
    </row>
    <row r="46" spans="1:50" ht="22.5" customHeight="1">
      <c r="A46" s="44"/>
      <c r="B46" s="45"/>
      <c r="C46" s="221"/>
      <c r="D46" s="44"/>
      <c r="E46" s="44"/>
      <c r="F46" s="225"/>
      <c r="G46" s="225"/>
      <c r="H46" s="225"/>
      <c r="I46" s="225"/>
      <c r="J46" s="225"/>
      <c r="K46" s="225"/>
      <c r="L46" s="44"/>
      <c r="M46" s="44"/>
      <c r="N46" s="225"/>
      <c r="O46" s="44"/>
      <c r="P46" s="44"/>
      <c r="Q46" s="44"/>
      <c r="R46" s="44"/>
      <c r="S46" s="44"/>
      <c r="T46" s="44"/>
      <c r="U46" s="44"/>
      <c r="V46" s="44"/>
      <c r="W46" s="44"/>
      <c r="X46" s="44"/>
      <c r="Y46" s="44"/>
      <c r="Z46" s="44"/>
      <c r="AA46" s="44"/>
      <c r="AB46" s="44"/>
      <c r="AC46" s="44"/>
      <c r="AD46" s="225"/>
      <c r="AE46" s="44"/>
      <c r="AF46" s="44"/>
      <c r="AG46" s="44"/>
      <c r="AH46" s="44"/>
      <c r="AI46" s="44"/>
      <c r="AJ46" s="225"/>
      <c r="AK46" s="44"/>
      <c r="AL46" s="44"/>
      <c r="AM46" s="225"/>
      <c r="AN46" s="44"/>
      <c r="AO46" s="44"/>
      <c r="AP46" s="44"/>
      <c r="AQ46" s="44"/>
      <c r="AR46" s="44"/>
      <c r="AS46" s="44"/>
      <c r="AT46" s="44"/>
      <c r="AU46" s="40"/>
      <c r="AV46" s="40"/>
      <c r="AW46" s="40"/>
      <c r="AX46" s="41"/>
    </row>
    <row r="47" spans="1:50" ht="22.5" customHeight="1">
      <c r="A47" s="44"/>
      <c r="B47" s="45"/>
      <c r="C47" s="221"/>
      <c r="D47" s="44"/>
      <c r="E47" s="44"/>
      <c r="F47" s="225"/>
      <c r="G47" s="225"/>
      <c r="H47" s="225"/>
      <c r="I47" s="225"/>
      <c r="J47" s="225"/>
      <c r="K47" s="225"/>
      <c r="L47" s="44"/>
      <c r="M47" s="44"/>
      <c r="N47" s="225"/>
      <c r="O47" s="44"/>
      <c r="P47" s="44"/>
      <c r="Q47" s="44"/>
      <c r="R47" s="44"/>
      <c r="S47" s="44"/>
      <c r="T47" s="44"/>
      <c r="U47" s="44"/>
      <c r="V47" s="44"/>
      <c r="W47" s="44"/>
      <c r="X47" s="44"/>
      <c r="Y47" s="44"/>
      <c r="Z47" s="44"/>
      <c r="AA47" s="44"/>
      <c r="AB47" s="44"/>
      <c r="AC47" s="44"/>
      <c r="AD47" s="225"/>
      <c r="AE47" s="44"/>
      <c r="AF47" s="44"/>
      <c r="AG47" s="44"/>
      <c r="AH47" s="44"/>
      <c r="AI47" s="44"/>
      <c r="AJ47" s="225"/>
      <c r="AK47" s="44"/>
      <c r="AL47" s="44"/>
      <c r="AM47" s="225"/>
      <c r="AN47" s="44"/>
      <c r="AO47" s="44"/>
      <c r="AP47" s="44"/>
      <c r="AQ47" s="44"/>
      <c r="AR47" s="44"/>
      <c r="AS47" s="44"/>
      <c r="AT47" s="44"/>
      <c r="AU47" s="40"/>
      <c r="AV47" s="40"/>
      <c r="AW47" s="40"/>
      <c r="AX47" s="41"/>
    </row>
    <row r="48" spans="1:50" ht="22.5" customHeight="1">
      <c r="A48" s="44"/>
      <c r="B48" s="45"/>
      <c r="C48" s="221"/>
      <c r="D48" s="44"/>
      <c r="E48" s="44"/>
      <c r="F48" s="225"/>
      <c r="G48" s="225"/>
      <c r="H48" s="225"/>
      <c r="I48" s="225"/>
      <c r="J48" s="225"/>
      <c r="K48" s="225"/>
      <c r="L48" s="44"/>
      <c r="M48" s="44"/>
      <c r="N48" s="225"/>
      <c r="O48" s="44"/>
      <c r="P48" s="44"/>
      <c r="Q48" s="44"/>
      <c r="R48" s="44"/>
      <c r="S48" s="44"/>
      <c r="T48" s="44"/>
      <c r="U48" s="44"/>
      <c r="V48" s="44"/>
      <c r="W48" s="44"/>
      <c r="X48" s="44"/>
      <c r="Y48" s="44"/>
      <c r="Z48" s="44"/>
      <c r="AA48" s="44"/>
      <c r="AB48" s="44"/>
      <c r="AC48" s="44"/>
      <c r="AD48" s="225"/>
      <c r="AE48" s="44"/>
      <c r="AF48" s="44"/>
      <c r="AG48" s="44"/>
      <c r="AH48" s="44"/>
      <c r="AI48" s="44"/>
      <c r="AJ48" s="225"/>
      <c r="AK48" s="44"/>
      <c r="AL48" s="44"/>
      <c r="AM48" s="225"/>
      <c r="AN48" s="44"/>
      <c r="AO48" s="44"/>
      <c r="AP48" s="44"/>
      <c r="AQ48" s="44"/>
      <c r="AR48" s="44"/>
      <c r="AS48" s="44"/>
      <c r="AT48" s="44"/>
      <c r="AU48" s="40"/>
      <c r="AV48" s="40"/>
      <c r="AW48" s="40"/>
      <c r="AX48" s="41"/>
    </row>
    <row r="49" spans="1:50" ht="22.5" customHeight="1">
      <c r="A49" s="44"/>
      <c r="B49" s="45"/>
      <c r="C49" s="221"/>
      <c r="D49" s="44"/>
      <c r="E49" s="44"/>
      <c r="F49" s="225"/>
      <c r="G49" s="225"/>
      <c r="H49" s="225"/>
      <c r="I49" s="225"/>
      <c r="J49" s="225"/>
      <c r="K49" s="225"/>
      <c r="L49" s="44"/>
      <c r="M49" s="44"/>
      <c r="N49" s="225"/>
      <c r="O49" s="44"/>
      <c r="P49" s="44"/>
      <c r="Q49" s="44"/>
      <c r="R49" s="44"/>
      <c r="S49" s="44"/>
      <c r="T49" s="44"/>
      <c r="U49" s="44"/>
      <c r="V49" s="44"/>
      <c r="W49" s="44"/>
      <c r="X49" s="44"/>
      <c r="Y49" s="44"/>
      <c r="Z49" s="44"/>
      <c r="AA49" s="44"/>
      <c r="AB49" s="44"/>
      <c r="AC49" s="44"/>
      <c r="AD49" s="225"/>
      <c r="AE49" s="44"/>
      <c r="AF49" s="44"/>
      <c r="AG49" s="44"/>
      <c r="AH49" s="44"/>
      <c r="AI49" s="44"/>
      <c r="AJ49" s="225"/>
      <c r="AK49" s="44"/>
      <c r="AL49" s="44"/>
      <c r="AM49" s="225"/>
      <c r="AN49" s="44"/>
      <c r="AO49" s="44"/>
      <c r="AP49" s="44"/>
      <c r="AQ49" s="44"/>
      <c r="AR49" s="44"/>
      <c r="AS49" s="44"/>
      <c r="AT49" s="44"/>
      <c r="AU49" s="40"/>
      <c r="AV49" s="40"/>
      <c r="AW49" s="40"/>
      <c r="AX49" s="41"/>
    </row>
    <row r="50" spans="1:50" ht="22.5" customHeight="1">
      <c r="A50" s="44"/>
      <c r="B50" s="45"/>
      <c r="C50" s="221"/>
      <c r="D50" s="44"/>
      <c r="E50" s="44"/>
      <c r="F50" s="225"/>
      <c r="G50" s="225"/>
      <c r="H50" s="225"/>
      <c r="I50" s="225"/>
      <c r="J50" s="225"/>
      <c r="K50" s="225"/>
      <c r="L50" s="44"/>
      <c r="M50" s="44"/>
      <c r="N50" s="225"/>
      <c r="O50" s="44"/>
      <c r="P50" s="44"/>
      <c r="Q50" s="44"/>
      <c r="R50" s="44"/>
      <c r="S50" s="44"/>
      <c r="T50" s="44"/>
      <c r="U50" s="44"/>
      <c r="V50" s="44"/>
      <c r="W50" s="44"/>
      <c r="X50" s="44"/>
      <c r="Y50" s="44"/>
      <c r="Z50" s="44"/>
      <c r="AA50" s="44"/>
      <c r="AB50" s="44"/>
      <c r="AC50" s="44"/>
      <c r="AD50" s="225"/>
      <c r="AE50" s="44"/>
      <c r="AF50" s="44"/>
      <c r="AG50" s="44"/>
      <c r="AH50" s="44"/>
      <c r="AI50" s="44"/>
      <c r="AJ50" s="225"/>
      <c r="AK50" s="44"/>
      <c r="AL50" s="44"/>
      <c r="AM50" s="225"/>
      <c r="AN50" s="44"/>
      <c r="AO50" s="44"/>
      <c r="AP50" s="44"/>
      <c r="AQ50" s="44"/>
      <c r="AR50" s="44"/>
      <c r="AS50" s="44"/>
      <c r="AT50" s="44"/>
      <c r="AU50" s="40"/>
      <c r="AV50" s="40"/>
      <c r="AW50" s="40"/>
      <c r="AX50" s="41"/>
    </row>
    <row r="51" spans="1:50" ht="22.5" customHeight="1">
      <c r="A51" s="44"/>
      <c r="B51" s="45"/>
      <c r="C51" s="221"/>
      <c r="D51" s="44"/>
      <c r="E51" s="44"/>
      <c r="F51" s="225"/>
      <c r="G51" s="225"/>
      <c r="H51" s="225"/>
      <c r="I51" s="225"/>
      <c r="J51" s="225"/>
      <c r="K51" s="225"/>
      <c r="L51" s="44"/>
      <c r="M51" s="44"/>
      <c r="N51" s="225"/>
      <c r="O51" s="44"/>
      <c r="P51" s="44"/>
      <c r="Q51" s="44"/>
      <c r="R51" s="44"/>
      <c r="S51" s="44"/>
      <c r="T51" s="44"/>
      <c r="U51" s="44"/>
      <c r="V51" s="44"/>
      <c r="W51" s="44"/>
      <c r="X51" s="44"/>
      <c r="Y51" s="44"/>
      <c r="Z51" s="44"/>
      <c r="AA51" s="44"/>
      <c r="AB51" s="44"/>
      <c r="AC51" s="44"/>
      <c r="AD51" s="225"/>
      <c r="AE51" s="44"/>
      <c r="AF51" s="44"/>
      <c r="AG51" s="44"/>
      <c r="AH51" s="44"/>
      <c r="AI51" s="44"/>
      <c r="AJ51" s="225"/>
      <c r="AK51" s="44"/>
      <c r="AL51" s="44"/>
      <c r="AM51" s="225"/>
      <c r="AN51" s="44"/>
      <c r="AO51" s="44"/>
      <c r="AP51" s="44"/>
      <c r="AQ51" s="44"/>
      <c r="AR51" s="44"/>
      <c r="AS51" s="44"/>
      <c r="AT51" s="44"/>
      <c r="AU51" s="40"/>
      <c r="AV51" s="40"/>
      <c r="AW51" s="40"/>
      <c r="AX51" s="41"/>
    </row>
    <row r="52" spans="1:50" ht="22.5" customHeight="1">
      <c r="A52" s="44"/>
      <c r="B52" s="45"/>
      <c r="C52" s="221"/>
      <c r="D52" s="44"/>
      <c r="E52" s="44"/>
      <c r="F52" s="225"/>
      <c r="G52" s="225"/>
      <c r="H52" s="225"/>
      <c r="I52" s="225"/>
      <c r="J52" s="225"/>
      <c r="K52" s="225"/>
      <c r="L52" s="44"/>
      <c r="M52" s="44"/>
      <c r="N52" s="225"/>
      <c r="O52" s="44"/>
      <c r="P52" s="44"/>
      <c r="Q52" s="44"/>
      <c r="R52" s="44"/>
      <c r="S52" s="44"/>
      <c r="T52" s="44"/>
      <c r="U52" s="44"/>
      <c r="V52" s="44"/>
      <c r="W52" s="44"/>
      <c r="X52" s="44"/>
      <c r="Y52" s="44"/>
      <c r="Z52" s="44"/>
      <c r="AA52" s="44"/>
      <c r="AB52" s="44"/>
      <c r="AC52" s="44"/>
      <c r="AD52" s="225"/>
      <c r="AE52" s="44"/>
      <c r="AF52" s="44"/>
      <c r="AG52" s="44"/>
      <c r="AH52" s="44"/>
      <c r="AI52" s="44"/>
      <c r="AJ52" s="225"/>
      <c r="AK52" s="44"/>
      <c r="AL52" s="44"/>
      <c r="AM52" s="225"/>
      <c r="AN52" s="44"/>
      <c r="AO52" s="44"/>
      <c r="AP52" s="44"/>
      <c r="AQ52" s="44"/>
      <c r="AR52" s="44"/>
      <c r="AS52" s="44"/>
      <c r="AT52" s="44"/>
      <c r="AU52" s="40"/>
      <c r="AV52" s="40"/>
      <c r="AW52" s="40"/>
      <c r="AX52" s="41"/>
    </row>
    <row r="53" spans="1:50" ht="22.5" customHeight="1">
      <c r="A53" s="44"/>
      <c r="B53" s="45"/>
      <c r="C53" s="221"/>
      <c r="D53" s="44"/>
      <c r="E53" s="44"/>
      <c r="F53" s="225"/>
      <c r="G53" s="225"/>
      <c r="H53" s="225"/>
      <c r="I53" s="225"/>
      <c r="J53" s="225"/>
      <c r="K53" s="225"/>
      <c r="L53" s="44"/>
      <c r="M53" s="44"/>
      <c r="N53" s="225"/>
      <c r="O53" s="44"/>
      <c r="P53" s="44"/>
      <c r="Q53" s="44"/>
      <c r="R53" s="44"/>
      <c r="S53" s="44"/>
      <c r="T53" s="44"/>
      <c r="U53" s="44"/>
      <c r="V53" s="44"/>
      <c r="W53" s="44"/>
      <c r="X53" s="44"/>
      <c r="Y53" s="44"/>
      <c r="Z53" s="44"/>
      <c r="AA53" s="44"/>
      <c r="AB53" s="44"/>
      <c r="AC53" s="44"/>
      <c r="AD53" s="225"/>
      <c r="AE53" s="44"/>
      <c r="AF53" s="44"/>
      <c r="AG53" s="44"/>
      <c r="AH53" s="44"/>
      <c r="AI53" s="44"/>
      <c r="AJ53" s="225"/>
      <c r="AK53" s="44"/>
      <c r="AL53" s="44"/>
      <c r="AM53" s="225"/>
      <c r="AN53" s="44"/>
      <c r="AO53" s="44"/>
      <c r="AP53" s="44"/>
      <c r="AQ53" s="44"/>
      <c r="AR53" s="44"/>
      <c r="AS53" s="44"/>
      <c r="AT53" s="44"/>
      <c r="AU53" s="40"/>
      <c r="AV53" s="40"/>
      <c r="AW53" s="40"/>
      <c r="AX53" s="41"/>
    </row>
    <row r="54" spans="1:50" ht="22.5" customHeight="1">
      <c r="A54" s="44"/>
      <c r="B54" s="45"/>
      <c r="C54" s="221"/>
      <c r="D54" s="44"/>
      <c r="E54" s="44"/>
      <c r="F54" s="225"/>
      <c r="G54" s="225"/>
      <c r="H54" s="225"/>
      <c r="I54" s="225"/>
      <c r="J54" s="225"/>
      <c r="K54" s="225"/>
      <c r="L54" s="44"/>
      <c r="M54" s="44"/>
      <c r="N54" s="225"/>
      <c r="O54" s="44"/>
      <c r="P54" s="44"/>
      <c r="Q54" s="44"/>
      <c r="R54" s="44"/>
      <c r="S54" s="44"/>
      <c r="T54" s="44"/>
      <c r="U54" s="44"/>
      <c r="V54" s="44"/>
      <c r="W54" s="44"/>
      <c r="X54" s="44"/>
      <c r="Y54" s="44"/>
      <c r="Z54" s="44"/>
      <c r="AA54" s="44"/>
      <c r="AB54" s="44"/>
      <c r="AC54" s="44"/>
      <c r="AD54" s="225"/>
      <c r="AE54" s="44"/>
      <c r="AF54" s="44"/>
      <c r="AG54" s="44"/>
      <c r="AH54" s="44"/>
      <c r="AI54" s="44"/>
      <c r="AJ54" s="225"/>
      <c r="AK54" s="44"/>
      <c r="AL54" s="44"/>
      <c r="AM54" s="225"/>
      <c r="AN54" s="44"/>
      <c r="AO54" s="44"/>
      <c r="AP54" s="44"/>
      <c r="AQ54" s="44"/>
      <c r="AR54" s="44"/>
      <c r="AS54" s="44"/>
      <c r="AT54" s="44"/>
      <c r="AU54" s="40"/>
      <c r="AV54" s="40"/>
      <c r="AW54" s="40"/>
      <c r="AX54" s="41"/>
    </row>
    <row r="55" spans="1:50" ht="22.5" customHeight="1">
      <c r="A55" s="44"/>
      <c r="B55" s="45"/>
      <c r="C55" s="221"/>
      <c r="D55" s="44"/>
      <c r="E55" s="44"/>
      <c r="F55" s="225"/>
      <c r="G55" s="225"/>
      <c r="H55" s="225"/>
      <c r="I55" s="225"/>
      <c r="J55" s="225"/>
      <c r="K55" s="225"/>
      <c r="L55" s="44"/>
      <c r="M55" s="44"/>
      <c r="N55" s="225"/>
      <c r="O55" s="44"/>
      <c r="P55" s="44"/>
      <c r="Q55" s="44"/>
      <c r="R55" s="44"/>
      <c r="S55" s="44"/>
      <c r="T55" s="44"/>
      <c r="U55" s="44"/>
      <c r="V55" s="44"/>
      <c r="W55" s="44"/>
      <c r="X55" s="44"/>
      <c r="Y55" s="44"/>
      <c r="Z55" s="44"/>
      <c r="AA55" s="44"/>
      <c r="AB55" s="44"/>
      <c r="AC55" s="44"/>
      <c r="AD55" s="225"/>
      <c r="AE55" s="44"/>
      <c r="AF55" s="44"/>
      <c r="AG55" s="44"/>
      <c r="AH55" s="44"/>
      <c r="AI55" s="44"/>
      <c r="AJ55" s="225"/>
      <c r="AK55" s="44"/>
      <c r="AL55" s="44"/>
      <c r="AM55" s="225"/>
      <c r="AN55" s="44"/>
      <c r="AO55" s="44"/>
      <c r="AP55" s="44"/>
      <c r="AQ55" s="44"/>
      <c r="AR55" s="44"/>
      <c r="AS55" s="44"/>
      <c r="AT55" s="44"/>
      <c r="AU55" s="40"/>
      <c r="AV55" s="40"/>
      <c r="AW55" s="40"/>
      <c r="AX55" s="41"/>
    </row>
    <row r="56" spans="1:50" ht="22.5" customHeight="1">
      <c r="A56" s="44"/>
      <c r="B56" s="45"/>
      <c r="C56" s="221"/>
      <c r="D56" s="44"/>
      <c r="E56" s="44"/>
      <c r="F56" s="225"/>
      <c r="G56" s="225"/>
      <c r="H56" s="225"/>
      <c r="I56" s="225"/>
      <c r="J56" s="225"/>
      <c r="K56" s="225"/>
      <c r="L56" s="44"/>
      <c r="M56" s="44"/>
      <c r="N56" s="225"/>
      <c r="O56" s="44"/>
      <c r="P56" s="44"/>
      <c r="Q56" s="44"/>
      <c r="R56" s="44"/>
      <c r="S56" s="44"/>
      <c r="T56" s="44"/>
      <c r="U56" s="44"/>
      <c r="V56" s="44"/>
      <c r="W56" s="44"/>
      <c r="X56" s="44"/>
      <c r="Y56" s="44"/>
      <c r="Z56" s="44"/>
      <c r="AA56" s="44"/>
      <c r="AB56" s="44"/>
      <c r="AC56" s="44"/>
      <c r="AD56" s="225"/>
      <c r="AE56" s="44"/>
      <c r="AF56" s="44"/>
      <c r="AG56" s="44"/>
      <c r="AH56" s="44"/>
      <c r="AI56" s="44"/>
      <c r="AJ56" s="225"/>
      <c r="AK56" s="44"/>
      <c r="AL56" s="44"/>
      <c r="AM56" s="225"/>
      <c r="AN56" s="44"/>
      <c r="AO56" s="44"/>
      <c r="AP56" s="44"/>
      <c r="AQ56" s="44"/>
      <c r="AR56" s="44"/>
      <c r="AS56" s="44"/>
      <c r="AT56" s="44"/>
      <c r="AU56" s="40"/>
      <c r="AV56" s="40"/>
      <c r="AW56" s="40"/>
      <c r="AX56" s="41"/>
    </row>
    <row r="57" spans="1:50" ht="22.5" customHeight="1">
      <c r="A57" s="44"/>
      <c r="B57" s="45"/>
      <c r="C57" s="221"/>
      <c r="D57" s="44"/>
      <c r="E57" s="44"/>
      <c r="F57" s="225"/>
      <c r="G57" s="225"/>
      <c r="H57" s="225"/>
      <c r="I57" s="225"/>
      <c r="J57" s="225"/>
      <c r="K57" s="225"/>
      <c r="L57" s="44"/>
      <c r="M57" s="44"/>
      <c r="N57" s="225"/>
      <c r="O57" s="44"/>
      <c r="P57" s="44"/>
      <c r="Q57" s="44"/>
      <c r="R57" s="44"/>
      <c r="S57" s="44"/>
      <c r="T57" s="44"/>
      <c r="U57" s="44"/>
      <c r="V57" s="44"/>
      <c r="W57" s="44"/>
      <c r="X57" s="44"/>
      <c r="Y57" s="44"/>
      <c r="Z57" s="44"/>
      <c r="AA57" s="44"/>
      <c r="AB57" s="44"/>
      <c r="AC57" s="44"/>
      <c r="AD57" s="225"/>
      <c r="AE57" s="44"/>
      <c r="AF57" s="44"/>
      <c r="AG57" s="44"/>
      <c r="AH57" s="44"/>
      <c r="AI57" s="44"/>
      <c r="AJ57" s="225"/>
      <c r="AK57" s="44"/>
      <c r="AL57" s="44"/>
      <c r="AM57" s="225"/>
      <c r="AN57" s="44"/>
      <c r="AO57" s="44"/>
      <c r="AP57" s="44"/>
      <c r="AQ57" s="44"/>
      <c r="AR57" s="44"/>
      <c r="AS57" s="44"/>
      <c r="AT57" s="44"/>
      <c r="AU57" s="40"/>
      <c r="AV57" s="40"/>
      <c r="AW57" s="40"/>
      <c r="AX57" s="41"/>
    </row>
    <row r="58" spans="1:50" ht="22.5" customHeight="1">
      <c r="A58" s="44"/>
      <c r="B58" s="45"/>
      <c r="C58" s="221"/>
      <c r="D58" s="44"/>
      <c r="E58" s="44"/>
      <c r="F58" s="225"/>
      <c r="G58" s="225"/>
      <c r="H58" s="225"/>
      <c r="I58" s="225"/>
      <c r="J58" s="225"/>
      <c r="K58" s="225"/>
      <c r="L58" s="44"/>
      <c r="M58" s="44"/>
      <c r="N58" s="225"/>
      <c r="O58" s="44"/>
      <c r="P58" s="44"/>
      <c r="Q58" s="44"/>
      <c r="R58" s="44"/>
      <c r="S58" s="44"/>
      <c r="T58" s="44"/>
      <c r="U58" s="44"/>
      <c r="V58" s="44"/>
      <c r="W58" s="44"/>
      <c r="X58" s="44"/>
      <c r="Y58" s="44"/>
      <c r="Z58" s="44"/>
      <c r="AA58" s="44"/>
      <c r="AB58" s="44"/>
      <c r="AC58" s="44"/>
      <c r="AD58" s="225"/>
      <c r="AE58" s="44"/>
      <c r="AF58" s="44"/>
      <c r="AG58" s="44"/>
      <c r="AH58" s="44"/>
      <c r="AI58" s="44"/>
      <c r="AJ58" s="225"/>
      <c r="AK58" s="44"/>
      <c r="AL58" s="44"/>
      <c r="AM58" s="225"/>
      <c r="AN58" s="44"/>
      <c r="AO58" s="44"/>
      <c r="AP58" s="44"/>
      <c r="AQ58" s="44"/>
      <c r="AR58" s="44"/>
      <c r="AS58" s="44"/>
      <c r="AT58" s="44"/>
      <c r="AU58" s="40"/>
      <c r="AV58" s="40"/>
      <c r="AW58" s="40"/>
      <c r="AX58" s="41"/>
    </row>
    <row r="59" spans="1:50" ht="22.5" customHeight="1">
      <c r="A59" s="44"/>
      <c r="B59" s="45"/>
      <c r="C59" s="221"/>
      <c r="D59" s="44"/>
      <c r="E59" s="44"/>
      <c r="F59" s="225"/>
      <c r="G59" s="225"/>
      <c r="H59" s="225"/>
      <c r="I59" s="225"/>
      <c r="J59" s="225"/>
      <c r="K59" s="225"/>
      <c r="L59" s="44"/>
      <c r="M59" s="44"/>
      <c r="N59" s="225"/>
      <c r="O59" s="44"/>
      <c r="P59" s="44"/>
      <c r="Q59" s="44"/>
      <c r="R59" s="44"/>
      <c r="S59" s="44"/>
      <c r="T59" s="44"/>
      <c r="U59" s="44"/>
      <c r="V59" s="44"/>
      <c r="W59" s="44"/>
      <c r="X59" s="44"/>
      <c r="Y59" s="44"/>
      <c r="Z59" s="44"/>
      <c r="AA59" s="44"/>
      <c r="AB59" s="44"/>
      <c r="AC59" s="44"/>
      <c r="AD59" s="225"/>
      <c r="AE59" s="44"/>
      <c r="AF59" s="44"/>
      <c r="AG59" s="44"/>
      <c r="AH59" s="44"/>
      <c r="AI59" s="44"/>
      <c r="AJ59" s="225"/>
      <c r="AK59" s="44"/>
      <c r="AL59" s="44"/>
      <c r="AM59" s="225"/>
      <c r="AN59" s="44"/>
      <c r="AO59" s="44"/>
      <c r="AP59" s="44"/>
      <c r="AQ59" s="44"/>
      <c r="AR59" s="44"/>
      <c r="AS59" s="44"/>
      <c r="AT59" s="44"/>
      <c r="AU59" s="40"/>
      <c r="AV59" s="40"/>
      <c r="AW59" s="40"/>
      <c r="AX59" s="41"/>
    </row>
    <row r="60" spans="1:50" ht="22.5" customHeight="1">
      <c r="A60" s="44"/>
      <c r="B60" s="45"/>
      <c r="C60" s="221"/>
      <c r="D60" s="44"/>
      <c r="E60" s="44"/>
      <c r="F60" s="225"/>
      <c r="G60" s="225"/>
      <c r="H60" s="225"/>
      <c r="I60" s="225"/>
      <c r="J60" s="225"/>
      <c r="K60" s="225"/>
      <c r="L60" s="44"/>
      <c r="M60" s="44"/>
      <c r="N60" s="225"/>
      <c r="O60" s="44"/>
      <c r="P60" s="44"/>
      <c r="Q60" s="44"/>
      <c r="R60" s="44"/>
      <c r="S60" s="44"/>
      <c r="T60" s="44"/>
      <c r="U60" s="44"/>
      <c r="V60" s="44"/>
      <c r="W60" s="44"/>
      <c r="X60" s="44"/>
      <c r="Y60" s="44"/>
      <c r="Z60" s="44"/>
      <c r="AA60" s="44"/>
      <c r="AB60" s="44"/>
      <c r="AC60" s="44"/>
      <c r="AD60" s="225"/>
      <c r="AE60" s="44"/>
      <c r="AF60" s="44"/>
      <c r="AG60" s="44"/>
      <c r="AH60" s="44"/>
      <c r="AI60" s="44"/>
      <c r="AJ60" s="225"/>
      <c r="AK60" s="44"/>
      <c r="AL60" s="44"/>
      <c r="AM60" s="225"/>
      <c r="AN60" s="44"/>
      <c r="AO60" s="44"/>
      <c r="AP60" s="44"/>
      <c r="AQ60" s="44"/>
      <c r="AR60" s="44"/>
      <c r="AS60" s="44"/>
      <c r="AT60" s="44"/>
      <c r="AU60" s="40"/>
      <c r="AV60" s="40"/>
      <c r="AW60" s="40"/>
      <c r="AX60" s="41"/>
    </row>
    <row r="61" spans="1:50" ht="22.5" customHeight="1">
      <c r="A61" s="44"/>
      <c r="B61" s="45"/>
      <c r="C61" s="221"/>
      <c r="D61" s="44"/>
      <c r="E61" s="44"/>
      <c r="F61" s="225"/>
      <c r="G61" s="225"/>
      <c r="H61" s="225"/>
      <c r="I61" s="225"/>
      <c r="J61" s="225"/>
      <c r="K61" s="225"/>
      <c r="L61" s="44"/>
      <c r="M61" s="44"/>
      <c r="N61" s="225"/>
      <c r="O61" s="44"/>
      <c r="P61" s="44"/>
      <c r="Q61" s="44"/>
      <c r="R61" s="44"/>
      <c r="S61" s="44"/>
      <c r="T61" s="44"/>
      <c r="U61" s="44"/>
      <c r="V61" s="44"/>
      <c r="W61" s="44"/>
      <c r="X61" s="44"/>
      <c r="Y61" s="44"/>
      <c r="Z61" s="44"/>
      <c r="AA61" s="44"/>
      <c r="AB61" s="44"/>
      <c r="AC61" s="44"/>
      <c r="AD61" s="225"/>
      <c r="AE61" s="44"/>
      <c r="AF61" s="44"/>
      <c r="AG61" s="44"/>
      <c r="AH61" s="44"/>
      <c r="AI61" s="44"/>
      <c r="AJ61" s="225"/>
      <c r="AK61" s="44"/>
      <c r="AL61" s="44"/>
      <c r="AM61" s="225"/>
      <c r="AN61" s="44"/>
      <c r="AO61" s="44"/>
      <c r="AP61" s="44"/>
      <c r="AQ61" s="44"/>
      <c r="AR61" s="44"/>
      <c r="AS61" s="44"/>
      <c r="AT61" s="44"/>
      <c r="AU61" s="40"/>
      <c r="AV61" s="40"/>
      <c r="AW61" s="40"/>
      <c r="AX61" s="41"/>
    </row>
    <row r="62" spans="1:50" ht="22.5" customHeight="1">
      <c r="A62" s="44"/>
      <c r="B62" s="45"/>
      <c r="C62" s="221"/>
      <c r="D62" s="44"/>
      <c r="E62" s="44"/>
      <c r="F62" s="225"/>
      <c r="G62" s="225"/>
      <c r="H62" s="225"/>
      <c r="I62" s="225"/>
      <c r="J62" s="225"/>
      <c r="K62" s="225"/>
      <c r="L62" s="44"/>
      <c r="M62" s="44"/>
      <c r="N62" s="225"/>
      <c r="O62" s="44"/>
      <c r="P62" s="44"/>
      <c r="Q62" s="44"/>
      <c r="R62" s="44"/>
      <c r="S62" s="44"/>
      <c r="T62" s="44"/>
      <c r="U62" s="44"/>
      <c r="V62" s="44"/>
      <c r="W62" s="44"/>
      <c r="X62" s="44"/>
      <c r="Y62" s="44"/>
      <c r="Z62" s="44"/>
      <c r="AA62" s="44"/>
      <c r="AB62" s="44"/>
      <c r="AC62" s="44"/>
      <c r="AD62" s="225"/>
      <c r="AE62" s="44"/>
      <c r="AF62" s="44"/>
      <c r="AG62" s="44"/>
      <c r="AH62" s="44"/>
      <c r="AI62" s="44"/>
      <c r="AJ62" s="225"/>
      <c r="AK62" s="44"/>
      <c r="AL62" s="44"/>
      <c r="AM62" s="225"/>
      <c r="AN62" s="44"/>
      <c r="AO62" s="44"/>
      <c r="AP62" s="44"/>
      <c r="AQ62" s="44"/>
      <c r="AR62" s="44"/>
      <c r="AS62" s="44"/>
      <c r="AT62" s="44"/>
      <c r="AU62" s="40"/>
      <c r="AV62" s="40"/>
      <c r="AW62" s="40"/>
      <c r="AX62" s="41"/>
    </row>
    <row r="63" spans="1:50" ht="22.5" customHeight="1">
      <c r="A63" s="44"/>
      <c r="B63" s="45"/>
      <c r="C63" s="221"/>
      <c r="D63" s="44"/>
      <c r="E63" s="44"/>
      <c r="F63" s="225"/>
      <c r="G63" s="225"/>
      <c r="H63" s="225"/>
      <c r="I63" s="225"/>
      <c r="J63" s="225"/>
      <c r="K63" s="225"/>
      <c r="L63" s="44"/>
      <c r="M63" s="44"/>
      <c r="N63" s="225"/>
      <c r="O63" s="44"/>
      <c r="P63" s="44"/>
      <c r="Q63" s="44"/>
      <c r="R63" s="44"/>
      <c r="S63" s="44"/>
      <c r="T63" s="44"/>
      <c r="U63" s="44"/>
      <c r="V63" s="44"/>
      <c r="W63" s="44"/>
      <c r="X63" s="44"/>
      <c r="Y63" s="44"/>
      <c r="Z63" s="44"/>
      <c r="AA63" s="44"/>
      <c r="AB63" s="44"/>
      <c r="AC63" s="44"/>
      <c r="AD63" s="225"/>
      <c r="AE63" s="44"/>
      <c r="AF63" s="44"/>
      <c r="AG63" s="44"/>
      <c r="AH63" s="44"/>
      <c r="AI63" s="44"/>
      <c r="AJ63" s="225"/>
      <c r="AK63" s="44"/>
      <c r="AL63" s="44"/>
      <c r="AM63" s="225"/>
      <c r="AN63" s="44"/>
      <c r="AO63" s="44"/>
      <c r="AP63" s="44"/>
      <c r="AQ63" s="44"/>
      <c r="AR63" s="44"/>
      <c r="AS63" s="44"/>
      <c r="AT63" s="44"/>
      <c r="AU63" s="40"/>
      <c r="AV63" s="40"/>
      <c r="AW63" s="40"/>
      <c r="AX63" s="41"/>
    </row>
    <row r="64" spans="1:50" ht="22.5" customHeight="1">
      <c r="A64" s="44"/>
      <c r="B64" s="45"/>
      <c r="C64" s="221"/>
      <c r="D64" s="44"/>
      <c r="E64" s="44"/>
      <c r="F64" s="225"/>
      <c r="G64" s="225"/>
      <c r="H64" s="225"/>
      <c r="I64" s="225"/>
      <c r="J64" s="225"/>
      <c r="K64" s="225"/>
      <c r="L64" s="44"/>
      <c r="M64" s="44"/>
      <c r="N64" s="225"/>
      <c r="O64" s="44"/>
      <c r="P64" s="44"/>
      <c r="Q64" s="44"/>
      <c r="R64" s="44"/>
      <c r="S64" s="44"/>
      <c r="T64" s="44"/>
      <c r="U64" s="44"/>
      <c r="V64" s="44"/>
      <c r="W64" s="44"/>
      <c r="X64" s="44"/>
      <c r="Y64" s="44"/>
      <c r="Z64" s="44"/>
      <c r="AA64" s="44"/>
      <c r="AB64" s="44"/>
      <c r="AC64" s="44"/>
      <c r="AD64" s="225"/>
      <c r="AE64" s="44"/>
      <c r="AF64" s="44"/>
      <c r="AG64" s="44"/>
      <c r="AH64" s="44"/>
      <c r="AI64" s="44"/>
      <c r="AJ64" s="225"/>
      <c r="AK64" s="44"/>
      <c r="AL64" s="44"/>
      <c r="AM64" s="225"/>
      <c r="AN64" s="44"/>
      <c r="AO64" s="44"/>
      <c r="AP64" s="44"/>
      <c r="AQ64" s="44"/>
      <c r="AR64" s="44"/>
      <c r="AS64" s="44"/>
      <c r="AT64" s="44"/>
      <c r="AU64" s="40"/>
      <c r="AV64" s="40"/>
      <c r="AW64" s="40"/>
      <c r="AX64" s="41"/>
    </row>
    <row r="65" spans="1:50" ht="22.5" customHeight="1">
      <c r="A65" s="44"/>
      <c r="B65" s="45"/>
      <c r="C65" s="221"/>
      <c r="D65" s="44"/>
      <c r="E65" s="44"/>
      <c r="F65" s="225"/>
      <c r="G65" s="225"/>
      <c r="H65" s="225"/>
      <c r="I65" s="225"/>
      <c r="J65" s="225"/>
      <c r="K65" s="225"/>
      <c r="L65" s="44"/>
      <c r="M65" s="44"/>
      <c r="N65" s="225"/>
      <c r="O65" s="44"/>
      <c r="P65" s="44"/>
      <c r="Q65" s="44"/>
      <c r="R65" s="44"/>
      <c r="S65" s="44"/>
      <c r="T65" s="44"/>
      <c r="U65" s="44"/>
      <c r="V65" s="44"/>
      <c r="W65" s="44"/>
      <c r="X65" s="44"/>
      <c r="Y65" s="44"/>
      <c r="Z65" s="44"/>
      <c r="AA65" s="44"/>
      <c r="AB65" s="44"/>
      <c r="AC65" s="44"/>
      <c r="AD65" s="225"/>
      <c r="AE65" s="44"/>
      <c r="AF65" s="44"/>
      <c r="AG65" s="44"/>
      <c r="AH65" s="44"/>
      <c r="AI65" s="44"/>
      <c r="AJ65" s="225"/>
      <c r="AK65" s="44"/>
      <c r="AL65" s="44"/>
      <c r="AM65" s="225"/>
      <c r="AN65" s="44"/>
      <c r="AO65" s="44"/>
      <c r="AP65" s="44"/>
      <c r="AQ65" s="44"/>
      <c r="AR65" s="44"/>
      <c r="AS65" s="44"/>
      <c r="AT65" s="44"/>
      <c r="AU65" s="40"/>
      <c r="AV65" s="40"/>
      <c r="AW65" s="40"/>
      <c r="AX65" s="41"/>
    </row>
    <row r="66" spans="1:50" ht="22.5" customHeight="1">
      <c r="A66" s="44"/>
      <c r="B66" s="45"/>
      <c r="C66" s="221"/>
      <c r="D66" s="44"/>
      <c r="E66" s="44"/>
      <c r="F66" s="225"/>
      <c r="G66" s="225"/>
      <c r="H66" s="225"/>
      <c r="I66" s="225"/>
      <c r="J66" s="225"/>
      <c r="K66" s="225"/>
      <c r="L66" s="44"/>
      <c r="M66" s="44"/>
      <c r="N66" s="225"/>
      <c r="O66" s="44"/>
      <c r="P66" s="44"/>
      <c r="Q66" s="44"/>
      <c r="R66" s="44"/>
      <c r="S66" s="44"/>
      <c r="T66" s="44"/>
      <c r="U66" s="44"/>
      <c r="V66" s="44"/>
      <c r="W66" s="44"/>
      <c r="X66" s="44"/>
      <c r="Y66" s="44"/>
      <c r="Z66" s="44"/>
      <c r="AA66" s="44"/>
      <c r="AB66" s="44"/>
      <c r="AC66" s="44"/>
      <c r="AD66" s="225"/>
      <c r="AE66" s="44"/>
      <c r="AF66" s="44"/>
      <c r="AG66" s="44"/>
      <c r="AH66" s="44"/>
      <c r="AI66" s="44"/>
      <c r="AJ66" s="225"/>
      <c r="AK66" s="44"/>
      <c r="AL66" s="44"/>
      <c r="AM66" s="225"/>
      <c r="AN66" s="44"/>
      <c r="AO66" s="44"/>
      <c r="AP66" s="44"/>
      <c r="AQ66" s="44"/>
      <c r="AR66" s="44"/>
      <c r="AS66" s="44"/>
      <c r="AT66" s="44"/>
      <c r="AU66" s="40"/>
      <c r="AV66" s="40"/>
      <c r="AW66" s="40"/>
      <c r="AX66" s="41"/>
    </row>
    <row r="67" spans="1:50" ht="22.5" customHeight="1">
      <c r="A67" s="44"/>
      <c r="B67" s="45"/>
      <c r="C67" s="221"/>
      <c r="D67" s="44"/>
      <c r="E67" s="44"/>
      <c r="F67" s="225"/>
      <c r="G67" s="225"/>
      <c r="H67" s="225"/>
      <c r="I67" s="225"/>
      <c r="J67" s="225"/>
      <c r="K67" s="225"/>
      <c r="L67" s="44"/>
      <c r="M67" s="44"/>
      <c r="N67" s="225"/>
      <c r="O67" s="44"/>
      <c r="P67" s="44"/>
      <c r="Q67" s="44"/>
      <c r="R67" s="44"/>
      <c r="S67" s="44"/>
      <c r="T67" s="44"/>
      <c r="U67" s="44"/>
      <c r="V67" s="44"/>
      <c r="W67" s="44"/>
      <c r="X67" s="44"/>
      <c r="Y67" s="44"/>
      <c r="Z67" s="44"/>
      <c r="AA67" s="44"/>
      <c r="AB67" s="44"/>
      <c r="AC67" s="44"/>
      <c r="AD67" s="225"/>
      <c r="AE67" s="44"/>
      <c r="AF67" s="44"/>
      <c r="AG67" s="44"/>
      <c r="AH67" s="44"/>
      <c r="AI67" s="44"/>
      <c r="AJ67" s="225"/>
      <c r="AK67" s="44"/>
      <c r="AL67" s="44"/>
      <c r="AM67" s="225"/>
      <c r="AN67" s="44"/>
      <c r="AO67" s="44"/>
      <c r="AP67" s="44"/>
      <c r="AQ67" s="44"/>
      <c r="AR67" s="44"/>
      <c r="AS67" s="44"/>
      <c r="AT67" s="44"/>
      <c r="AU67" s="40"/>
      <c r="AV67" s="40"/>
      <c r="AW67" s="40"/>
      <c r="AX67" s="41"/>
    </row>
    <row r="68" spans="1:50" ht="22.5" customHeight="1">
      <c r="A68" s="44"/>
      <c r="B68" s="45"/>
      <c r="C68" s="221"/>
      <c r="D68" s="44"/>
      <c r="E68" s="44"/>
      <c r="F68" s="225"/>
      <c r="G68" s="225"/>
      <c r="H68" s="225"/>
      <c r="I68" s="225"/>
      <c r="J68" s="225"/>
      <c r="K68" s="225"/>
      <c r="L68" s="44"/>
      <c r="M68" s="44"/>
      <c r="N68" s="225"/>
      <c r="O68" s="44"/>
      <c r="P68" s="44"/>
      <c r="Q68" s="44"/>
      <c r="R68" s="44"/>
      <c r="S68" s="44"/>
      <c r="T68" s="44"/>
      <c r="U68" s="44"/>
      <c r="V68" s="44"/>
      <c r="W68" s="44"/>
      <c r="X68" s="44"/>
      <c r="Y68" s="44"/>
      <c r="Z68" s="44"/>
      <c r="AA68" s="44"/>
      <c r="AB68" s="44"/>
      <c r="AC68" s="44"/>
      <c r="AD68" s="225"/>
      <c r="AE68" s="44"/>
      <c r="AF68" s="44"/>
      <c r="AG68" s="44"/>
      <c r="AH68" s="44"/>
      <c r="AI68" s="44"/>
      <c r="AJ68" s="225"/>
      <c r="AK68" s="44"/>
      <c r="AL68" s="44"/>
      <c r="AM68" s="225"/>
      <c r="AN68" s="44"/>
      <c r="AO68" s="44"/>
      <c r="AP68" s="44"/>
      <c r="AQ68" s="44"/>
      <c r="AR68" s="44"/>
      <c r="AS68" s="44"/>
      <c r="AT68" s="44"/>
      <c r="AU68" s="40"/>
      <c r="AV68" s="40"/>
      <c r="AW68" s="40"/>
      <c r="AX68" s="41"/>
    </row>
    <row r="69" spans="1:50" ht="22.5" customHeight="1">
      <c r="A69" s="44"/>
      <c r="B69" s="45"/>
      <c r="C69" s="221"/>
      <c r="D69" s="44"/>
      <c r="E69" s="44"/>
      <c r="F69" s="225"/>
      <c r="G69" s="225"/>
      <c r="H69" s="225"/>
      <c r="I69" s="225"/>
      <c r="J69" s="225"/>
      <c r="K69" s="225"/>
      <c r="L69" s="44"/>
      <c r="M69" s="44"/>
      <c r="N69" s="225"/>
      <c r="O69" s="44"/>
      <c r="P69" s="44"/>
      <c r="Q69" s="44"/>
      <c r="R69" s="44"/>
      <c r="S69" s="44"/>
      <c r="T69" s="44"/>
      <c r="U69" s="44"/>
      <c r="V69" s="44"/>
      <c r="W69" s="44"/>
      <c r="X69" s="44"/>
      <c r="Y69" s="44"/>
      <c r="Z69" s="44"/>
      <c r="AA69" s="44"/>
      <c r="AB69" s="44"/>
      <c r="AC69" s="44"/>
      <c r="AD69" s="225"/>
      <c r="AE69" s="44"/>
      <c r="AF69" s="44"/>
      <c r="AG69" s="44"/>
      <c r="AH69" s="44"/>
      <c r="AI69" s="44"/>
      <c r="AJ69" s="225"/>
      <c r="AK69" s="44"/>
      <c r="AL69" s="44"/>
      <c r="AM69" s="225"/>
      <c r="AN69" s="44"/>
      <c r="AO69" s="44"/>
      <c r="AP69" s="44"/>
      <c r="AQ69" s="44"/>
      <c r="AR69" s="44"/>
      <c r="AS69" s="44"/>
      <c r="AT69" s="44"/>
      <c r="AU69" s="40"/>
      <c r="AV69" s="40"/>
      <c r="AW69" s="40"/>
      <c r="AX69" s="41"/>
    </row>
    <row r="70" spans="1:50" ht="22.5" customHeight="1">
      <c r="A70" s="44"/>
      <c r="B70" s="45"/>
      <c r="C70" s="221"/>
      <c r="D70" s="44"/>
      <c r="E70" s="44"/>
      <c r="F70" s="225"/>
      <c r="G70" s="225"/>
      <c r="H70" s="225"/>
      <c r="I70" s="225"/>
      <c r="J70" s="225"/>
      <c r="K70" s="225"/>
      <c r="L70" s="44"/>
      <c r="M70" s="44"/>
      <c r="N70" s="225"/>
      <c r="O70" s="44"/>
      <c r="P70" s="44"/>
      <c r="Q70" s="44"/>
      <c r="R70" s="44"/>
      <c r="S70" s="44"/>
      <c r="T70" s="44"/>
      <c r="U70" s="44"/>
      <c r="V70" s="44"/>
      <c r="W70" s="44"/>
      <c r="X70" s="44"/>
      <c r="Y70" s="44"/>
      <c r="Z70" s="44"/>
      <c r="AA70" s="44"/>
      <c r="AB70" s="44"/>
      <c r="AC70" s="44"/>
      <c r="AD70" s="225"/>
      <c r="AE70" s="44"/>
      <c r="AF70" s="44"/>
      <c r="AG70" s="44"/>
      <c r="AH70" s="44"/>
      <c r="AI70" s="44"/>
      <c r="AJ70" s="225"/>
      <c r="AK70" s="44"/>
      <c r="AL70" s="44"/>
      <c r="AM70" s="225"/>
      <c r="AN70" s="44"/>
      <c r="AO70" s="44"/>
      <c r="AP70" s="44"/>
      <c r="AQ70" s="44"/>
      <c r="AR70" s="44"/>
      <c r="AS70" s="44"/>
      <c r="AT70" s="44"/>
      <c r="AU70" s="40"/>
      <c r="AV70" s="40"/>
      <c r="AW70" s="40"/>
      <c r="AX70" s="41"/>
    </row>
    <row r="71" spans="1:50" ht="22.5" customHeight="1">
      <c r="A71" s="44"/>
      <c r="B71" s="45"/>
      <c r="C71" s="221"/>
      <c r="D71" s="44"/>
      <c r="E71" s="44"/>
      <c r="F71" s="225"/>
      <c r="G71" s="225"/>
      <c r="H71" s="225"/>
      <c r="I71" s="225"/>
      <c r="J71" s="225"/>
      <c r="K71" s="225"/>
      <c r="L71" s="44"/>
      <c r="M71" s="44"/>
      <c r="N71" s="225"/>
      <c r="O71" s="44"/>
      <c r="P71" s="44"/>
      <c r="Q71" s="44"/>
      <c r="R71" s="44"/>
      <c r="S71" s="44"/>
      <c r="T71" s="44"/>
      <c r="U71" s="44"/>
      <c r="V71" s="44"/>
      <c r="W71" s="44"/>
      <c r="X71" s="44"/>
      <c r="Y71" s="44"/>
      <c r="Z71" s="44"/>
      <c r="AA71" s="44"/>
      <c r="AB71" s="44"/>
      <c r="AC71" s="44"/>
      <c r="AD71" s="225"/>
      <c r="AE71" s="44"/>
      <c r="AF71" s="44"/>
      <c r="AG71" s="44"/>
      <c r="AH71" s="44"/>
      <c r="AI71" s="44"/>
      <c r="AJ71" s="225"/>
      <c r="AK71" s="44"/>
      <c r="AL71" s="44"/>
      <c r="AM71" s="225"/>
      <c r="AN71" s="44"/>
      <c r="AO71" s="44"/>
      <c r="AP71" s="44"/>
      <c r="AQ71" s="44"/>
      <c r="AR71" s="44"/>
      <c r="AS71" s="44"/>
      <c r="AT71" s="44"/>
      <c r="AU71" s="40"/>
      <c r="AV71" s="40"/>
      <c r="AW71" s="40"/>
      <c r="AX71" s="41"/>
    </row>
    <row r="72" spans="1:50" ht="22.5" customHeight="1">
      <c r="A72" s="44"/>
      <c r="B72" s="45"/>
      <c r="C72" s="221"/>
      <c r="D72" s="44"/>
      <c r="E72" s="44"/>
      <c r="F72" s="225"/>
      <c r="G72" s="225"/>
      <c r="H72" s="225"/>
      <c r="I72" s="225"/>
      <c r="J72" s="225"/>
      <c r="K72" s="225"/>
      <c r="L72" s="44"/>
      <c r="M72" s="44"/>
      <c r="N72" s="225"/>
      <c r="O72" s="44"/>
      <c r="P72" s="44"/>
      <c r="Q72" s="44"/>
      <c r="R72" s="44"/>
      <c r="S72" s="44"/>
      <c r="T72" s="44"/>
      <c r="U72" s="44"/>
      <c r="V72" s="44"/>
      <c r="W72" s="44"/>
      <c r="X72" s="44"/>
      <c r="Y72" s="44"/>
      <c r="Z72" s="44"/>
      <c r="AA72" s="44"/>
      <c r="AB72" s="44"/>
      <c r="AC72" s="44"/>
      <c r="AD72" s="225"/>
      <c r="AE72" s="44"/>
      <c r="AF72" s="44"/>
      <c r="AG72" s="44"/>
      <c r="AH72" s="44"/>
      <c r="AI72" s="44"/>
      <c r="AJ72" s="225"/>
      <c r="AK72" s="44"/>
      <c r="AL72" s="44"/>
      <c r="AM72" s="225"/>
      <c r="AN72" s="44"/>
      <c r="AO72" s="44"/>
      <c r="AP72" s="44"/>
      <c r="AQ72" s="44"/>
      <c r="AR72" s="44"/>
      <c r="AS72" s="44"/>
      <c r="AT72" s="44"/>
      <c r="AU72" s="40"/>
      <c r="AV72" s="40"/>
      <c r="AW72" s="40"/>
      <c r="AX72" s="41"/>
    </row>
    <row r="73" spans="1:50" ht="22.5" customHeight="1">
      <c r="A73" s="44"/>
      <c r="B73" s="45"/>
      <c r="C73" s="221"/>
      <c r="D73" s="44"/>
      <c r="E73" s="44"/>
      <c r="F73" s="225"/>
      <c r="G73" s="225"/>
      <c r="H73" s="225"/>
      <c r="I73" s="225"/>
      <c r="J73" s="225"/>
      <c r="K73" s="225"/>
      <c r="L73" s="44"/>
      <c r="M73" s="44"/>
      <c r="N73" s="225"/>
      <c r="O73" s="44"/>
      <c r="P73" s="44"/>
      <c r="Q73" s="44"/>
      <c r="R73" s="44"/>
      <c r="S73" s="44"/>
      <c r="T73" s="44"/>
      <c r="U73" s="44"/>
      <c r="V73" s="44"/>
      <c r="W73" s="44"/>
      <c r="X73" s="44"/>
      <c r="Y73" s="44"/>
      <c r="Z73" s="44"/>
      <c r="AA73" s="44"/>
      <c r="AB73" s="44"/>
      <c r="AC73" s="44"/>
      <c r="AD73" s="225"/>
      <c r="AE73" s="44"/>
      <c r="AF73" s="44"/>
      <c r="AG73" s="44"/>
      <c r="AH73" s="44"/>
      <c r="AI73" s="44"/>
      <c r="AJ73" s="225"/>
      <c r="AK73" s="44"/>
      <c r="AL73" s="44"/>
      <c r="AM73" s="225"/>
      <c r="AN73" s="44"/>
      <c r="AO73" s="44"/>
      <c r="AP73" s="44"/>
      <c r="AQ73" s="44"/>
      <c r="AR73" s="44"/>
      <c r="AS73" s="44"/>
      <c r="AT73" s="44"/>
      <c r="AU73" s="40"/>
      <c r="AV73" s="40"/>
      <c r="AW73" s="40"/>
      <c r="AX73" s="41"/>
    </row>
    <row r="74" spans="1:50" ht="22.5" customHeight="1">
      <c r="A74" s="44"/>
      <c r="B74" s="45"/>
      <c r="C74" s="221"/>
      <c r="D74" s="44"/>
      <c r="E74" s="44"/>
      <c r="F74" s="225"/>
      <c r="G74" s="225"/>
      <c r="H74" s="225"/>
      <c r="I74" s="225"/>
      <c r="J74" s="225"/>
      <c r="K74" s="225"/>
      <c r="L74" s="44"/>
      <c r="M74" s="44"/>
      <c r="N74" s="225"/>
      <c r="O74" s="44"/>
      <c r="P74" s="44"/>
      <c r="Q74" s="44"/>
      <c r="R74" s="44"/>
      <c r="S74" s="44"/>
      <c r="T74" s="44"/>
      <c r="U74" s="44"/>
      <c r="V74" s="44"/>
      <c r="W74" s="44"/>
      <c r="X74" s="44"/>
      <c r="Y74" s="44"/>
      <c r="Z74" s="44"/>
      <c r="AA74" s="44"/>
      <c r="AB74" s="44"/>
      <c r="AC74" s="44"/>
      <c r="AD74" s="225"/>
      <c r="AE74" s="44"/>
      <c r="AF74" s="44"/>
      <c r="AG74" s="44"/>
      <c r="AH74" s="44"/>
      <c r="AI74" s="44"/>
      <c r="AJ74" s="225"/>
      <c r="AK74" s="44"/>
      <c r="AL74" s="44"/>
      <c r="AM74" s="225"/>
      <c r="AN74" s="44"/>
      <c r="AO74" s="44"/>
      <c r="AP74" s="44"/>
      <c r="AQ74" s="44"/>
      <c r="AR74" s="44"/>
      <c r="AS74" s="44"/>
      <c r="AT74" s="44"/>
      <c r="AU74" s="40"/>
      <c r="AV74" s="40"/>
      <c r="AW74" s="40"/>
      <c r="AX74" s="41"/>
    </row>
    <row r="75" spans="1:50" ht="22.5" customHeight="1">
      <c r="A75" s="44"/>
      <c r="B75" s="45"/>
      <c r="C75" s="221"/>
      <c r="D75" s="44"/>
      <c r="E75" s="44"/>
      <c r="F75" s="225"/>
      <c r="G75" s="225"/>
      <c r="H75" s="225"/>
      <c r="I75" s="225"/>
      <c r="J75" s="225"/>
      <c r="K75" s="225"/>
      <c r="L75" s="44"/>
      <c r="M75" s="44"/>
      <c r="N75" s="225"/>
      <c r="O75" s="44"/>
      <c r="P75" s="44"/>
      <c r="Q75" s="44"/>
      <c r="R75" s="44"/>
      <c r="S75" s="44"/>
      <c r="T75" s="44"/>
      <c r="U75" s="44"/>
      <c r="V75" s="44"/>
      <c r="W75" s="44"/>
      <c r="X75" s="44"/>
      <c r="Y75" s="44"/>
      <c r="Z75" s="44"/>
      <c r="AA75" s="44"/>
      <c r="AB75" s="44"/>
      <c r="AC75" s="44"/>
      <c r="AD75" s="225"/>
      <c r="AE75" s="44"/>
      <c r="AF75" s="44"/>
      <c r="AG75" s="44"/>
      <c r="AH75" s="44"/>
      <c r="AI75" s="44"/>
      <c r="AJ75" s="225"/>
      <c r="AK75" s="44"/>
      <c r="AL75" s="44"/>
      <c r="AM75" s="225"/>
      <c r="AN75" s="44"/>
      <c r="AO75" s="44"/>
      <c r="AP75" s="44"/>
      <c r="AQ75" s="44"/>
      <c r="AR75" s="44"/>
      <c r="AS75" s="44"/>
      <c r="AT75" s="44"/>
      <c r="AU75" s="40"/>
      <c r="AV75" s="40"/>
      <c r="AW75" s="40"/>
      <c r="AX75" s="41"/>
    </row>
    <row r="76" spans="1:50" ht="22.5" customHeight="1">
      <c r="A76" s="44"/>
      <c r="B76" s="45"/>
      <c r="C76" s="221"/>
      <c r="D76" s="44"/>
      <c r="E76" s="44"/>
      <c r="F76" s="225"/>
      <c r="G76" s="225"/>
      <c r="H76" s="225"/>
      <c r="I76" s="225"/>
      <c r="J76" s="225"/>
      <c r="K76" s="225"/>
      <c r="L76" s="44"/>
      <c r="M76" s="44"/>
      <c r="N76" s="225"/>
      <c r="O76" s="44"/>
      <c r="P76" s="44"/>
      <c r="Q76" s="44"/>
      <c r="R76" s="44"/>
      <c r="S76" s="44"/>
      <c r="T76" s="44"/>
      <c r="U76" s="44"/>
      <c r="V76" s="44"/>
      <c r="W76" s="44"/>
      <c r="X76" s="44"/>
      <c r="Y76" s="44"/>
      <c r="Z76" s="44"/>
      <c r="AA76" s="44"/>
      <c r="AB76" s="44"/>
      <c r="AC76" s="44"/>
      <c r="AD76" s="225"/>
      <c r="AE76" s="44"/>
      <c r="AF76" s="44"/>
      <c r="AG76" s="44"/>
      <c r="AH76" s="44"/>
      <c r="AI76" s="44"/>
      <c r="AJ76" s="225"/>
      <c r="AK76" s="44"/>
      <c r="AL76" s="44"/>
      <c r="AM76" s="225"/>
      <c r="AN76" s="44"/>
      <c r="AO76" s="44"/>
      <c r="AP76" s="44"/>
      <c r="AQ76" s="44"/>
      <c r="AR76" s="44"/>
      <c r="AS76" s="44"/>
      <c r="AT76" s="44"/>
      <c r="AU76" s="40"/>
      <c r="AV76" s="40"/>
      <c r="AW76" s="40"/>
      <c r="AX76" s="41"/>
    </row>
    <row r="77" spans="1:50" ht="22.5" customHeight="1">
      <c r="A77" s="44"/>
      <c r="B77" s="45"/>
      <c r="C77" s="221"/>
      <c r="D77" s="44"/>
      <c r="E77" s="44"/>
      <c r="F77" s="225"/>
      <c r="G77" s="225"/>
      <c r="H77" s="225"/>
      <c r="I77" s="225"/>
      <c r="J77" s="225"/>
      <c r="K77" s="225"/>
      <c r="L77" s="44"/>
      <c r="M77" s="44"/>
      <c r="N77" s="225"/>
      <c r="O77" s="44"/>
      <c r="P77" s="44"/>
      <c r="Q77" s="44"/>
      <c r="R77" s="44"/>
      <c r="S77" s="44"/>
      <c r="T77" s="44"/>
      <c r="U77" s="44"/>
      <c r="V77" s="44"/>
      <c r="W77" s="44"/>
      <c r="X77" s="44"/>
      <c r="Y77" s="44"/>
      <c r="Z77" s="44"/>
      <c r="AA77" s="44"/>
      <c r="AB77" s="44"/>
      <c r="AC77" s="44"/>
      <c r="AD77" s="225"/>
      <c r="AE77" s="44"/>
      <c r="AF77" s="44"/>
      <c r="AG77" s="44"/>
      <c r="AH77" s="44"/>
      <c r="AI77" s="44"/>
      <c r="AJ77" s="225"/>
      <c r="AK77" s="44"/>
      <c r="AL77" s="44"/>
      <c r="AM77" s="225"/>
      <c r="AN77" s="44"/>
      <c r="AO77" s="44"/>
      <c r="AP77" s="44"/>
      <c r="AQ77" s="44"/>
      <c r="AR77" s="44"/>
      <c r="AS77" s="44"/>
      <c r="AT77" s="44"/>
      <c r="AU77" s="40"/>
      <c r="AV77" s="40"/>
      <c r="AW77" s="40"/>
      <c r="AX77" s="41"/>
    </row>
    <row r="78" spans="1:50" ht="22.5" customHeight="1">
      <c r="A78" s="44"/>
      <c r="B78" s="45"/>
      <c r="C78" s="221"/>
      <c r="D78" s="44"/>
      <c r="E78" s="44"/>
      <c r="F78" s="225"/>
      <c r="G78" s="225"/>
      <c r="H78" s="225"/>
      <c r="I78" s="225"/>
      <c r="J78" s="225"/>
      <c r="K78" s="225"/>
      <c r="L78" s="44"/>
      <c r="M78" s="44"/>
      <c r="N78" s="225"/>
      <c r="O78" s="44"/>
      <c r="P78" s="44"/>
      <c r="Q78" s="44"/>
      <c r="R78" s="44"/>
      <c r="S78" s="44"/>
      <c r="T78" s="44"/>
      <c r="U78" s="44"/>
      <c r="V78" s="44"/>
      <c r="W78" s="44"/>
      <c r="X78" s="44"/>
      <c r="Y78" s="44"/>
      <c r="Z78" s="44"/>
      <c r="AA78" s="44"/>
      <c r="AB78" s="44"/>
      <c r="AC78" s="44"/>
      <c r="AD78" s="225"/>
      <c r="AE78" s="44"/>
      <c r="AF78" s="44"/>
      <c r="AG78" s="44"/>
      <c r="AH78" s="44"/>
      <c r="AI78" s="44"/>
      <c r="AJ78" s="225"/>
      <c r="AK78" s="44"/>
      <c r="AL78" s="44"/>
      <c r="AM78" s="225"/>
      <c r="AN78" s="44"/>
      <c r="AO78" s="44"/>
      <c r="AP78" s="44"/>
      <c r="AQ78" s="44"/>
      <c r="AR78" s="44"/>
      <c r="AS78" s="44"/>
      <c r="AT78" s="44"/>
      <c r="AU78" s="40"/>
      <c r="AV78" s="40"/>
      <c r="AW78" s="40"/>
      <c r="AX78" s="41"/>
    </row>
    <row r="79" spans="1:50" ht="22.5" customHeight="1">
      <c r="A79" s="44"/>
      <c r="B79" s="45"/>
      <c r="C79" s="221"/>
      <c r="D79" s="44"/>
      <c r="E79" s="44"/>
      <c r="F79" s="225"/>
      <c r="G79" s="225"/>
      <c r="H79" s="225"/>
      <c r="I79" s="225"/>
      <c r="J79" s="225"/>
      <c r="K79" s="225"/>
      <c r="L79" s="44"/>
      <c r="M79" s="44"/>
      <c r="N79" s="225"/>
      <c r="O79" s="44"/>
      <c r="P79" s="44"/>
      <c r="Q79" s="44"/>
      <c r="R79" s="44"/>
      <c r="S79" s="44"/>
      <c r="T79" s="44"/>
      <c r="U79" s="44"/>
      <c r="V79" s="44"/>
      <c r="W79" s="44"/>
      <c r="X79" s="44"/>
      <c r="Y79" s="44"/>
      <c r="Z79" s="44"/>
      <c r="AA79" s="44"/>
      <c r="AB79" s="44"/>
      <c r="AC79" s="44"/>
      <c r="AD79" s="225"/>
      <c r="AE79" s="44"/>
      <c r="AF79" s="44"/>
      <c r="AG79" s="44"/>
      <c r="AH79" s="44"/>
      <c r="AI79" s="44"/>
      <c r="AJ79" s="225"/>
      <c r="AK79" s="44"/>
      <c r="AL79" s="44"/>
      <c r="AM79" s="225"/>
      <c r="AN79" s="44"/>
      <c r="AO79" s="44"/>
      <c r="AP79" s="44"/>
      <c r="AQ79" s="44"/>
      <c r="AR79" s="44"/>
      <c r="AS79" s="44"/>
      <c r="AT79" s="44"/>
      <c r="AU79" s="40"/>
      <c r="AV79" s="40"/>
      <c r="AW79" s="40"/>
      <c r="AX79" s="41"/>
    </row>
    <row r="80" spans="1:50" ht="22.5" customHeight="1">
      <c r="A80" s="44"/>
      <c r="B80" s="45"/>
      <c r="C80" s="221"/>
      <c r="D80" s="44"/>
      <c r="E80" s="44"/>
      <c r="F80" s="225"/>
      <c r="G80" s="225"/>
      <c r="H80" s="225"/>
      <c r="I80" s="225"/>
      <c r="J80" s="225"/>
      <c r="K80" s="225"/>
      <c r="L80" s="44"/>
      <c r="M80" s="44"/>
      <c r="N80" s="225"/>
      <c r="O80" s="44"/>
      <c r="P80" s="44"/>
      <c r="Q80" s="44"/>
      <c r="R80" s="44"/>
      <c r="S80" s="44"/>
      <c r="T80" s="44"/>
      <c r="U80" s="44"/>
      <c r="V80" s="44"/>
      <c r="W80" s="44"/>
      <c r="X80" s="44"/>
      <c r="Y80" s="44"/>
      <c r="Z80" s="44"/>
      <c r="AA80" s="44"/>
      <c r="AB80" s="44"/>
      <c r="AC80" s="44"/>
      <c r="AD80" s="225"/>
      <c r="AE80" s="44"/>
      <c r="AF80" s="44"/>
      <c r="AG80" s="44"/>
      <c r="AH80" s="44"/>
      <c r="AI80" s="44"/>
      <c r="AJ80" s="225"/>
      <c r="AK80" s="44"/>
      <c r="AL80" s="44"/>
      <c r="AM80" s="225"/>
      <c r="AN80" s="44"/>
      <c r="AO80" s="44"/>
      <c r="AP80" s="44"/>
      <c r="AQ80" s="44"/>
      <c r="AR80" s="44"/>
      <c r="AS80" s="44"/>
      <c r="AT80" s="44"/>
      <c r="AU80" s="40"/>
      <c r="AV80" s="40"/>
      <c r="AW80" s="40"/>
      <c r="AX80" s="41"/>
    </row>
    <row r="81" spans="1:50" ht="22.5" customHeight="1">
      <c r="A81" s="44"/>
      <c r="B81" s="45"/>
      <c r="C81" s="221"/>
      <c r="D81" s="44"/>
      <c r="E81" s="44"/>
      <c r="F81" s="225"/>
      <c r="G81" s="225"/>
      <c r="H81" s="225"/>
      <c r="I81" s="225"/>
      <c r="J81" s="225"/>
      <c r="K81" s="225"/>
      <c r="L81" s="44"/>
      <c r="M81" s="44"/>
      <c r="N81" s="225"/>
      <c r="O81" s="44"/>
      <c r="P81" s="44"/>
      <c r="Q81" s="44"/>
      <c r="R81" s="44"/>
      <c r="S81" s="44"/>
      <c r="T81" s="44"/>
      <c r="U81" s="44"/>
      <c r="V81" s="44"/>
      <c r="W81" s="44"/>
      <c r="X81" s="44"/>
      <c r="Y81" s="44"/>
      <c r="Z81" s="44"/>
      <c r="AA81" s="44"/>
      <c r="AB81" s="44"/>
      <c r="AC81" s="44"/>
      <c r="AD81" s="225"/>
      <c r="AE81" s="44"/>
      <c r="AF81" s="44"/>
      <c r="AG81" s="44"/>
      <c r="AH81" s="44"/>
      <c r="AI81" s="44"/>
      <c r="AJ81" s="225"/>
      <c r="AK81" s="44"/>
      <c r="AL81" s="44"/>
      <c r="AM81" s="225"/>
      <c r="AN81" s="44"/>
      <c r="AO81" s="44"/>
      <c r="AP81" s="44"/>
      <c r="AQ81" s="44"/>
      <c r="AR81" s="44"/>
      <c r="AS81" s="44"/>
      <c r="AT81" s="44"/>
      <c r="AU81" s="40"/>
      <c r="AV81" s="40"/>
      <c r="AW81" s="40"/>
      <c r="AX81" s="41"/>
    </row>
    <row r="82" spans="1:50" ht="22.5" customHeight="1">
      <c r="A82" s="44"/>
      <c r="B82" s="45"/>
      <c r="C82" s="221"/>
      <c r="D82" s="44"/>
      <c r="E82" s="44"/>
      <c r="F82" s="225"/>
      <c r="G82" s="225"/>
      <c r="H82" s="225"/>
      <c r="I82" s="225"/>
      <c r="J82" s="225"/>
      <c r="K82" s="225"/>
      <c r="L82" s="44"/>
      <c r="M82" s="44"/>
      <c r="N82" s="225"/>
      <c r="O82" s="44"/>
      <c r="P82" s="44"/>
      <c r="Q82" s="44"/>
      <c r="R82" s="44"/>
      <c r="S82" s="44"/>
      <c r="T82" s="44"/>
      <c r="U82" s="44"/>
      <c r="V82" s="44"/>
      <c r="W82" s="44"/>
      <c r="X82" s="44"/>
      <c r="Y82" s="44"/>
      <c r="Z82" s="44"/>
      <c r="AA82" s="44"/>
      <c r="AB82" s="44"/>
      <c r="AC82" s="44"/>
      <c r="AD82" s="225"/>
      <c r="AE82" s="44"/>
      <c r="AF82" s="44"/>
      <c r="AG82" s="44"/>
      <c r="AH82" s="44"/>
      <c r="AI82" s="44"/>
      <c r="AJ82" s="225"/>
      <c r="AK82" s="44"/>
      <c r="AL82" s="44"/>
      <c r="AM82" s="225"/>
      <c r="AN82" s="44"/>
      <c r="AO82" s="44"/>
      <c r="AP82" s="44"/>
      <c r="AQ82" s="44"/>
      <c r="AR82" s="44"/>
      <c r="AS82" s="44"/>
      <c r="AT82" s="44"/>
      <c r="AU82" s="40"/>
      <c r="AV82" s="40"/>
      <c r="AW82" s="40"/>
      <c r="AX82" s="41"/>
    </row>
    <row r="83" spans="1:50" ht="22.5" customHeight="1">
      <c r="A83" s="44"/>
      <c r="B83" s="45"/>
      <c r="C83" s="221"/>
      <c r="D83" s="44"/>
      <c r="E83" s="44"/>
      <c r="F83" s="225"/>
      <c r="G83" s="225"/>
      <c r="H83" s="225"/>
      <c r="I83" s="225"/>
      <c r="J83" s="225"/>
      <c r="K83" s="225"/>
      <c r="L83" s="44"/>
      <c r="M83" s="44"/>
      <c r="N83" s="225"/>
      <c r="O83" s="44"/>
      <c r="P83" s="44"/>
      <c r="Q83" s="44"/>
      <c r="R83" s="44"/>
      <c r="S83" s="44"/>
      <c r="T83" s="44"/>
      <c r="U83" s="44"/>
      <c r="V83" s="44"/>
      <c r="W83" s="44"/>
      <c r="X83" s="44"/>
      <c r="Y83" s="44"/>
      <c r="Z83" s="44"/>
      <c r="AA83" s="44"/>
      <c r="AB83" s="44"/>
      <c r="AC83" s="44"/>
      <c r="AD83" s="225"/>
      <c r="AE83" s="44"/>
      <c r="AF83" s="44"/>
      <c r="AG83" s="44"/>
      <c r="AH83" s="44"/>
      <c r="AI83" s="44"/>
      <c r="AJ83" s="225"/>
      <c r="AK83" s="44"/>
      <c r="AL83" s="44"/>
      <c r="AM83" s="225"/>
      <c r="AN83" s="44"/>
      <c r="AO83" s="44"/>
      <c r="AP83" s="44"/>
      <c r="AQ83" s="44"/>
      <c r="AR83" s="44"/>
      <c r="AS83" s="44"/>
      <c r="AT83" s="44"/>
      <c r="AU83" s="40"/>
      <c r="AV83" s="40"/>
      <c r="AW83" s="40"/>
      <c r="AX83" s="41"/>
    </row>
    <row r="84" spans="1:50" ht="22.5" customHeight="1">
      <c r="A84" s="44"/>
      <c r="B84" s="45"/>
      <c r="C84" s="221"/>
      <c r="D84" s="44"/>
      <c r="E84" s="44"/>
      <c r="F84" s="225"/>
      <c r="G84" s="225"/>
      <c r="H84" s="225"/>
      <c r="I84" s="225"/>
      <c r="J84" s="225"/>
      <c r="K84" s="225"/>
      <c r="L84" s="44"/>
      <c r="M84" s="44"/>
      <c r="N84" s="225"/>
      <c r="O84" s="44"/>
      <c r="P84" s="44"/>
      <c r="Q84" s="44"/>
      <c r="R84" s="44"/>
      <c r="S84" s="44"/>
      <c r="T84" s="44"/>
      <c r="U84" s="44"/>
      <c r="V84" s="44"/>
      <c r="W84" s="44"/>
      <c r="X84" s="44"/>
      <c r="Y84" s="44"/>
      <c r="Z84" s="44"/>
      <c r="AA84" s="44"/>
      <c r="AB84" s="44"/>
      <c r="AC84" s="44"/>
      <c r="AD84" s="225"/>
      <c r="AE84" s="44"/>
      <c r="AF84" s="44"/>
      <c r="AG84" s="44"/>
      <c r="AH84" s="44"/>
      <c r="AI84" s="44"/>
      <c r="AJ84" s="225"/>
      <c r="AK84" s="44"/>
      <c r="AL84" s="44"/>
      <c r="AM84" s="225"/>
      <c r="AN84" s="44"/>
      <c r="AO84" s="44"/>
      <c r="AP84" s="44"/>
      <c r="AQ84" s="44"/>
      <c r="AR84" s="44"/>
      <c r="AS84" s="44"/>
      <c r="AT84" s="44"/>
      <c r="AU84" s="40"/>
      <c r="AV84" s="40"/>
      <c r="AW84" s="40"/>
      <c r="AX84" s="41"/>
    </row>
    <row r="85" spans="1:50" ht="22.5" customHeight="1">
      <c r="A85" s="44"/>
      <c r="B85" s="45"/>
      <c r="C85" s="221"/>
      <c r="D85" s="44"/>
      <c r="E85" s="44"/>
      <c r="F85" s="225"/>
      <c r="G85" s="225"/>
      <c r="H85" s="225"/>
      <c r="I85" s="225"/>
      <c r="J85" s="225"/>
      <c r="K85" s="225"/>
      <c r="L85" s="44"/>
      <c r="M85" s="44"/>
      <c r="N85" s="225"/>
      <c r="O85" s="44"/>
      <c r="P85" s="44"/>
      <c r="Q85" s="44"/>
      <c r="R85" s="44"/>
      <c r="S85" s="44"/>
      <c r="T85" s="44"/>
      <c r="U85" s="44"/>
      <c r="V85" s="44"/>
      <c r="W85" s="44"/>
      <c r="X85" s="44"/>
      <c r="Y85" s="44"/>
      <c r="Z85" s="44"/>
      <c r="AA85" s="44"/>
      <c r="AB85" s="44"/>
      <c r="AC85" s="44"/>
      <c r="AD85" s="225"/>
      <c r="AE85" s="44"/>
      <c r="AF85" s="44"/>
      <c r="AG85" s="44"/>
      <c r="AH85" s="44"/>
      <c r="AI85" s="44"/>
      <c r="AJ85" s="225"/>
      <c r="AK85" s="44"/>
      <c r="AL85" s="44"/>
      <c r="AM85" s="225"/>
      <c r="AN85" s="44"/>
      <c r="AO85" s="44"/>
      <c r="AP85" s="44"/>
      <c r="AQ85" s="44"/>
      <c r="AR85" s="44"/>
      <c r="AS85" s="44"/>
      <c r="AT85" s="44"/>
      <c r="AU85" s="40"/>
      <c r="AV85" s="40"/>
      <c r="AW85" s="40"/>
      <c r="AX85" s="41"/>
    </row>
    <row r="86" spans="1:50" ht="22.5" customHeight="1">
      <c r="A86" s="44"/>
      <c r="B86" s="45"/>
      <c r="C86" s="221"/>
      <c r="D86" s="44"/>
      <c r="E86" s="44"/>
      <c r="F86" s="225"/>
      <c r="G86" s="225"/>
      <c r="H86" s="225"/>
      <c r="I86" s="225"/>
      <c r="J86" s="225"/>
      <c r="K86" s="225"/>
      <c r="L86" s="44"/>
      <c r="M86" s="44"/>
      <c r="N86" s="225"/>
      <c r="O86" s="44"/>
      <c r="P86" s="44"/>
      <c r="Q86" s="44"/>
      <c r="R86" s="44"/>
      <c r="S86" s="44"/>
      <c r="T86" s="44"/>
      <c r="U86" s="44"/>
      <c r="V86" s="44"/>
      <c r="W86" s="44"/>
      <c r="X86" s="44"/>
      <c r="Y86" s="44"/>
      <c r="Z86" s="44"/>
      <c r="AA86" s="44"/>
      <c r="AB86" s="44"/>
      <c r="AC86" s="44"/>
      <c r="AD86" s="225"/>
      <c r="AE86" s="44"/>
      <c r="AF86" s="44"/>
      <c r="AG86" s="44"/>
      <c r="AH86" s="44"/>
      <c r="AI86" s="44"/>
      <c r="AJ86" s="225"/>
      <c r="AK86" s="44"/>
      <c r="AL86" s="44"/>
      <c r="AM86" s="225"/>
      <c r="AN86" s="44"/>
      <c r="AO86" s="44"/>
      <c r="AP86" s="44"/>
      <c r="AQ86" s="44"/>
      <c r="AR86" s="44"/>
      <c r="AS86" s="44"/>
      <c r="AT86" s="44"/>
      <c r="AU86" s="40"/>
      <c r="AV86" s="40"/>
      <c r="AW86" s="40"/>
      <c r="AX86" s="41"/>
    </row>
    <row r="87" spans="1:50" ht="22.5" customHeight="1">
      <c r="A87" s="44"/>
      <c r="B87" s="45"/>
      <c r="C87" s="221"/>
      <c r="D87" s="44"/>
      <c r="E87" s="44"/>
      <c r="F87" s="225"/>
      <c r="G87" s="225"/>
      <c r="H87" s="225"/>
      <c r="I87" s="225"/>
      <c r="J87" s="225"/>
      <c r="K87" s="225"/>
      <c r="L87" s="44"/>
      <c r="M87" s="44"/>
      <c r="N87" s="225"/>
      <c r="O87" s="44"/>
      <c r="P87" s="44"/>
      <c r="Q87" s="44"/>
      <c r="R87" s="44"/>
      <c r="S87" s="44"/>
      <c r="T87" s="44"/>
      <c r="U87" s="44"/>
      <c r="V87" s="44"/>
      <c r="W87" s="44"/>
      <c r="X87" s="44"/>
      <c r="Y87" s="44"/>
      <c r="Z87" s="44"/>
      <c r="AA87" s="44"/>
      <c r="AB87" s="44"/>
      <c r="AC87" s="44"/>
      <c r="AD87" s="225"/>
      <c r="AE87" s="44"/>
      <c r="AF87" s="44"/>
      <c r="AG87" s="44"/>
      <c r="AH87" s="44"/>
      <c r="AI87" s="44"/>
      <c r="AJ87" s="225"/>
      <c r="AK87" s="44"/>
      <c r="AL87" s="44"/>
      <c r="AM87" s="225"/>
      <c r="AN87" s="44"/>
      <c r="AO87" s="44"/>
      <c r="AP87" s="44"/>
      <c r="AQ87" s="44"/>
      <c r="AR87" s="44"/>
      <c r="AS87" s="44"/>
      <c r="AT87" s="44"/>
      <c r="AU87" s="40"/>
      <c r="AV87" s="40"/>
      <c r="AW87" s="40"/>
      <c r="AX87" s="41"/>
    </row>
    <row r="88" spans="1:50" ht="22.5" customHeight="1">
      <c r="A88" s="44"/>
      <c r="B88" s="45"/>
      <c r="C88" s="221"/>
      <c r="D88" s="44"/>
      <c r="E88" s="44"/>
      <c r="F88" s="225"/>
      <c r="G88" s="225"/>
      <c r="H88" s="225"/>
      <c r="I88" s="225"/>
      <c r="J88" s="225"/>
      <c r="K88" s="225"/>
      <c r="L88" s="44"/>
      <c r="M88" s="44"/>
      <c r="N88" s="225"/>
      <c r="O88" s="44"/>
      <c r="P88" s="44"/>
      <c r="Q88" s="44"/>
      <c r="R88" s="44"/>
      <c r="S88" s="44"/>
      <c r="T88" s="44"/>
      <c r="U88" s="44"/>
      <c r="V88" s="44"/>
      <c r="W88" s="44"/>
      <c r="X88" s="44"/>
      <c r="Y88" s="44"/>
      <c r="Z88" s="44"/>
      <c r="AA88" s="44"/>
      <c r="AB88" s="44"/>
      <c r="AC88" s="44"/>
      <c r="AD88" s="225"/>
      <c r="AE88" s="44"/>
      <c r="AF88" s="44"/>
      <c r="AG88" s="44"/>
      <c r="AH88" s="44"/>
      <c r="AI88" s="44"/>
      <c r="AJ88" s="225"/>
      <c r="AK88" s="44"/>
      <c r="AL88" s="44"/>
      <c r="AM88" s="225"/>
      <c r="AN88" s="44"/>
      <c r="AO88" s="44"/>
      <c r="AP88" s="44"/>
      <c r="AQ88" s="44"/>
      <c r="AR88" s="44"/>
      <c r="AS88" s="44"/>
      <c r="AT88" s="44"/>
      <c r="AU88" s="40"/>
      <c r="AV88" s="40"/>
      <c r="AW88" s="40"/>
      <c r="AX88" s="41"/>
    </row>
    <row r="89" spans="1:50" ht="22.5" customHeight="1">
      <c r="A89" s="44"/>
      <c r="B89" s="45"/>
      <c r="C89" s="221"/>
      <c r="D89" s="44"/>
      <c r="E89" s="44"/>
      <c r="F89" s="225"/>
      <c r="G89" s="225"/>
      <c r="H89" s="225"/>
      <c r="I89" s="225"/>
      <c r="J89" s="225"/>
      <c r="K89" s="225"/>
      <c r="L89" s="44"/>
      <c r="M89" s="44"/>
      <c r="N89" s="225"/>
      <c r="O89" s="44"/>
      <c r="P89" s="44"/>
      <c r="Q89" s="44"/>
      <c r="R89" s="44"/>
      <c r="S89" s="44"/>
      <c r="T89" s="44"/>
      <c r="U89" s="44"/>
      <c r="V89" s="44"/>
      <c r="W89" s="44"/>
      <c r="X89" s="44"/>
      <c r="Y89" s="44"/>
      <c r="Z89" s="44"/>
      <c r="AA89" s="44"/>
      <c r="AB89" s="44"/>
      <c r="AC89" s="44"/>
      <c r="AD89" s="225"/>
      <c r="AE89" s="44"/>
      <c r="AF89" s="44"/>
      <c r="AG89" s="44"/>
      <c r="AH89" s="44"/>
      <c r="AI89" s="44"/>
      <c r="AJ89" s="225"/>
      <c r="AK89" s="44"/>
      <c r="AL89" s="44"/>
      <c r="AM89" s="225"/>
      <c r="AN89" s="44"/>
      <c r="AO89" s="44"/>
      <c r="AP89" s="44"/>
      <c r="AQ89" s="44"/>
      <c r="AR89" s="44"/>
      <c r="AS89" s="44"/>
      <c r="AT89" s="44"/>
      <c r="AU89" s="40"/>
      <c r="AV89" s="40"/>
      <c r="AW89" s="40"/>
      <c r="AX89" s="41"/>
    </row>
    <row r="90" spans="1:50" ht="22.5" customHeight="1">
      <c r="A90" s="44"/>
      <c r="B90" s="45"/>
      <c r="C90" s="221"/>
      <c r="D90" s="44"/>
      <c r="E90" s="44"/>
      <c r="F90" s="225"/>
      <c r="G90" s="225"/>
      <c r="H90" s="225"/>
      <c r="I90" s="225"/>
      <c r="J90" s="225"/>
      <c r="K90" s="225"/>
      <c r="L90" s="44"/>
      <c r="M90" s="44"/>
      <c r="N90" s="225"/>
      <c r="O90" s="44"/>
      <c r="P90" s="44"/>
      <c r="Q90" s="44"/>
      <c r="R90" s="44"/>
      <c r="S90" s="44"/>
      <c r="T90" s="44"/>
      <c r="U90" s="44"/>
      <c r="V90" s="44"/>
      <c r="W90" s="44"/>
      <c r="X90" s="44"/>
      <c r="Y90" s="44"/>
      <c r="Z90" s="44"/>
      <c r="AA90" s="44"/>
      <c r="AB90" s="44"/>
      <c r="AC90" s="44"/>
      <c r="AD90" s="225"/>
      <c r="AE90" s="44"/>
      <c r="AF90" s="44"/>
      <c r="AG90" s="44"/>
      <c r="AH90" s="44"/>
      <c r="AI90" s="44"/>
      <c r="AJ90" s="225"/>
      <c r="AK90" s="44"/>
      <c r="AL90" s="44"/>
      <c r="AM90" s="225"/>
      <c r="AN90" s="44"/>
      <c r="AO90" s="44"/>
      <c r="AP90" s="44"/>
      <c r="AQ90" s="44"/>
      <c r="AR90" s="44"/>
      <c r="AS90" s="44"/>
      <c r="AT90" s="44"/>
      <c r="AU90" s="40"/>
      <c r="AV90" s="40"/>
      <c r="AW90" s="40"/>
      <c r="AX90" s="41"/>
    </row>
    <row r="91" spans="1:50" ht="22.5" customHeight="1">
      <c r="A91" s="44"/>
      <c r="B91" s="45"/>
      <c r="C91" s="221"/>
      <c r="D91" s="44"/>
      <c r="E91" s="44"/>
      <c r="F91" s="225"/>
      <c r="G91" s="225"/>
      <c r="H91" s="225"/>
      <c r="I91" s="225"/>
      <c r="J91" s="225"/>
      <c r="K91" s="225"/>
      <c r="L91" s="44"/>
      <c r="M91" s="44"/>
      <c r="N91" s="225"/>
      <c r="O91" s="44"/>
      <c r="P91" s="44"/>
      <c r="Q91" s="44"/>
      <c r="R91" s="44"/>
      <c r="S91" s="44"/>
      <c r="T91" s="44"/>
      <c r="U91" s="44"/>
      <c r="V91" s="44"/>
      <c r="W91" s="44"/>
      <c r="X91" s="44"/>
      <c r="Y91" s="44"/>
      <c r="Z91" s="44"/>
      <c r="AA91" s="44"/>
      <c r="AB91" s="44"/>
      <c r="AC91" s="44"/>
      <c r="AD91" s="225"/>
      <c r="AE91" s="44"/>
      <c r="AF91" s="44"/>
      <c r="AG91" s="44"/>
      <c r="AH91" s="44"/>
      <c r="AI91" s="44"/>
      <c r="AJ91" s="225"/>
      <c r="AK91" s="44"/>
      <c r="AL91" s="44"/>
      <c r="AM91" s="225"/>
      <c r="AN91" s="44"/>
      <c r="AO91" s="44"/>
      <c r="AP91" s="44"/>
      <c r="AQ91" s="44"/>
      <c r="AR91" s="44"/>
      <c r="AS91" s="44"/>
      <c r="AT91" s="44"/>
      <c r="AU91" s="40"/>
      <c r="AV91" s="40"/>
      <c r="AW91" s="40"/>
      <c r="AX91" s="41"/>
    </row>
    <row r="92" spans="1:50" ht="22.5" customHeight="1">
      <c r="A92" s="44"/>
      <c r="B92" s="45"/>
      <c r="C92" s="221"/>
      <c r="D92" s="44"/>
      <c r="E92" s="44"/>
      <c r="F92" s="225"/>
      <c r="G92" s="225"/>
      <c r="H92" s="225"/>
      <c r="I92" s="225"/>
      <c r="J92" s="225"/>
      <c r="K92" s="225"/>
      <c r="L92" s="44"/>
      <c r="M92" s="44"/>
      <c r="N92" s="225"/>
      <c r="O92" s="44"/>
      <c r="P92" s="44"/>
      <c r="Q92" s="44"/>
      <c r="R92" s="44"/>
      <c r="S92" s="44"/>
      <c r="T92" s="44"/>
      <c r="U92" s="44"/>
      <c r="V92" s="44"/>
      <c r="W92" s="44"/>
      <c r="X92" s="44"/>
      <c r="Y92" s="44"/>
      <c r="Z92" s="44"/>
      <c r="AA92" s="44"/>
      <c r="AB92" s="44"/>
      <c r="AC92" s="44"/>
      <c r="AD92" s="225"/>
      <c r="AE92" s="44"/>
      <c r="AF92" s="44"/>
      <c r="AG92" s="44"/>
      <c r="AH92" s="44"/>
      <c r="AI92" s="44"/>
      <c r="AJ92" s="225"/>
      <c r="AK92" s="44"/>
      <c r="AL92" s="44"/>
      <c r="AM92" s="225"/>
      <c r="AN92" s="44"/>
      <c r="AO92" s="44"/>
      <c r="AP92" s="44"/>
      <c r="AQ92" s="44"/>
      <c r="AR92" s="44"/>
      <c r="AS92" s="44"/>
      <c r="AT92" s="44"/>
      <c r="AU92" s="40"/>
      <c r="AV92" s="40"/>
      <c r="AW92" s="40"/>
      <c r="AX92" s="41"/>
    </row>
    <row r="93" spans="1:50" ht="22.5" customHeight="1">
      <c r="A93" s="44"/>
      <c r="B93" s="45"/>
      <c r="C93" s="221"/>
      <c r="D93" s="44"/>
      <c r="E93" s="44"/>
      <c r="F93" s="225"/>
      <c r="G93" s="225"/>
      <c r="H93" s="225"/>
      <c r="I93" s="225"/>
      <c r="J93" s="225"/>
      <c r="K93" s="225"/>
      <c r="L93" s="44"/>
      <c r="M93" s="44"/>
      <c r="N93" s="225"/>
      <c r="O93" s="44"/>
      <c r="P93" s="44"/>
      <c r="Q93" s="44"/>
      <c r="R93" s="44"/>
      <c r="S93" s="44"/>
      <c r="T93" s="44"/>
      <c r="U93" s="44"/>
      <c r="V93" s="44"/>
      <c r="W93" s="44"/>
      <c r="X93" s="44"/>
      <c r="Y93" s="44"/>
      <c r="Z93" s="44"/>
      <c r="AA93" s="44"/>
      <c r="AB93" s="44"/>
      <c r="AC93" s="44"/>
      <c r="AD93" s="225"/>
      <c r="AE93" s="44"/>
      <c r="AF93" s="44"/>
      <c r="AG93" s="44"/>
      <c r="AH93" s="44"/>
      <c r="AI93" s="44"/>
      <c r="AJ93" s="225"/>
      <c r="AK93" s="44"/>
      <c r="AL93" s="44"/>
      <c r="AM93" s="225"/>
      <c r="AN93" s="44"/>
      <c r="AO93" s="44"/>
      <c r="AP93" s="44"/>
      <c r="AQ93" s="44"/>
      <c r="AR93" s="44"/>
      <c r="AS93" s="44"/>
      <c r="AT93" s="44"/>
      <c r="AU93" s="40"/>
      <c r="AV93" s="40"/>
      <c r="AW93" s="40"/>
      <c r="AX93" s="41"/>
    </row>
    <row r="94" spans="1:50" ht="22.5" customHeight="1">
      <c r="A94" s="44"/>
      <c r="B94" s="45"/>
      <c r="C94" s="221"/>
      <c r="D94" s="44"/>
      <c r="E94" s="44"/>
      <c r="F94" s="225"/>
      <c r="G94" s="225"/>
      <c r="H94" s="225"/>
      <c r="I94" s="225"/>
      <c r="J94" s="225"/>
      <c r="K94" s="225"/>
      <c r="L94" s="44"/>
      <c r="M94" s="44"/>
      <c r="N94" s="225"/>
      <c r="O94" s="44"/>
      <c r="P94" s="44"/>
      <c r="Q94" s="44"/>
      <c r="R94" s="44"/>
      <c r="S94" s="44"/>
      <c r="T94" s="44"/>
      <c r="U94" s="44"/>
      <c r="V94" s="44"/>
      <c r="W94" s="44"/>
      <c r="X94" s="44"/>
      <c r="Y94" s="44"/>
      <c r="Z94" s="44"/>
      <c r="AA94" s="44"/>
      <c r="AB94" s="44"/>
      <c r="AC94" s="44"/>
      <c r="AD94" s="225"/>
      <c r="AE94" s="44"/>
      <c r="AF94" s="44"/>
      <c r="AG94" s="44"/>
      <c r="AH94" s="44"/>
      <c r="AI94" s="44"/>
      <c r="AJ94" s="225"/>
      <c r="AK94" s="44"/>
      <c r="AL94" s="44"/>
      <c r="AM94" s="225"/>
      <c r="AN94" s="44"/>
      <c r="AO94" s="44"/>
      <c r="AP94" s="44"/>
      <c r="AQ94" s="44"/>
      <c r="AR94" s="44"/>
      <c r="AS94" s="44"/>
      <c r="AT94" s="44"/>
      <c r="AU94" s="40"/>
      <c r="AV94" s="40"/>
      <c r="AW94" s="40"/>
      <c r="AX94" s="41"/>
    </row>
    <row r="95" spans="1:50" ht="22.5" customHeight="1">
      <c r="A95" s="44"/>
      <c r="B95" s="45"/>
      <c r="C95" s="221"/>
      <c r="D95" s="44"/>
      <c r="E95" s="44"/>
      <c r="F95" s="225"/>
      <c r="G95" s="225"/>
      <c r="H95" s="225"/>
      <c r="I95" s="225"/>
      <c r="J95" s="225"/>
      <c r="K95" s="225"/>
      <c r="L95" s="44"/>
      <c r="M95" s="44"/>
      <c r="N95" s="225"/>
      <c r="O95" s="44"/>
      <c r="P95" s="44"/>
      <c r="Q95" s="44"/>
      <c r="R95" s="44"/>
      <c r="S95" s="44"/>
      <c r="T95" s="44"/>
      <c r="U95" s="44"/>
      <c r="V95" s="44"/>
      <c r="W95" s="44"/>
      <c r="X95" s="44"/>
      <c r="Y95" s="44"/>
      <c r="Z95" s="44"/>
      <c r="AA95" s="44"/>
      <c r="AB95" s="44"/>
      <c r="AC95" s="44"/>
      <c r="AD95" s="225"/>
      <c r="AE95" s="44"/>
      <c r="AF95" s="44"/>
      <c r="AG95" s="44"/>
      <c r="AH95" s="44"/>
      <c r="AI95" s="44"/>
      <c r="AJ95" s="225"/>
      <c r="AK95" s="44"/>
      <c r="AL95" s="44"/>
      <c r="AM95" s="225"/>
      <c r="AN95" s="44"/>
      <c r="AO95" s="44"/>
      <c r="AP95" s="44"/>
      <c r="AQ95" s="44"/>
      <c r="AR95" s="44"/>
      <c r="AS95" s="44"/>
      <c r="AT95" s="44"/>
      <c r="AU95" s="40"/>
      <c r="AV95" s="40"/>
      <c r="AW95" s="40"/>
      <c r="AX95" s="41"/>
    </row>
    <row r="96" spans="1:50" ht="22.5" customHeight="1">
      <c r="A96" s="44"/>
      <c r="B96" s="45"/>
      <c r="C96" s="221"/>
      <c r="D96" s="44"/>
      <c r="E96" s="44"/>
      <c r="F96" s="225"/>
      <c r="G96" s="225"/>
      <c r="H96" s="225"/>
      <c r="I96" s="225"/>
      <c r="J96" s="225"/>
      <c r="K96" s="225"/>
      <c r="L96" s="44"/>
      <c r="M96" s="44"/>
      <c r="N96" s="225"/>
      <c r="O96" s="44"/>
      <c r="P96" s="44"/>
      <c r="Q96" s="44"/>
      <c r="R96" s="44"/>
      <c r="S96" s="44"/>
      <c r="T96" s="44"/>
      <c r="U96" s="44"/>
      <c r="V96" s="44"/>
      <c r="W96" s="44"/>
      <c r="X96" s="44"/>
      <c r="Y96" s="44"/>
      <c r="Z96" s="44"/>
      <c r="AA96" s="44"/>
      <c r="AB96" s="44"/>
      <c r="AC96" s="44"/>
      <c r="AD96" s="225"/>
      <c r="AE96" s="44"/>
      <c r="AF96" s="44"/>
      <c r="AG96" s="44"/>
      <c r="AH96" s="44"/>
      <c r="AI96" s="44"/>
      <c r="AJ96" s="225"/>
      <c r="AK96" s="44"/>
      <c r="AL96" s="44"/>
      <c r="AM96" s="225"/>
      <c r="AN96" s="44"/>
      <c r="AO96" s="44"/>
      <c r="AP96" s="44"/>
      <c r="AQ96" s="44"/>
      <c r="AR96" s="44"/>
      <c r="AS96" s="44"/>
      <c r="AT96" s="44"/>
      <c r="AU96" s="40"/>
      <c r="AV96" s="40"/>
      <c r="AW96" s="40"/>
      <c r="AX96" s="41"/>
    </row>
    <row r="97" spans="1:50" ht="22.5" customHeight="1">
      <c r="A97" s="44"/>
      <c r="B97" s="45"/>
      <c r="C97" s="221"/>
      <c r="D97" s="44"/>
      <c r="E97" s="44"/>
      <c r="F97" s="225"/>
      <c r="G97" s="225"/>
      <c r="H97" s="225"/>
      <c r="I97" s="225"/>
      <c r="J97" s="225"/>
      <c r="K97" s="225"/>
      <c r="L97" s="44"/>
      <c r="M97" s="44"/>
      <c r="N97" s="225"/>
      <c r="O97" s="44"/>
      <c r="P97" s="44"/>
      <c r="Q97" s="44"/>
      <c r="R97" s="44"/>
      <c r="S97" s="44"/>
      <c r="T97" s="44"/>
      <c r="U97" s="44"/>
      <c r="V97" s="44"/>
      <c r="W97" s="44"/>
      <c r="X97" s="44"/>
      <c r="Y97" s="44"/>
      <c r="Z97" s="44"/>
      <c r="AA97" s="44"/>
      <c r="AB97" s="44"/>
      <c r="AC97" s="44"/>
      <c r="AD97" s="225"/>
      <c r="AE97" s="44"/>
      <c r="AF97" s="44"/>
      <c r="AG97" s="44"/>
      <c r="AH97" s="44"/>
      <c r="AI97" s="44"/>
      <c r="AJ97" s="225"/>
      <c r="AK97" s="44"/>
      <c r="AL97" s="44"/>
      <c r="AM97" s="225"/>
      <c r="AN97" s="44"/>
      <c r="AO97" s="44"/>
      <c r="AP97" s="44"/>
      <c r="AQ97" s="44"/>
      <c r="AR97" s="44"/>
      <c r="AS97" s="44"/>
      <c r="AT97" s="44"/>
      <c r="AU97" s="40"/>
      <c r="AV97" s="40"/>
      <c r="AW97" s="40"/>
      <c r="AX97" s="41"/>
    </row>
    <row r="98" spans="1:50" ht="22.5" customHeight="1">
      <c r="A98" s="44"/>
      <c r="B98" s="45"/>
      <c r="C98" s="221"/>
      <c r="D98" s="44"/>
      <c r="E98" s="44"/>
      <c r="F98" s="225"/>
      <c r="G98" s="225"/>
      <c r="H98" s="225"/>
      <c r="I98" s="225"/>
      <c r="J98" s="225"/>
      <c r="K98" s="225"/>
      <c r="L98" s="44"/>
      <c r="M98" s="44"/>
      <c r="N98" s="225"/>
      <c r="O98" s="44"/>
      <c r="P98" s="44"/>
      <c r="Q98" s="44"/>
      <c r="R98" s="44"/>
      <c r="S98" s="44"/>
      <c r="T98" s="44"/>
      <c r="U98" s="44"/>
      <c r="V98" s="44"/>
      <c r="W98" s="44"/>
      <c r="X98" s="44"/>
      <c r="Y98" s="44"/>
      <c r="Z98" s="44"/>
      <c r="AA98" s="44"/>
      <c r="AB98" s="44"/>
      <c r="AC98" s="44"/>
      <c r="AD98" s="225"/>
      <c r="AE98" s="44"/>
      <c r="AF98" s="44"/>
      <c r="AG98" s="44"/>
      <c r="AH98" s="44"/>
      <c r="AI98" s="44"/>
      <c r="AJ98" s="225"/>
      <c r="AK98" s="44"/>
      <c r="AL98" s="44"/>
      <c r="AM98" s="225"/>
      <c r="AN98" s="44"/>
      <c r="AO98" s="44"/>
      <c r="AP98" s="44"/>
      <c r="AQ98" s="44"/>
      <c r="AR98" s="44"/>
      <c r="AS98" s="44"/>
      <c r="AT98" s="44"/>
      <c r="AU98" s="40"/>
      <c r="AV98" s="40"/>
      <c r="AW98" s="40"/>
      <c r="AX98" s="41"/>
    </row>
    <row r="99" spans="1:50" ht="22.5" customHeight="1">
      <c r="A99" s="44"/>
      <c r="B99" s="45"/>
      <c r="C99" s="221"/>
      <c r="D99" s="44"/>
      <c r="E99" s="44"/>
      <c r="F99" s="225"/>
      <c r="G99" s="225"/>
      <c r="H99" s="225"/>
      <c r="I99" s="225"/>
      <c r="J99" s="225"/>
      <c r="K99" s="225"/>
      <c r="L99" s="44"/>
      <c r="M99" s="44"/>
      <c r="N99" s="225"/>
      <c r="O99" s="44"/>
      <c r="P99" s="44"/>
      <c r="Q99" s="44"/>
      <c r="R99" s="44"/>
      <c r="S99" s="44"/>
      <c r="T99" s="44"/>
      <c r="U99" s="44"/>
      <c r="V99" s="44"/>
      <c r="W99" s="44"/>
      <c r="X99" s="44"/>
      <c r="Y99" s="44"/>
      <c r="Z99" s="44"/>
      <c r="AA99" s="44"/>
      <c r="AB99" s="44"/>
      <c r="AC99" s="44"/>
      <c r="AD99" s="225"/>
      <c r="AE99" s="44"/>
      <c r="AF99" s="44"/>
      <c r="AG99" s="44"/>
      <c r="AH99" s="44"/>
      <c r="AI99" s="44"/>
      <c r="AJ99" s="225"/>
      <c r="AK99" s="44"/>
      <c r="AL99" s="44"/>
      <c r="AM99" s="225"/>
      <c r="AN99" s="44"/>
      <c r="AO99" s="44"/>
      <c r="AP99" s="44"/>
      <c r="AQ99" s="44"/>
      <c r="AR99" s="44"/>
      <c r="AS99" s="44"/>
      <c r="AT99" s="44"/>
      <c r="AU99" s="40"/>
      <c r="AV99" s="40"/>
      <c r="AW99" s="40"/>
      <c r="AX99" s="41"/>
    </row>
    <row r="100" spans="1:50" ht="22.5" customHeight="1">
      <c r="A100" s="44"/>
      <c r="B100" s="45"/>
      <c r="C100" s="221"/>
      <c r="D100" s="44"/>
      <c r="E100" s="44"/>
      <c r="F100" s="225"/>
      <c r="G100" s="225"/>
      <c r="H100" s="225"/>
      <c r="I100" s="225"/>
      <c r="J100" s="225"/>
      <c r="K100" s="225"/>
      <c r="L100" s="44"/>
      <c r="M100" s="44"/>
      <c r="N100" s="225"/>
      <c r="O100" s="44"/>
      <c r="P100" s="44"/>
      <c r="Q100" s="44"/>
      <c r="R100" s="44"/>
      <c r="S100" s="44"/>
      <c r="T100" s="44"/>
      <c r="U100" s="44"/>
      <c r="V100" s="44"/>
      <c r="W100" s="44"/>
      <c r="X100" s="44"/>
      <c r="Y100" s="44"/>
      <c r="Z100" s="44"/>
      <c r="AA100" s="44"/>
      <c r="AB100" s="44"/>
      <c r="AC100" s="44"/>
      <c r="AD100" s="225"/>
      <c r="AE100" s="44"/>
      <c r="AF100" s="44"/>
      <c r="AG100" s="44"/>
      <c r="AH100" s="44"/>
      <c r="AI100" s="44"/>
      <c r="AJ100" s="225"/>
      <c r="AK100" s="44"/>
      <c r="AL100" s="44"/>
      <c r="AM100" s="225"/>
      <c r="AN100" s="44"/>
      <c r="AO100" s="44"/>
      <c r="AP100" s="44"/>
      <c r="AQ100" s="44"/>
      <c r="AR100" s="44"/>
      <c r="AS100" s="44"/>
      <c r="AT100" s="44"/>
      <c r="AU100" s="40"/>
      <c r="AV100" s="40"/>
      <c r="AW100" s="40"/>
      <c r="AX100" s="41"/>
    </row>
    <row r="101" spans="1:50" ht="22.5" customHeight="1">
      <c r="A101" s="44"/>
      <c r="B101" s="45"/>
      <c r="C101" s="221"/>
      <c r="D101" s="44"/>
      <c r="E101" s="44"/>
      <c r="F101" s="225"/>
      <c r="G101" s="225"/>
      <c r="H101" s="225"/>
      <c r="I101" s="225"/>
      <c r="J101" s="225"/>
      <c r="K101" s="225"/>
      <c r="L101" s="44"/>
      <c r="M101" s="44"/>
      <c r="N101" s="225"/>
      <c r="O101" s="44"/>
      <c r="P101" s="44"/>
      <c r="Q101" s="44"/>
      <c r="R101" s="44"/>
      <c r="S101" s="44"/>
      <c r="T101" s="44"/>
      <c r="U101" s="44"/>
      <c r="V101" s="44"/>
      <c r="W101" s="44"/>
      <c r="X101" s="44"/>
      <c r="Y101" s="44"/>
      <c r="Z101" s="44"/>
      <c r="AA101" s="44"/>
      <c r="AB101" s="44"/>
      <c r="AC101" s="44"/>
      <c r="AD101" s="225"/>
      <c r="AE101" s="44"/>
      <c r="AF101" s="44"/>
      <c r="AG101" s="44"/>
      <c r="AH101" s="44"/>
      <c r="AI101" s="44"/>
      <c r="AJ101" s="225"/>
      <c r="AK101" s="44"/>
      <c r="AL101" s="44"/>
      <c r="AM101" s="225"/>
      <c r="AN101" s="44"/>
      <c r="AO101" s="44"/>
      <c r="AP101" s="44"/>
      <c r="AQ101" s="44"/>
      <c r="AR101" s="44"/>
      <c r="AS101" s="44"/>
      <c r="AT101" s="44"/>
      <c r="AU101" s="40"/>
      <c r="AV101" s="40"/>
      <c r="AW101" s="40"/>
      <c r="AX101" s="41"/>
    </row>
    <row r="102" spans="1:50" ht="22.5" customHeight="1">
      <c r="A102" s="44"/>
      <c r="B102" s="45"/>
      <c r="C102" s="221"/>
      <c r="D102" s="44"/>
      <c r="E102" s="44"/>
      <c r="F102" s="225"/>
      <c r="G102" s="225"/>
      <c r="H102" s="225"/>
      <c r="I102" s="225"/>
      <c r="J102" s="225"/>
      <c r="K102" s="225"/>
      <c r="L102" s="44"/>
      <c r="M102" s="44"/>
      <c r="N102" s="225"/>
      <c r="O102" s="44"/>
      <c r="P102" s="44"/>
      <c r="Q102" s="44"/>
      <c r="R102" s="44"/>
      <c r="S102" s="44"/>
      <c r="T102" s="44"/>
      <c r="U102" s="44"/>
      <c r="V102" s="44"/>
      <c r="W102" s="44"/>
      <c r="X102" s="44"/>
      <c r="Y102" s="44"/>
      <c r="Z102" s="44"/>
      <c r="AA102" s="44"/>
      <c r="AB102" s="44"/>
      <c r="AC102" s="44"/>
      <c r="AD102" s="225"/>
      <c r="AE102" s="44"/>
      <c r="AF102" s="44"/>
      <c r="AG102" s="44"/>
      <c r="AH102" s="44"/>
      <c r="AI102" s="44"/>
      <c r="AJ102" s="225"/>
      <c r="AK102" s="44"/>
      <c r="AL102" s="44"/>
      <c r="AM102" s="225"/>
      <c r="AN102" s="44"/>
      <c r="AO102" s="44"/>
      <c r="AP102" s="44"/>
      <c r="AQ102" s="44"/>
      <c r="AR102" s="44"/>
      <c r="AS102" s="44"/>
      <c r="AT102" s="44"/>
      <c r="AU102" s="40"/>
      <c r="AV102" s="40"/>
      <c r="AW102" s="40"/>
      <c r="AX102" s="41"/>
    </row>
    <row r="103" spans="1:50" ht="22.5" customHeight="1">
      <c r="A103" s="44"/>
      <c r="B103" s="45"/>
      <c r="C103" s="221"/>
      <c r="D103" s="44"/>
      <c r="E103" s="44"/>
      <c r="F103" s="225"/>
      <c r="G103" s="225"/>
      <c r="H103" s="225"/>
      <c r="I103" s="225"/>
      <c r="J103" s="225"/>
      <c r="K103" s="225"/>
      <c r="L103" s="44"/>
      <c r="M103" s="44"/>
      <c r="N103" s="225"/>
      <c r="O103" s="44"/>
      <c r="P103" s="44"/>
      <c r="Q103" s="44"/>
      <c r="R103" s="44"/>
      <c r="S103" s="44"/>
      <c r="T103" s="44"/>
      <c r="U103" s="44"/>
      <c r="V103" s="44"/>
      <c r="W103" s="44"/>
      <c r="X103" s="44"/>
      <c r="Y103" s="44"/>
      <c r="Z103" s="44"/>
      <c r="AA103" s="44"/>
      <c r="AB103" s="44"/>
      <c r="AC103" s="44"/>
      <c r="AD103" s="225"/>
      <c r="AE103" s="44"/>
      <c r="AF103" s="44"/>
      <c r="AG103" s="44"/>
      <c r="AH103" s="44"/>
      <c r="AI103" s="44"/>
      <c r="AJ103" s="225"/>
      <c r="AK103" s="44"/>
      <c r="AL103" s="44"/>
      <c r="AM103" s="225"/>
      <c r="AN103" s="44"/>
      <c r="AO103" s="44"/>
      <c r="AP103" s="44"/>
      <c r="AQ103" s="44"/>
      <c r="AR103" s="44"/>
      <c r="AS103" s="44"/>
      <c r="AT103" s="44"/>
      <c r="AU103" s="40"/>
      <c r="AV103" s="40"/>
      <c r="AW103" s="40"/>
      <c r="AX103" s="41"/>
    </row>
    <row r="104" spans="1:50" ht="22.5" customHeight="1">
      <c r="A104" s="44"/>
      <c r="B104" s="45"/>
      <c r="C104" s="221"/>
      <c r="D104" s="44"/>
      <c r="E104" s="44"/>
      <c r="F104" s="225"/>
      <c r="G104" s="225"/>
      <c r="H104" s="225"/>
      <c r="I104" s="225"/>
      <c r="J104" s="225"/>
      <c r="K104" s="225"/>
      <c r="L104" s="44"/>
      <c r="M104" s="44"/>
      <c r="N104" s="225"/>
      <c r="O104" s="44"/>
      <c r="P104" s="44"/>
      <c r="Q104" s="44"/>
      <c r="R104" s="44"/>
      <c r="S104" s="44"/>
      <c r="T104" s="44"/>
      <c r="U104" s="44"/>
      <c r="V104" s="44"/>
      <c r="W104" s="44"/>
      <c r="X104" s="44"/>
      <c r="Y104" s="44"/>
      <c r="Z104" s="44"/>
      <c r="AA104" s="44"/>
      <c r="AB104" s="44"/>
      <c r="AC104" s="44"/>
      <c r="AD104" s="225"/>
      <c r="AE104" s="44"/>
      <c r="AF104" s="44"/>
      <c r="AG104" s="44"/>
      <c r="AH104" s="44"/>
      <c r="AI104" s="44"/>
      <c r="AJ104" s="225"/>
      <c r="AK104" s="44"/>
      <c r="AL104" s="44"/>
      <c r="AM104" s="225"/>
      <c r="AN104" s="44"/>
      <c r="AO104" s="44"/>
      <c r="AP104" s="44"/>
      <c r="AQ104" s="44"/>
      <c r="AR104" s="44"/>
      <c r="AS104" s="44"/>
      <c r="AT104" s="44"/>
      <c r="AU104" s="40"/>
      <c r="AV104" s="40"/>
      <c r="AW104" s="40"/>
      <c r="AX104" s="41"/>
    </row>
    <row r="105" spans="1:50" ht="22.5" customHeight="1">
      <c r="A105" s="44"/>
      <c r="B105" s="45"/>
      <c r="C105" s="221"/>
      <c r="D105" s="44"/>
      <c r="E105" s="44"/>
      <c r="F105" s="225"/>
      <c r="G105" s="225"/>
      <c r="H105" s="225"/>
      <c r="I105" s="225"/>
      <c r="J105" s="225"/>
      <c r="K105" s="225"/>
      <c r="L105" s="44"/>
      <c r="M105" s="44"/>
      <c r="N105" s="225"/>
      <c r="O105" s="44"/>
      <c r="P105" s="44"/>
      <c r="Q105" s="44"/>
      <c r="R105" s="44"/>
      <c r="S105" s="44"/>
      <c r="T105" s="44"/>
      <c r="U105" s="44"/>
      <c r="V105" s="44"/>
      <c r="W105" s="44"/>
      <c r="X105" s="44"/>
      <c r="Y105" s="44"/>
      <c r="Z105" s="44"/>
      <c r="AA105" s="44"/>
      <c r="AB105" s="44"/>
      <c r="AC105" s="44"/>
      <c r="AD105" s="225"/>
      <c r="AE105" s="44"/>
      <c r="AF105" s="44"/>
      <c r="AG105" s="44"/>
      <c r="AH105" s="44"/>
      <c r="AI105" s="44"/>
      <c r="AJ105" s="225"/>
      <c r="AK105" s="44"/>
      <c r="AL105" s="44"/>
      <c r="AM105" s="225"/>
      <c r="AN105" s="44"/>
      <c r="AO105" s="44"/>
      <c r="AP105" s="44"/>
      <c r="AQ105" s="44"/>
      <c r="AR105" s="44"/>
      <c r="AS105" s="44"/>
      <c r="AT105" s="44"/>
      <c r="AU105" s="40"/>
      <c r="AV105" s="40"/>
      <c r="AW105" s="40"/>
      <c r="AX105" s="41"/>
    </row>
    <row r="106" spans="1:50" ht="22.5" customHeight="1">
      <c r="A106" s="44"/>
      <c r="B106" s="45"/>
      <c r="C106" s="221"/>
      <c r="D106" s="44"/>
      <c r="E106" s="44"/>
      <c r="F106" s="225"/>
      <c r="G106" s="225"/>
      <c r="H106" s="225"/>
      <c r="I106" s="225"/>
      <c r="J106" s="225"/>
      <c r="K106" s="225"/>
      <c r="L106" s="44"/>
      <c r="M106" s="44"/>
      <c r="N106" s="225"/>
      <c r="O106" s="44"/>
      <c r="P106" s="44"/>
      <c r="Q106" s="44"/>
      <c r="R106" s="44"/>
      <c r="S106" s="44"/>
      <c r="T106" s="44"/>
      <c r="U106" s="44"/>
      <c r="V106" s="44"/>
      <c r="W106" s="44"/>
      <c r="X106" s="44"/>
      <c r="Y106" s="44"/>
      <c r="Z106" s="44"/>
      <c r="AA106" s="44"/>
      <c r="AB106" s="44"/>
      <c r="AC106" s="44"/>
      <c r="AD106" s="225"/>
      <c r="AE106" s="44"/>
      <c r="AF106" s="44"/>
      <c r="AG106" s="44"/>
      <c r="AH106" s="44"/>
      <c r="AI106" s="44"/>
      <c r="AJ106" s="225"/>
      <c r="AK106" s="44"/>
      <c r="AL106" s="44"/>
      <c r="AM106" s="225"/>
      <c r="AN106" s="44"/>
      <c r="AO106" s="44"/>
      <c r="AP106" s="44"/>
      <c r="AQ106" s="44"/>
      <c r="AR106" s="44"/>
      <c r="AS106" s="44"/>
      <c r="AT106" s="44"/>
      <c r="AU106" s="40"/>
      <c r="AV106" s="40"/>
      <c r="AW106" s="40"/>
      <c r="AX106" s="41"/>
    </row>
    <row r="107" spans="1:50" ht="22.5" customHeight="1">
      <c r="A107" s="44"/>
      <c r="B107" s="45"/>
      <c r="C107" s="221"/>
      <c r="D107" s="44"/>
      <c r="E107" s="44"/>
      <c r="F107" s="225"/>
      <c r="G107" s="225"/>
      <c r="H107" s="225"/>
      <c r="I107" s="225"/>
      <c r="J107" s="225"/>
      <c r="K107" s="225"/>
      <c r="L107" s="44"/>
      <c r="M107" s="44"/>
      <c r="N107" s="225"/>
      <c r="O107" s="44"/>
      <c r="P107" s="44"/>
      <c r="Q107" s="44"/>
      <c r="R107" s="44"/>
      <c r="S107" s="44"/>
      <c r="T107" s="44"/>
      <c r="U107" s="44"/>
      <c r="V107" s="44"/>
      <c r="W107" s="44"/>
      <c r="X107" s="44"/>
      <c r="Y107" s="44"/>
      <c r="Z107" s="44"/>
      <c r="AA107" s="44"/>
      <c r="AB107" s="44"/>
      <c r="AC107" s="44"/>
      <c r="AD107" s="225"/>
      <c r="AE107" s="44"/>
      <c r="AF107" s="44"/>
      <c r="AG107" s="44"/>
      <c r="AH107" s="44"/>
      <c r="AI107" s="44"/>
      <c r="AJ107" s="225"/>
      <c r="AK107" s="44"/>
      <c r="AL107" s="44"/>
      <c r="AM107" s="225"/>
      <c r="AN107" s="44"/>
      <c r="AO107" s="44"/>
      <c r="AP107" s="44"/>
      <c r="AQ107" s="44"/>
      <c r="AR107" s="44"/>
      <c r="AS107" s="44"/>
      <c r="AT107" s="44"/>
      <c r="AU107" s="40"/>
      <c r="AV107" s="40"/>
      <c r="AW107" s="40"/>
      <c r="AX107" s="41"/>
    </row>
    <row r="108" spans="1:50" ht="22.5" customHeight="1">
      <c r="A108" s="44"/>
      <c r="B108" s="45"/>
      <c r="C108" s="221"/>
      <c r="D108" s="44"/>
      <c r="E108" s="44"/>
      <c r="F108" s="225"/>
      <c r="G108" s="225"/>
      <c r="H108" s="225"/>
      <c r="I108" s="225"/>
      <c r="J108" s="225"/>
      <c r="K108" s="225"/>
      <c r="L108" s="44"/>
      <c r="M108" s="44"/>
      <c r="N108" s="225"/>
      <c r="O108" s="44"/>
      <c r="P108" s="44"/>
      <c r="Q108" s="44"/>
      <c r="R108" s="44"/>
      <c r="S108" s="44"/>
      <c r="T108" s="44"/>
      <c r="U108" s="44"/>
      <c r="V108" s="44"/>
      <c r="W108" s="44"/>
      <c r="X108" s="44"/>
      <c r="Y108" s="44"/>
      <c r="Z108" s="44"/>
      <c r="AA108" s="44"/>
      <c r="AB108" s="44"/>
      <c r="AC108" s="44"/>
      <c r="AD108" s="225"/>
      <c r="AE108" s="44"/>
      <c r="AF108" s="44"/>
      <c r="AG108" s="44"/>
      <c r="AH108" s="44"/>
      <c r="AI108" s="44"/>
      <c r="AJ108" s="225"/>
      <c r="AK108" s="44"/>
      <c r="AL108" s="44"/>
      <c r="AM108" s="225"/>
      <c r="AN108" s="44"/>
      <c r="AO108" s="44"/>
      <c r="AP108" s="44"/>
      <c r="AQ108" s="44"/>
      <c r="AR108" s="44"/>
      <c r="AS108" s="44"/>
      <c r="AT108" s="44"/>
      <c r="AU108" s="40"/>
      <c r="AV108" s="40"/>
      <c r="AW108" s="40"/>
      <c r="AX108" s="41"/>
    </row>
    <row r="109" spans="1:50" ht="22.5" customHeight="1">
      <c r="A109" s="44"/>
      <c r="B109" s="45"/>
      <c r="C109" s="221"/>
      <c r="D109" s="44"/>
      <c r="E109" s="44"/>
      <c r="F109" s="225"/>
      <c r="G109" s="225"/>
      <c r="H109" s="225"/>
      <c r="I109" s="225"/>
      <c r="J109" s="225"/>
      <c r="K109" s="225"/>
      <c r="L109" s="44"/>
      <c r="M109" s="44"/>
      <c r="N109" s="225"/>
      <c r="O109" s="44"/>
      <c r="P109" s="44"/>
      <c r="Q109" s="44"/>
      <c r="R109" s="44"/>
      <c r="S109" s="44"/>
      <c r="T109" s="44"/>
      <c r="U109" s="44"/>
      <c r="V109" s="44"/>
      <c r="W109" s="44"/>
      <c r="X109" s="44"/>
      <c r="Y109" s="44"/>
      <c r="Z109" s="44"/>
      <c r="AA109" s="44"/>
      <c r="AB109" s="44"/>
      <c r="AC109" s="44"/>
      <c r="AD109" s="225"/>
      <c r="AE109" s="44"/>
      <c r="AF109" s="44"/>
      <c r="AG109" s="44"/>
      <c r="AH109" s="44"/>
      <c r="AI109" s="44"/>
      <c r="AJ109" s="225"/>
      <c r="AK109" s="44"/>
      <c r="AL109" s="44"/>
      <c r="AM109" s="225"/>
      <c r="AN109" s="44"/>
      <c r="AO109" s="44"/>
      <c r="AP109" s="44"/>
      <c r="AQ109" s="44"/>
      <c r="AR109" s="44"/>
      <c r="AS109" s="44"/>
      <c r="AT109" s="44"/>
      <c r="AU109" s="40"/>
      <c r="AV109" s="40"/>
      <c r="AW109" s="40"/>
      <c r="AX109" s="41"/>
    </row>
    <row r="110" spans="1:50" ht="22.5" customHeight="1">
      <c r="A110" s="44"/>
      <c r="B110" s="45"/>
      <c r="C110" s="221"/>
      <c r="D110" s="44"/>
      <c r="E110" s="44"/>
      <c r="F110" s="225"/>
      <c r="G110" s="225"/>
      <c r="H110" s="225"/>
      <c r="I110" s="225"/>
      <c r="J110" s="225"/>
      <c r="K110" s="225"/>
      <c r="L110" s="44"/>
      <c r="M110" s="44"/>
      <c r="N110" s="225"/>
      <c r="O110" s="44"/>
      <c r="P110" s="44"/>
      <c r="Q110" s="44"/>
      <c r="R110" s="44"/>
      <c r="S110" s="44"/>
      <c r="T110" s="44"/>
      <c r="U110" s="44"/>
      <c r="V110" s="44"/>
      <c r="W110" s="44"/>
      <c r="X110" s="44"/>
      <c r="Y110" s="44"/>
      <c r="Z110" s="44"/>
      <c r="AA110" s="44"/>
      <c r="AB110" s="44"/>
      <c r="AC110" s="44"/>
      <c r="AD110" s="225"/>
      <c r="AE110" s="44"/>
      <c r="AF110" s="44"/>
      <c r="AG110" s="44"/>
      <c r="AH110" s="44"/>
      <c r="AI110" s="44"/>
      <c r="AJ110" s="225"/>
      <c r="AK110" s="44"/>
      <c r="AL110" s="44"/>
      <c r="AM110" s="225"/>
      <c r="AN110" s="44"/>
      <c r="AO110" s="44"/>
      <c r="AP110" s="44"/>
      <c r="AQ110" s="44"/>
      <c r="AR110" s="44"/>
      <c r="AS110" s="44"/>
      <c r="AT110" s="44"/>
      <c r="AU110" s="40"/>
      <c r="AV110" s="40"/>
      <c r="AW110" s="40"/>
      <c r="AX110" s="41"/>
    </row>
    <row r="111" spans="1:50" ht="22.5" customHeight="1">
      <c r="A111" s="44"/>
      <c r="B111" s="45"/>
      <c r="C111" s="221"/>
      <c r="D111" s="44"/>
      <c r="E111" s="44"/>
      <c r="F111" s="225"/>
      <c r="G111" s="225"/>
      <c r="H111" s="225"/>
      <c r="I111" s="225"/>
      <c r="J111" s="225"/>
      <c r="K111" s="225"/>
      <c r="L111" s="44"/>
      <c r="M111" s="44"/>
      <c r="N111" s="225"/>
      <c r="O111" s="44"/>
      <c r="P111" s="44"/>
      <c r="Q111" s="44"/>
      <c r="R111" s="44"/>
      <c r="S111" s="44"/>
      <c r="T111" s="44"/>
      <c r="U111" s="44"/>
      <c r="V111" s="44"/>
      <c r="W111" s="44"/>
      <c r="X111" s="44"/>
      <c r="Y111" s="44"/>
      <c r="Z111" s="44"/>
      <c r="AA111" s="44"/>
      <c r="AB111" s="44"/>
      <c r="AC111" s="44"/>
      <c r="AD111" s="225"/>
      <c r="AE111" s="44"/>
      <c r="AF111" s="44"/>
      <c r="AG111" s="44"/>
      <c r="AH111" s="44"/>
      <c r="AI111" s="44"/>
      <c r="AJ111" s="225"/>
      <c r="AK111" s="44"/>
      <c r="AL111" s="44"/>
      <c r="AM111" s="225"/>
      <c r="AN111" s="44"/>
      <c r="AO111" s="44"/>
      <c r="AP111" s="44"/>
      <c r="AQ111" s="44"/>
      <c r="AR111" s="44"/>
      <c r="AS111" s="44"/>
      <c r="AT111" s="44"/>
      <c r="AU111" s="40"/>
      <c r="AV111" s="40"/>
      <c r="AW111" s="40"/>
      <c r="AX111" s="41"/>
    </row>
    <row r="112" spans="1:50" ht="22.5" customHeight="1">
      <c r="A112" s="44"/>
      <c r="B112" s="45"/>
      <c r="C112" s="221"/>
      <c r="D112" s="44"/>
      <c r="E112" s="44"/>
      <c r="F112" s="225"/>
      <c r="G112" s="225"/>
      <c r="H112" s="225"/>
      <c r="I112" s="225"/>
      <c r="J112" s="225"/>
      <c r="K112" s="225"/>
      <c r="L112" s="44"/>
      <c r="M112" s="44"/>
      <c r="N112" s="225"/>
      <c r="O112" s="44"/>
      <c r="P112" s="44"/>
      <c r="Q112" s="44"/>
      <c r="R112" s="44"/>
      <c r="S112" s="44"/>
      <c r="T112" s="44"/>
      <c r="U112" s="44"/>
      <c r="V112" s="44"/>
      <c r="W112" s="44"/>
      <c r="X112" s="44"/>
      <c r="Y112" s="44"/>
      <c r="Z112" s="44"/>
      <c r="AA112" s="44"/>
      <c r="AB112" s="44"/>
      <c r="AC112" s="44"/>
      <c r="AD112" s="225"/>
      <c r="AE112" s="44"/>
      <c r="AF112" s="44"/>
      <c r="AG112" s="44"/>
      <c r="AH112" s="44"/>
      <c r="AI112" s="44"/>
      <c r="AJ112" s="225"/>
      <c r="AK112" s="44"/>
      <c r="AL112" s="44"/>
      <c r="AM112" s="225"/>
      <c r="AN112" s="44"/>
      <c r="AO112" s="44"/>
      <c r="AP112" s="44"/>
      <c r="AQ112" s="44"/>
      <c r="AR112" s="44"/>
      <c r="AS112" s="44"/>
      <c r="AT112" s="44"/>
      <c r="AU112" s="40"/>
      <c r="AV112" s="40"/>
      <c r="AW112" s="40"/>
      <c r="AX112" s="41"/>
    </row>
    <row r="113" spans="1:50" ht="22.5" customHeight="1">
      <c r="A113" s="44"/>
      <c r="B113" s="45"/>
      <c r="C113" s="221"/>
      <c r="D113" s="44"/>
      <c r="E113" s="44"/>
      <c r="F113" s="225"/>
      <c r="G113" s="225"/>
      <c r="H113" s="225"/>
      <c r="I113" s="225"/>
      <c r="J113" s="225"/>
      <c r="K113" s="225"/>
      <c r="L113" s="44"/>
      <c r="M113" s="44"/>
      <c r="N113" s="225"/>
      <c r="O113" s="44"/>
      <c r="P113" s="44"/>
      <c r="Q113" s="44"/>
      <c r="R113" s="44"/>
      <c r="S113" s="44"/>
      <c r="T113" s="44"/>
      <c r="U113" s="44"/>
      <c r="V113" s="44"/>
      <c r="W113" s="44"/>
      <c r="X113" s="44"/>
      <c r="Y113" s="44"/>
      <c r="Z113" s="44"/>
      <c r="AA113" s="44"/>
      <c r="AB113" s="44"/>
      <c r="AC113" s="44"/>
      <c r="AD113" s="225"/>
      <c r="AE113" s="44"/>
      <c r="AF113" s="44"/>
      <c r="AG113" s="44"/>
      <c r="AH113" s="44"/>
      <c r="AI113" s="44"/>
      <c r="AJ113" s="225"/>
      <c r="AK113" s="44"/>
      <c r="AL113" s="44"/>
      <c r="AM113" s="225"/>
      <c r="AN113" s="44"/>
      <c r="AO113" s="44"/>
      <c r="AP113" s="44"/>
      <c r="AQ113" s="44"/>
      <c r="AR113" s="44"/>
      <c r="AS113" s="44"/>
      <c r="AT113" s="44"/>
      <c r="AU113" s="40"/>
      <c r="AV113" s="40"/>
      <c r="AW113" s="40"/>
      <c r="AX113" s="41"/>
    </row>
    <row r="114" spans="1:50" ht="22.5" customHeight="1">
      <c r="A114" s="44"/>
      <c r="B114" s="45"/>
      <c r="C114" s="221"/>
      <c r="D114" s="44"/>
      <c r="E114" s="44"/>
      <c r="F114" s="225"/>
      <c r="G114" s="225"/>
      <c r="H114" s="225"/>
      <c r="I114" s="225"/>
      <c r="J114" s="225"/>
      <c r="K114" s="225"/>
      <c r="L114" s="44"/>
      <c r="M114" s="44"/>
      <c r="N114" s="225"/>
      <c r="O114" s="44"/>
      <c r="P114" s="44"/>
      <c r="Q114" s="44"/>
      <c r="R114" s="44"/>
      <c r="S114" s="44"/>
      <c r="T114" s="44"/>
      <c r="U114" s="44"/>
      <c r="V114" s="44"/>
      <c r="W114" s="44"/>
      <c r="X114" s="44"/>
      <c r="Y114" s="44"/>
      <c r="Z114" s="44"/>
      <c r="AA114" s="44"/>
      <c r="AB114" s="44"/>
      <c r="AC114" s="44"/>
      <c r="AD114" s="225"/>
      <c r="AE114" s="44"/>
      <c r="AF114" s="44"/>
      <c r="AG114" s="44"/>
      <c r="AH114" s="44"/>
      <c r="AI114" s="44"/>
      <c r="AJ114" s="225"/>
      <c r="AK114" s="44"/>
      <c r="AL114" s="44"/>
      <c r="AM114" s="225"/>
      <c r="AN114" s="44"/>
      <c r="AO114" s="44"/>
      <c r="AP114" s="44"/>
      <c r="AQ114" s="44"/>
      <c r="AR114" s="44"/>
      <c r="AS114" s="44"/>
      <c r="AT114" s="44"/>
      <c r="AU114" s="40"/>
      <c r="AV114" s="40"/>
      <c r="AW114" s="40"/>
      <c r="AX114" s="41"/>
    </row>
    <row r="115" spans="1:50" ht="22.5" customHeight="1">
      <c r="A115" s="44"/>
      <c r="B115" s="45"/>
      <c r="C115" s="221"/>
      <c r="D115" s="44"/>
      <c r="E115" s="44"/>
      <c r="F115" s="225"/>
      <c r="G115" s="225"/>
      <c r="H115" s="225"/>
      <c r="I115" s="225"/>
      <c r="J115" s="225"/>
      <c r="K115" s="225"/>
      <c r="L115" s="44"/>
      <c r="M115" s="44"/>
      <c r="N115" s="225"/>
      <c r="O115" s="44"/>
      <c r="P115" s="44"/>
      <c r="Q115" s="44"/>
      <c r="R115" s="44"/>
      <c r="S115" s="44"/>
      <c r="T115" s="44"/>
      <c r="U115" s="44"/>
      <c r="V115" s="44"/>
      <c r="W115" s="44"/>
      <c r="X115" s="44"/>
      <c r="Y115" s="44"/>
      <c r="Z115" s="44"/>
      <c r="AA115" s="44"/>
      <c r="AB115" s="44"/>
      <c r="AC115" s="44"/>
      <c r="AD115" s="225"/>
      <c r="AE115" s="44"/>
      <c r="AF115" s="44"/>
      <c r="AG115" s="44"/>
      <c r="AH115" s="44"/>
      <c r="AI115" s="44"/>
      <c r="AJ115" s="225"/>
      <c r="AK115" s="44"/>
      <c r="AL115" s="44"/>
      <c r="AM115" s="225"/>
      <c r="AN115" s="44"/>
      <c r="AO115" s="44"/>
      <c r="AP115" s="44"/>
      <c r="AQ115" s="44"/>
      <c r="AR115" s="44"/>
      <c r="AS115" s="44"/>
      <c r="AT115" s="44"/>
      <c r="AU115" s="40"/>
      <c r="AV115" s="40"/>
      <c r="AW115" s="40"/>
      <c r="AX115" s="41"/>
    </row>
    <row r="116" spans="1:50" ht="22.5" customHeight="1">
      <c r="A116" s="44"/>
      <c r="B116" s="45"/>
      <c r="C116" s="221"/>
      <c r="D116" s="44"/>
      <c r="E116" s="44"/>
      <c r="F116" s="225"/>
      <c r="G116" s="225"/>
      <c r="H116" s="225"/>
      <c r="I116" s="225"/>
      <c r="J116" s="225"/>
      <c r="K116" s="225"/>
      <c r="L116" s="44"/>
      <c r="M116" s="44"/>
      <c r="N116" s="225"/>
      <c r="O116" s="44"/>
      <c r="P116" s="44"/>
      <c r="Q116" s="44"/>
      <c r="R116" s="44"/>
      <c r="S116" s="44"/>
      <c r="T116" s="44"/>
      <c r="U116" s="44"/>
      <c r="V116" s="44"/>
      <c r="W116" s="44"/>
      <c r="X116" s="44"/>
      <c r="Y116" s="44"/>
      <c r="Z116" s="44"/>
      <c r="AA116" s="44"/>
      <c r="AB116" s="44"/>
      <c r="AC116" s="44"/>
      <c r="AD116" s="225"/>
      <c r="AE116" s="44"/>
      <c r="AF116" s="44"/>
      <c r="AG116" s="44"/>
      <c r="AH116" s="44"/>
      <c r="AI116" s="44"/>
      <c r="AJ116" s="225"/>
      <c r="AK116" s="44"/>
      <c r="AL116" s="44"/>
      <c r="AM116" s="225"/>
      <c r="AN116" s="44"/>
      <c r="AO116" s="44"/>
      <c r="AP116" s="44"/>
      <c r="AQ116" s="44"/>
      <c r="AR116" s="44"/>
      <c r="AS116" s="44"/>
      <c r="AT116" s="44"/>
      <c r="AU116" s="40"/>
      <c r="AV116" s="40"/>
      <c r="AW116" s="40"/>
      <c r="AX116" s="41"/>
    </row>
    <row r="117" spans="1:50" ht="22.5" customHeight="1">
      <c r="A117" s="44"/>
      <c r="B117" s="45"/>
      <c r="C117" s="221"/>
      <c r="D117" s="44"/>
      <c r="E117" s="44"/>
      <c r="F117" s="225"/>
      <c r="G117" s="225"/>
      <c r="H117" s="225"/>
      <c r="I117" s="225"/>
      <c r="J117" s="225"/>
      <c r="K117" s="225"/>
      <c r="L117" s="44"/>
      <c r="M117" s="44"/>
      <c r="N117" s="225"/>
      <c r="O117" s="44"/>
      <c r="P117" s="44"/>
      <c r="Q117" s="44"/>
      <c r="R117" s="44"/>
      <c r="S117" s="44"/>
      <c r="T117" s="44"/>
      <c r="U117" s="44"/>
      <c r="V117" s="44"/>
      <c r="W117" s="44"/>
      <c r="X117" s="44"/>
      <c r="Y117" s="44"/>
      <c r="Z117" s="44"/>
      <c r="AA117" s="44"/>
      <c r="AB117" s="44"/>
      <c r="AC117" s="44"/>
      <c r="AD117" s="225"/>
      <c r="AE117" s="44"/>
      <c r="AF117" s="44"/>
      <c r="AG117" s="44"/>
      <c r="AH117" s="44"/>
      <c r="AI117" s="44"/>
      <c r="AJ117" s="225"/>
      <c r="AK117" s="44"/>
      <c r="AL117" s="44"/>
      <c r="AM117" s="225"/>
      <c r="AN117" s="44"/>
      <c r="AO117" s="44"/>
      <c r="AP117" s="44"/>
      <c r="AQ117" s="44"/>
      <c r="AR117" s="44"/>
      <c r="AS117" s="44"/>
      <c r="AT117" s="44"/>
      <c r="AU117" s="40"/>
      <c r="AV117" s="40"/>
      <c r="AW117" s="40"/>
      <c r="AX117" s="41"/>
    </row>
    <row r="118" spans="1:50" ht="22.5" customHeight="1">
      <c r="A118" s="44"/>
      <c r="B118" s="45"/>
      <c r="C118" s="221"/>
      <c r="D118" s="44"/>
      <c r="E118" s="44"/>
      <c r="F118" s="225"/>
      <c r="G118" s="225"/>
      <c r="H118" s="225"/>
      <c r="I118" s="225"/>
      <c r="J118" s="225"/>
      <c r="K118" s="225"/>
      <c r="L118" s="44"/>
      <c r="M118" s="44"/>
      <c r="N118" s="225"/>
      <c r="O118" s="44"/>
      <c r="P118" s="44"/>
      <c r="Q118" s="44"/>
      <c r="R118" s="44"/>
      <c r="S118" s="44"/>
      <c r="T118" s="44"/>
      <c r="U118" s="44"/>
      <c r="V118" s="44"/>
      <c r="W118" s="44"/>
      <c r="X118" s="44"/>
      <c r="Y118" s="44"/>
      <c r="Z118" s="44"/>
      <c r="AA118" s="44"/>
      <c r="AB118" s="44"/>
      <c r="AC118" s="44"/>
      <c r="AD118" s="225"/>
      <c r="AE118" s="44"/>
      <c r="AF118" s="44"/>
      <c r="AG118" s="44"/>
      <c r="AH118" s="44"/>
      <c r="AI118" s="44"/>
      <c r="AJ118" s="225"/>
      <c r="AK118" s="44"/>
      <c r="AL118" s="44"/>
      <c r="AM118" s="225"/>
      <c r="AN118" s="44"/>
      <c r="AO118" s="44"/>
      <c r="AP118" s="44"/>
      <c r="AQ118" s="44"/>
      <c r="AR118" s="44"/>
      <c r="AS118" s="44"/>
      <c r="AT118" s="44"/>
      <c r="AU118" s="40"/>
      <c r="AV118" s="40"/>
      <c r="AW118" s="40"/>
      <c r="AX118" s="41"/>
    </row>
    <row r="119" spans="1:50" ht="22.5" customHeight="1">
      <c r="A119" s="44"/>
      <c r="B119" s="45"/>
      <c r="C119" s="221"/>
      <c r="D119" s="44"/>
      <c r="E119" s="44"/>
      <c r="F119" s="225"/>
      <c r="G119" s="225"/>
      <c r="H119" s="225"/>
      <c r="I119" s="225"/>
      <c r="J119" s="225"/>
      <c r="K119" s="225"/>
      <c r="L119" s="44"/>
      <c r="M119" s="44"/>
      <c r="N119" s="225"/>
      <c r="O119" s="44"/>
      <c r="P119" s="44"/>
      <c r="Q119" s="44"/>
      <c r="R119" s="44"/>
      <c r="S119" s="44"/>
      <c r="T119" s="44"/>
      <c r="U119" s="44"/>
      <c r="V119" s="44"/>
      <c r="W119" s="44"/>
      <c r="X119" s="44"/>
      <c r="Y119" s="44"/>
      <c r="Z119" s="44"/>
      <c r="AA119" s="44"/>
      <c r="AB119" s="44"/>
      <c r="AC119" s="44"/>
      <c r="AD119" s="225"/>
      <c r="AE119" s="44"/>
      <c r="AF119" s="44"/>
      <c r="AG119" s="44"/>
      <c r="AH119" s="44"/>
      <c r="AI119" s="44"/>
      <c r="AJ119" s="225"/>
      <c r="AK119" s="44"/>
      <c r="AL119" s="44"/>
      <c r="AM119" s="225"/>
      <c r="AN119" s="44"/>
      <c r="AO119" s="44"/>
      <c r="AP119" s="44"/>
      <c r="AQ119" s="44"/>
      <c r="AR119" s="44"/>
      <c r="AS119" s="44"/>
      <c r="AT119" s="44"/>
      <c r="AU119" s="40"/>
      <c r="AV119" s="40"/>
      <c r="AW119" s="40"/>
      <c r="AX119" s="41"/>
    </row>
    <row r="120" spans="1:50" ht="22.5" customHeight="1">
      <c r="A120" s="44"/>
      <c r="B120" s="45"/>
      <c r="C120" s="221"/>
      <c r="D120" s="44"/>
      <c r="E120" s="44"/>
      <c r="F120" s="225"/>
      <c r="G120" s="225"/>
      <c r="H120" s="225"/>
      <c r="I120" s="225"/>
      <c r="J120" s="225"/>
      <c r="K120" s="225"/>
      <c r="L120" s="44"/>
      <c r="M120" s="44"/>
      <c r="N120" s="225"/>
      <c r="O120" s="44"/>
      <c r="P120" s="44"/>
      <c r="Q120" s="44"/>
      <c r="R120" s="44"/>
      <c r="S120" s="44"/>
      <c r="T120" s="44"/>
      <c r="U120" s="44"/>
      <c r="V120" s="44"/>
      <c r="W120" s="44"/>
      <c r="X120" s="44"/>
      <c r="Y120" s="44"/>
      <c r="Z120" s="44"/>
      <c r="AA120" s="44"/>
      <c r="AB120" s="44"/>
      <c r="AC120" s="44"/>
      <c r="AD120" s="225"/>
      <c r="AE120" s="44"/>
      <c r="AF120" s="44"/>
      <c r="AG120" s="44"/>
      <c r="AH120" s="44"/>
      <c r="AI120" s="44"/>
      <c r="AJ120" s="225"/>
      <c r="AK120" s="44"/>
      <c r="AL120" s="44"/>
      <c r="AM120" s="225"/>
      <c r="AN120" s="44"/>
      <c r="AO120" s="44"/>
      <c r="AP120" s="44"/>
      <c r="AQ120" s="44"/>
      <c r="AR120" s="44"/>
      <c r="AS120" s="44"/>
      <c r="AT120" s="44"/>
      <c r="AU120" s="40"/>
      <c r="AV120" s="40"/>
      <c r="AW120" s="40"/>
      <c r="AX120" s="41"/>
    </row>
    <row r="121" spans="1:50" ht="22.5" customHeight="1">
      <c r="A121" s="44"/>
      <c r="B121" s="45"/>
      <c r="C121" s="221"/>
      <c r="D121" s="44"/>
      <c r="E121" s="44"/>
      <c r="F121" s="225"/>
      <c r="G121" s="225"/>
      <c r="H121" s="225"/>
      <c r="I121" s="225"/>
      <c r="J121" s="225"/>
      <c r="K121" s="225"/>
      <c r="L121" s="44"/>
      <c r="M121" s="44"/>
      <c r="N121" s="225"/>
      <c r="O121" s="44"/>
      <c r="P121" s="44"/>
      <c r="Q121" s="44"/>
      <c r="R121" s="44"/>
      <c r="S121" s="44"/>
      <c r="T121" s="44"/>
      <c r="U121" s="44"/>
      <c r="V121" s="44"/>
      <c r="W121" s="44"/>
      <c r="X121" s="44"/>
      <c r="Y121" s="44"/>
      <c r="Z121" s="44"/>
      <c r="AA121" s="44"/>
      <c r="AB121" s="44"/>
      <c r="AC121" s="44"/>
      <c r="AD121" s="225"/>
      <c r="AE121" s="44"/>
      <c r="AF121" s="44"/>
      <c r="AG121" s="44"/>
      <c r="AH121" s="44"/>
      <c r="AI121" s="44"/>
      <c r="AJ121" s="225"/>
      <c r="AK121" s="44"/>
      <c r="AL121" s="44"/>
      <c r="AM121" s="225"/>
      <c r="AN121" s="44"/>
      <c r="AO121" s="44"/>
      <c r="AP121" s="44"/>
      <c r="AQ121" s="44"/>
      <c r="AR121" s="44"/>
      <c r="AS121" s="44"/>
      <c r="AT121" s="44"/>
      <c r="AU121" s="40"/>
      <c r="AV121" s="40"/>
      <c r="AW121" s="40"/>
      <c r="AX121" s="41"/>
    </row>
    <row r="122" spans="1:50" ht="22.5" customHeight="1">
      <c r="A122" s="44"/>
      <c r="B122" s="45"/>
      <c r="C122" s="221"/>
      <c r="D122" s="44"/>
      <c r="E122" s="44"/>
      <c r="F122" s="225"/>
      <c r="G122" s="225"/>
      <c r="H122" s="225"/>
      <c r="I122" s="225"/>
      <c r="J122" s="225"/>
      <c r="K122" s="225"/>
      <c r="L122" s="44"/>
      <c r="M122" s="44"/>
      <c r="N122" s="225"/>
      <c r="O122" s="44"/>
      <c r="P122" s="44"/>
      <c r="Q122" s="44"/>
      <c r="R122" s="44"/>
      <c r="S122" s="44"/>
      <c r="T122" s="44"/>
      <c r="U122" s="44"/>
      <c r="V122" s="44"/>
      <c r="W122" s="44"/>
      <c r="X122" s="44"/>
      <c r="Y122" s="44"/>
      <c r="Z122" s="44"/>
      <c r="AA122" s="44"/>
      <c r="AB122" s="44"/>
      <c r="AC122" s="44"/>
      <c r="AD122" s="225"/>
      <c r="AE122" s="44"/>
      <c r="AF122" s="44"/>
      <c r="AG122" s="44"/>
      <c r="AH122" s="44"/>
      <c r="AI122" s="44"/>
      <c r="AJ122" s="225"/>
      <c r="AK122" s="44"/>
      <c r="AL122" s="44"/>
      <c r="AM122" s="225"/>
      <c r="AN122" s="44"/>
      <c r="AO122" s="44"/>
      <c r="AP122" s="44"/>
      <c r="AQ122" s="44"/>
      <c r="AR122" s="44"/>
      <c r="AS122" s="44"/>
      <c r="AT122" s="44"/>
      <c r="AU122" s="40"/>
      <c r="AV122" s="40"/>
      <c r="AW122" s="40"/>
      <c r="AX122" s="41"/>
    </row>
    <row r="123" spans="1:50" ht="22.5" customHeight="1">
      <c r="A123" s="44"/>
      <c r="B123" s="45"/>
      <c r="C123" s="221"/>
      <c r="D123" s="44"/>
      <c r="E123" s="44"/>
      <c r="F123" s="225"/>
      <c r="G123" s="225"/>
      <c r="H123" s="225"/>
      <c r="I123" s="225"/>
      <c r="J123" s="225"/>
      <c r="K123" s="225"/>
      <c r="L123" s="44"/>
      <c r="M123" s="44"/>
      <c r="N123" s="225"/>
      <c r="O123" s="44"/>
      <c r="P123" s="44"/>
      <c r="Q123" s="44"/>
      <c r="R123" s="44"/>
      <c r="S123" s="44"/>
      <c r="T123" s="44"/>
      <c r="U123" s="44"/>
      <c r="V123" s="44"/>
      <c r="W123" s="44"/>
      <c r="X123" s="44"/>
      <c r="Y123" s="44"/>
      <c r="Z123" s="44"/>
      <c r="AA123" s="44"/>
      <c r="AB123" s="44"/>
      <c r="AC123" s="44"/>
      <c r="AD123" s="225"/>
      <c r="AE123" s="44"/>
      <c r="AF123" s="44"/>
      <c r="AG123" s="44"/>
      <c r="AH123" s="44"/>
      <c r="AI123" s="44"/>
      <c r="AJ123" s="225"/>
      <c r="AK123" s="44"/>
      <c r="AL123" s="44"/>
      <c r="AM123" s="225"/>
      <c r="AN123" s="44"/>
      <c r="AO123" s="44"/>
      <c r="AP123" s="44"/>
      <c r="AQ123" s="44"/>
      <c r="AR123" s="44"/>
      <c r="AS123" s="44"/>
      <c r="AT123" s="44"/>
      <c r="AU123" s="40"/>
      <c r="AV123" s="40"/>
      <c r="AW123" s="40"/>
      <c r="AX123" s="41"/>
    </row>
    <row r="124" spans="1:50" ht="22.5" customHeight="1">
      <c r="A124" s="44"/>
      <c r="B124" s="45"/>
      <c r="C124" s="221"/>
      <c r="D124" s="44"/>
      <c r="E124" s="44"/>
      <c r="F124" s="225"/>
      <c r="G124" s="225"/>
      <c r="H124" s="225"/>
      <c r="I124" s="225"/>
      <c r="J124" s="225"/>
      <c r="K124" s="225"/>
      <c r="L124" s="44"/>
      <c r="M124" s="44"/>
      <c r="N124" s="225"/>
      <c r="O124" s="44"/>
      <c r="P124" s="44"/>
      <c r="Q124" s="44"/>
      <c r="R124" s="44"/>
      <c r="S124" s="44"/>
      <c r="T124" s="44"/>
      <c r="U124" s="44"/>
      <c r="V124" s="44"/>
      <c r="W124" s="44"/>
      <c r="X124" s="44"/>
      <c r="Y124" s="44"/>
      <c r="Z124" s="44"/>
      <c r="AA124" s="44"/>
      <c r="AB124" s="44"/>
      <c r="AC124" s="44"/>
      <c r="AD124" s="225"/>
      <c r="AE124" s="44"/>
      <c r="AF124" s="44"/>
      <c r="AG124" s="44"/>
      <c r="AH124" s="44"/>
      <c r="AI124" s="44"/>
      <c r="AJ124" s="225"/>
      <c r="AK124" s="44"/>
      <c r="AL124" s="44"/>
      <c r="AM124" s="225"/>
      <c r="AN124" s="44"/>
      <c r="AO124" s="44"/>
      <c r="AP124" s="44"/>
      <c r="AQ124" s="44"/>
      <c r="AR124" s="44"/>
      <c r="AS124" s="44"/>
      <c r="AT124" s="44"/>
      <c r="AU124" s="40"/>
      <c r="AV124" s="40"/>
      <c r="AW124" s="40"/>
      <c r="AX124" s="41"/>
    </row>
    <row r="125" spans="1:50" ht="22.5" customHeight="1">
      <c r="A125" s="44"/>
      <c r="B125" s="45"/>
      <c r="C125" s="221"/>
      <c r="D125" s="44"/>
      <c r="E125" s="44"/>
      <c r="F125" s="225"/>
      <c r="G125" s="225"/>
      <c r="H125" s="225"/>
      <c r="I125" s="225"/>
      <c r="J125" s="225"/>
      <c r="K125" s="225"/>
      <c r="L125" s="44"/>
      <c r="M125" s="44"/>
      <c r="N125" s="225"/>
      <c r="O125" s="44"/>
      <c r="P125" s="44"/>
      <c r="Q125" s="44"/>
      <c r="R125" s="44"/>
      <c r="S125" s="44"/>
      <c r="T125" s="44"/>
      <c r="U125" s="44"/>
      <c r="V125" s="44"/>
      <c r="W125" s="44"/>
      <c r="X125" s="44"/>
      <c r="Y125" s="44"/>
      <c r="Z125" s="44"/>
      <c r="AA125" s="44"/>
      <c r="AB125" s="44"/>
      <c r="AC125" s="44"/>
      <c r="AD125" s="225"/>
      <c r="AE125" s="44"/>
      <c r="AF125" s="44"/>
      <c r="AG125" s="44"/>
      <c r="AH125" s="44"/>
      <c r="AI125" s="44"/>
      <c r="AJ125" s="225"/>
      <c r="AK125" s="44"/>
      <c r="AL125" s="44"/>
      <c r="AM125" s="225"/>
      <c r="AN125" s="44"/>
      <c r="AO125" s="44"/>
      <c r="AP125" s="44"/>
      <c r="AQ125" s="44"/>
      <c r="AR125" s="44"/>
      <c r="AS125" s="44"/>
      <c r="AT125" s="44"/>
      <c r="AU125" s="40"/>
      <c r="AV125" s="40"/>
      <c r="AW125" s="40"/>
      <c r="AX125" s="41"/>
    </row>
    <row r="126" spans="1:50" ht="22.5" customHeight="1">
      <c r="A126" s="44"/>
      <c r="B126" s="45"/>
      <c r="C126" s="221"/>
      <c r="D126" s="44"/>
      <c r="E126" s="44"/>
      <c r="F126" s="225"/>
      <c r="G126" s="225"/>
      <c r="H126" s="225"/>
      <c r="I126" s="225"/>
      <c r="J126" s="225"/>
      <c r="K126" s="225"/>
      <c r="L126" s="44"/>
      <c r="M126" s="44"/>
      <c r="N126" s="225"/>
      <c r="O126" s="44"/>
      <c r="P126" s="44"/>
      <c r="Q126" s="44"/>
      <c r="R126" s="44"/>
      <c r="S126" s="44"/>
      <c r="T126" s="44"/>
      <c r="U126" s="44"/>
      <c r="V126" s="44"/>
      <c r="W126" s="44"/>
      <c r="X126" s="44"/>
      <c r="Y126" s="44"/>
      <c r="Z126" s="44"/>
      <c r="AA126" s="44"/>
      <c r="AB126" s="44"/>
      <c r="AC126" s="44"/>
      <c r="AD126" s="225"/>
      <c r="AE126" s="44"/>
      <c r="AF126" s="44"/>
      <c r="AG126" s="44"/>
      <c r="AH126" s="44"/>
      <c r="AI126" s="44"/>
      <c r="AJ126" s="225"/>
      <c r="AK126" s="44"/>
      <c r="AL126" s="44"/>
      <c r="AM126" s="225"/>
      <c r="AN126" s="44"/>
      <c r="AO126" s="44"/>
      <c r="AP126" s="44"/>
      <c r="AQ126" s="44"/>
      <c r="AR126" s="44"/>
      <c r="AS126" s="44"/>
      <c r="AT126" s="44"/>
      <c r="AU126" s="40"/>
      <c r="AV126" s="40"/>
      <c r="AW126" s="40"/>
      <c r="AX126" s="41"/>
    </row>
    <row r="127" spans="1:50" ht="22.5" customHeight="1">
      <c r="A127" s="44"/>
      <c r="B127" s="45"/>
      <c r="C127" s="221"/>
      <c r="D127" s="44"/>
      <c r="E127" s="44"/>
      <c r="F127" s="225"/>
      <c r="G127" s="225"/>
      <c r="H127" s="225"/>
      <c r="I127" s="225"/>
      <c r="J127" s="225"/>
      <c r="K127" s="225"/>
      <c r="L127" s="44"/>
      <c r="M127" s="44"/>
      <c r="N127" s="225"/>
      <c r="O127" s="44"/>
      <c r="P127" s="44"/>
      <c r="Q127" s="44"/>
      <c r="R127" s="44"/>
      <c r="S127" s="44"/>
      <c r="T127" s="44"/>
      <c r="U127" s="44"/>
      <c r="V127" s="44"/>
      <c r="W127" s="44"/>
      <c r="X127" s="44"/>
      <c r="Y127" s="44"/>
      <c r="Z127" s="44"/>
      <c r="AA127" s="44"/>
      <c r="AB127" s="44"/>
      <c r="AC127" s="44"/>
      <c r="AD127" s="225"/>
      <c r="AE127" s="44"/>
      <c r="AF127" s="44"/>
      <c r="AG127" s="44"/>
      <c r="AH127" s="44"/>
      <c r="AI127" s="44"/>
      <c r="AJ127" s="225"/>
      <c r="AK127" s="44"/>
      <c r="AL127" s="44"/>
      <c r="AM127" s="225"/>
      <c r="AN127" s="44"/>
      <c r="AO127" s="44"/>
      <c r="AP127" s="44"/>
      <c r="AQ127" s="44"/>
      <c r="AR127" s="44"/>
      <c r="AS127" s="44"/>
      <c r="AT127" s="44"/>
      <c r="AU127" s="40"/>
      <c r="AV127" s="40"/>
      <c r="AW127" s="40"/>
      <c r="AX127" s="41"/>
    </row>
    <row r="128" spans="1:50" ht="22.5" customHeight="1">
      <c r="A128" s="44"/>
      <c r="B128" s="45"/>
      <c r="C128" s="221"/>
      <c r="D128" s="44"/>
      <c r="E128" s="44"/>
      <c r="F128" s="225"/>
      <c r="G128" s="225"/>
      <c r="H128" s="225"/>
      <c r="I128" s="225"/>
      <c r="J128" s="225"/>
      <c r="K128" s="225"/>
      <c r="L128" s="44"/>
      <c r="M128" s="44"/>
      <c r="N128" s="225"/>
      <c r="O128" s="44"/>
      <c r="P128" s="44"/>
      <c r="Q128" s="44"/>
      <c r="R128" s="44"/>
      <c r="S128" s="44"/>
      <c r="T128" s="44"/>
      <c r="U128" s="44"/>
      <c r="V128" s="44"/>
      <c r="W128" s="44"/>
      <c r="X128" s="44"/>
      <c r="Y128" s="44"/>
      <c r="Z128" s="44"/>
      <c r="AA128" s="44"/>
      <c r="AB128" s="44"/>
      <c r="AC128" s="44"/>
      <c r="AD128" s="225"/>
      <c r="AE128" s="44"/>
      <c r="AF128" s="44"/>
      <c r="AG128" s="44"/>
      <c r="AH128" s="44"/>
      <c r="AI128" s="44"/>
      <c r="AJ128" s="225"/>
      <c r="AK128" s="44"/>
      <c r="AL128" s="44"/>
      <c r="AM128" s="225"/>
      <c r="AN128" s="44"/>
      <c r="AO128" s="44"/>
      <c r="AP128" s="44"/>
      <c r="AQ128" s="44"/>
      <c r="AR128" s="44"/>
      <c r="AS128" s="44"/>
      <c r="AT128" s="44"/>
      <c r="AU128" s="40"/>
      <c r="AV128" s="40"/>
      <c r="AW128" s="40"/>
      <c r="AX128" s="41"/>
    </row>
    <row r="129" spans="1:50" ht="22.5" customHeight="1">
      <c r="A129" s="44"/>
      <c r="B129" s="45"/>
      <c r="C129" s="221"/>
      <c r="D129" s="44"/>
      <c r="E129" s="44"/>
      <c r="F129" s="225"/>
      <c r="G129" s="225"/>
      <c r="H129" s="225"/>
      <c r="I129" s="225"/>
      <c r="J129" s="225"/>
      <c r="K129" s="225"/>
      <c r="L129" s="44"/>
      <c r="M129" s="44"/>
      <c r="N129" s="225"/>
      <c r="O129" s="44"/>
      <c r="P129" s="44"/>
      <c r="Q129" s="44"/>
      <c r="R129" s="44"/>
      <c r="S129" s="44"/>
      <c r="T129" s="44"/>
      <c r="U129" s="44"/>
      <c r="V129" s="44"/>
      <c r="W129" s="44"/>
      <c r="X129" s="44"/>
      <c r="Y129" s="44"/>
      <c r="Z129" s="44"/>
      <c r="AA129" s="44"/>
      <c r="AB129" s="44"/>
      <c r="AC129" s="44"/>
      <c r="AD129" s="225"/>
      <c r="AE129" s="44"/>
      <c r="AF129" s="44"/>
      <c r="AG129" s="44"/>
      <c r="AH129" s="44"/>
      <c r="AI129" s="44"/>
      <c r="AJ129" s="225"/>
      <c r="AK129" s="44"/>
      <c r="AL129" s="44"/>
      <c r="AM129" s="225"/>
      <c r="AN129" s="44"/>
      <c r="AO129" s="44"/>
      <c r="AP129" s="44"/>
      <c r="AQ129" s="44"/>
      <c r="AR129" s="44"/>
      <c r="AS129" s="44"/>
      <c r="AT129" s="44"/>
      <c r="AU129" s="40"/>
      <c r="AV129" s="40"/>
      <c r="AW129" s="40"/>
      <c r="AX129" s="41"/>
    </row>
    <row r="130" spans="1:50" ht="22.5" customHeight="1">
      <c r="A130" s="44"/>
      <c r="B130" s="45"/>
      <c r="C130" s="221"/>
      <c r="D130" s="44"/>
      <c r="E130" s="44"/>
      <c r="F130" s="225"/>
      <c r="G130" s="225"/>
      <c r="H130" s="225"/>
      <c r="I130" s="225"/>
      <c r="J130" s="225"/>
      <c r="K130" s="225"/>
      <c r="L130" s="44"/>
      <c r="M130" s="44"/>
      <c r="N130" s="225"/>
      <c r="O130" s="44"/>
      <c r="P130" s="44"/>
      <c r="Q130" s="44"/>
      <c r="R130" s="44"/>
      <c r="S130" s="44"/>
      <c r="T130" s="44"/>
      <c r="U130" s="44"/>
      <c r="V130" s="44"/>
      <c r="W130" s="44"/>
      <c r="X130" s="44"/>
      <c r="Y130" s="44"/>
      <c r="Z130" s="44"/>
      <c r="AA130" s="44"/>
      <c r="AB130" s="44"/>
      <c r="AC130" s="44"/>
      <c r="AD130" s="225"/>
      <c r="AE130" s="44"/>
      <c r="AF130" s="44"/>
      <c r="AG130" s="44"/>
      <c r="AH130" s="44"/>
      <c r="AI130" s="44"/>
      <c r="AJ130" s="225"/>
      <c r="AK130" s="44"/>
      <c r="AL130" s="44"/>
      <c r="AM130" s="225"/>
      <c r="AN130" s="44"/>
      <c r="AO130" s="44"/>
      <c r="AP130" s="44"/>
      <c r="AQ130" s="44"/>
      <c r="AR130" s="44"/>
      <c r="AS130" s="44"/>
      <c r="AT130" s="44"/>
      <c r="AU130" s="40"/>
      <c r="AV130" s="40"/>
      <c r="AW130" s="40"/>
      <c r="AX130" s="41"/>
    </row>
    <row r="131" spans="1:50" ht="22.5" customHeight="1">
      <c r="A131" s="44"/>
      <c r="B131" s="45"/>
      <c r="C131" s="221"/>
      <c r="D131" s="44"/>
      <c r="E131" s="44"/>
      <c r="F131" s="225"/>
      <c r="G131" s="225"/>
      <c r="H131" s="225"/>
      <c r="I131" s="225"/>
      <c r="J131" s="225"/>
      <c r="K131" s="225"/>
      <c r="L131" s="44"/>
      <c r="M131" s="44"/>
      <c r="N131" s="225"/>
      <c r="O131" s="44"/>
      <c r="P131" s="44"/>
      <c r="Q131" s="44"/>
      <c r="R131" s="44"/>
      <c r="S131" s="44"/>
      <c r="T131" s="44"/>
      <c r="U131" s="44"/>
      <c r="V131" s="44"/>
      <c r="W131" s="44"/>
      <c r="X131" s="44"/>
      <c r="Y131" s="44"/>
      <c r="Z131" s="44"/>
      <c r="AA131" s="44"/>
      <c r="AB131" s="44"/>
      <c r="AC131" s="44"/>
      <c r="AD131" s="225"/>
      <c r="AE131" s="44"/>
      <c r="AF131" s="44"/>
      <c r="AG131" s="44"/>
      <c r="AH131" s="44"/>
      <c r="AI131" s="44"/>
      <c r="AJ131" s="225"/>
      <c r="AK131" s="44"/>
      <c r="AL131" s="44"/>
      <c r="AM131" s="225"/>
      <c r="AN131" s="44"/>
      <c r="AO131" s="44"/>
      <c r="AP131" s="44"/>
      <c r="AQ131" s="44"/>
      <c r="AR131" s="44"/>
      <c r="AS131" s="44"/>
      <c r="AT131" s="44"/>
      <c r="AU131" s="40"/>
      <c r="AV131" s="40"/>
      <c r="AW131" s="40"/>
      <c r="AX131" s="41"/>
    </row>
    <row r="132" spans="1:50" ht="22.5" customHeight="1">
      <c r="A132" s="44"/>
      <c r="B132" s="45"/>
      <c r="C132" s="221"/>
      <c r="D132" s="44"/>
      <c r="E132" s="44"/>
      <c r="F132" s="225"/>
      <c r="G132" s="225"/>
      <c r="H132" s="225"/>
      <c r="I132" s="225"/>
      <c r="J132" s="225"/>
      <c r="K132" s="225"/>
      <c r="L132" s="44"/>
      <c r="M132" s="44"/>
      <c r="N132" s="225"/>
      <c r="O132" s="44"/>
      <c r="P132" s="44"/>
      <c r="Q132" s="44"/>
      <c r="R132" s="44"/>
      <c r="S132" s="44"/>
      <c r="T132" s="44"/>
      <c r="U132" s="44"/>
      <c r="V132" s="44"/>
      <c r="W132" s="44"/>
      <c r="X132" s="44"/>
      <c r="Y132" s="44"/>
      <c r="Z132" s="44"/>
      <c r="AA132" s="44"/>
      <c r="AB132" s="44"/>
      <c r="AC132" s="44"/>
      <c r="AD132" s="225"/>
      <c r="AE132" s="44"/>
      <c r="AF132" s="44"/>
      <c r="AG132" s="44"/>
      <c r="AH132" s="44"/>
      <c r="AI132" s="44"/>
      <c r="AJ132" s="225"/>
      <c r="AK132" s="44"/>
      <c r="AL132" s="44"/>
      <c r="AM132" s="225"/>
      <c r="AN132" s="44"/>
      <c r="AO132" s="44"/>
      <c r="AP132" s="44"/>
      <c r="AQ132" s="44"/>
      <c r="AR132" s="44"/>
      <c r="AS132" s="44"/>
      <c r="AT132" s="44"/>
      <c r="AU132" s="40"/>
      <c r="AV132" s="40"/>
      <c r="AW132" s="40"/>
      <c r="AX132" s="41"/>
    </row>
    <row r="133" spans="1:50" ht="22.5" customHeight="1">
      <c r="A133" s="44"/>
      <c r="B133" s="45"/>
      <c r="C133" s="221"/>
      <c r="D133" s="44"/>
      <c r="E133" s="44"/>
      <c r="F133" s="225"/>
      <c r="G133" s="225"/>
      <c r="H133" s="225"/>
      <c r="I133" s="225"/>
      <c r="J133" s="225"/>
      <c r="K133" s="225"/>
      <c r="L133" s="44"/>
      <c r="M133" s="44"/>
      <c r="N133" s="225"/>
      <c r="O133" s="44"/>
      <c r="P133" s="44"/>
      <c r="Q133" s="44"/>
      <c r="R133" s="44"/>
      <c r="S133" s="44"/>
      <c r="T133" s="44"/>
      <c r="U133" s="44"/>
      <c r="V133" s="44"/>
      <c r="W133" s="44"/>
      <c r="X133" s="44"/>
      <c r="Y133" s="44"/>
      <c r="Z133" s="44"/>
      <c r="AA133" s="44"/>
      <c r="AB133" s="44"/>
      <c r="AC133" s="44"/>
      <c r="AD133" s="225"/>
      <c r="AE133" s="44"/>
      <c r="AF133" s="44"/>
      <c r="AG133" s="44"/>
      <c r="AH133" s="44"/>
      <c r="AI133" s="44"/>
      <c r="AJ133" s="225"/>
      <c r="AK133" s="44"/>
      <c r="AL133" s="44"/>
      <c r="AM133" s="225"/>
      <c r="AN133" s="44"/>
      <c r="AO133" s="44"/>
      <c r="AP133" s="44"/>
      <c r="AQ133" s="44"/>
      <c r="AR133" s="44"/>
      <c r="AS133" s="44"/>
      <c r="AT133" s="44"/>
      <c r="AU133" s="40"/>
      <c r="AV133" s="40"/>
      <c r="AW133" s="40"/>
      <c r="AX133" s="41"/>
    </row>
    <row r="134" spans="1:50" ht="22.5" customHeight="1">
      <c r="A134" s="44"/>
      <c r="B134" s="45"/>
      <c r="C134" s="221"/>
      <c r="D134" s="44"/>
      <c r="E134" s="44"/>
      <c r="F134" s="225"/>
      <c r="G134" s="225"/>
      <c r="H134" s="225"/>
      <c r="I134" s="225"/>
      <c r="J134" s="225"/>
      <c r="K134" s="225"/>
      <c r="L134" s="44"/>
      <c r="M134" s="44"/>
      <c r="N134" s="225"/>
      <c r="O134" s="44"/>
      <c r="P134" s="44"/>
      <c r="Q134" s="44"/>
      <c r="R134" s="44"/>
      <c r="S134" s="44"/>
      <c r="T134" s="44"/>
      <c r="U134" s="44"/>
      <c r="V134" s="44"/>
      <c r="W134" s="44"/>
      <c r="X134" s="44"/>
      <c r="Y134" s="44"/>
      <c r="Z134" s="44"/>
      <c r="AA134" s="44"/>
      <c r="AB134" s="44"/>
      <c r="AC134" s="44"/>
      <c r="AD134" s="225"/>
      <c r="AE134" s="44"/>
      <c r="AF134" s="44"/>
      <c r="AG134" s="44"/>
      <c r="AH134" s="44"/>
      <c r="AI134" s="44"/>
      <c r="AJ134" s="225"/>
      <c r="AK134" s="44"/>
      <c r="AL134" s="44"/>
      <c r="AM134" s="225"/>
      <c r="AN134" s="44"/>
      <c r="AO134" s="44"/>
      <c r="AP134" s="44"/>
      <c r="AQ134" s="44"/>
      <c r="AR134" s="44"/>
      <c r="AS134" s="44"/>
      <c r="AT134" s="44"/>
      <c r="AU134" s="40"/>
      <c r="AV134" s="40"/>
      <c r="AW134" s="40"/>
      <c r="AX134" s="41"/>
    </row>
    <row r="135" spans="1:50" ht="22.5" customHeight="1">
      <c r="A135" s="44"/>
      <c r="B135" s="45"/>
      <c r="C135" s="221"/>
      <c r="D135" s="44"/>
      <c r="E135" s="44"/>
      <c r="F135" s="225"/>
      <c r="G135" s="225"/>
      <c r="H135" s="225"/>
      <c r="I135" s="225"/>
      <c r="J135" s="225"/>
      <c r="K135" s="225"/>
      <c r="L135" s="44"/>
      <c r="M135" s="44"/>
      <c r="N135" s="225"/>
      <c r="O135" s="44"/>
      <c r="P135" s="44"/>
      <c r="Q135" s="44"/>
      <c r="R135" s="44"/>
      <c r="S135" s="44"/>
      <c r="T135" s="44"/>
      <c r="U135" s="44"/>
      <c r="V135" s="44"/>
      <c r="W135" s="44"/>
      <c r="X135" s="44"/>
      <c r="Y135" s="44"/>
      <c r="Z135" s="44"/>
      <c r="AA135" s="44"/>
      <c r="AB135" s="44"/>
      <c r="AC135" s="44"/>
      <c r="AD135" s="225"/>
      <c r="AE135" s="44"/>
      <c r="AF135" s="44"/>
      <c r="AG135" s="44"/>
      <c r="AH135" s="44"/>
      <c r="AI135" s="44"/>
      <c r="AJ135" s="225"/>
      <c r="AK135" s="44"/>
      <c r="AL135" s="44"/>
      <c r="AM135" s="225"/>
      <c r="AN135" s="44"/>
      <c r="AO135" s="44"/>
      <c r="AP135" s="44"/>
      <c r="AQ135" s="44"/>
      <c r="AR135" s="44"/>
      <c r="AS135" s="44"/>
      <c r="AT135" s="44"/>
      <c r="AU135" s="40"/>
      <c r="AV135" s="40"/>
      <c r="AW135" s="40"/>
      <c r="AX135" s="41"/>
    </row>
    <row r="136" spans="1:50" ht="22.5" customHeight="1">
      <c r="A136" s="44"/>
      <c r="B136" s="45"/>
      <c r="C136" s="221"/>
      <c r="D136" s="44"/>
      <c r="E136" s="44"/>
      <c r="F136" s="225"/>
      <c r="G136" s="225"/>
      <c r="H136" s="225"/>
      <c r="I136" s="225"/>
      <c r="J136" s="225"/>
      <c r="K136" s="225"/>
      <c r="L136" s="44"/>
      <c r="M136" s="44"/>
      <c r="N136" s="225"/>
      <c r="O136" s="44"/>
      <c r="P136" s="44"/>
      <c r="Q136" s="44"/>
      <c r="R136" s="44"/>
      <c r="S136" s="44"/>
      <c r="T136" s="44"/>
      <c r="U136" s="44"/>
      <c r="V136" s="44"/>
      <c r="W136" s="44"/>
      <c r="X136" s="44"/>
      <c r="Y136" s="44"/>
      <c r="Z136" s="44"/>
      <c r="AA136" s="44"/>
      <c r="AB136" s="44"/>
      <c r="AC136" s="44"/>
      <c r="AD136" s="225"/>
      <c r="AE136" s="44"/>
      <c r="AF136" s="44"/>
      <c r="AG136" s="44"/>
      <c r="AH136" s="44"/>
      <c r="AI136" s="44"/>
      <c r="AJ136" s="225"/>
      <c r="AK136" s="44"/>
      <c r="AL136" s="44"/>
      <c r="AM136" s="225"/>
      <c r="AN136" s="44"/>
      <c r="AO136" s="44"/>
      <c r="AP136" s="44"/>
      <c r="AQ136" s="44"/>
      <c r="AR136" s="44"/>
      <c r="AS136" s="44"/>
      <c r="AT136" s="44"/>
      <c r="AU136" s="40"/>
      <c r="AV136" s="40"/>
      <c r="AW136" s="40"/>
      <c r="AX136" s="41"/>
    </row>
    <row r="137" spans="1:50" ht="22.5" customHeight="1">
      <c r="A137" s="44"/>
      <c r="B137" s="45"/>
      <c r="C137" s="221"/>
      <c r="D137" s="44"/>
      <c r="E137" s="44"/>
      <c r="F137" s="225"/>
      <c r="G137" s="225"/>
      <c r="H137" s="225"/>
      <c r="I137" s="225"/>
      <c r="J137" s="225"/>
      <c r="K137" s="225"/>
      <c r="L137" s="44"/>
      <c r="M137" s="44"/>
      <c r="N137" s="225"/>
      <c r="O137" s="44"/>
      <c r="P137" s="44"/>
      <c r="Q137" s="44"/>
      <c r="R137" s="44"/>
      <c r="S137" s="44"/>
      <c r="T137" s="44"/>
      <c r="U137" s="44"/>
      <c r="V137" s="44"/>
      <c r="W137" s="44"/>
      <c r="X137" s="44"/>
      <c r="Y137" s="44"/>
      <c r="Z137" s="44"/>
      <c r="AA137" s="44"/>
      <c r="AB137" s="44"/>
      <c r="AC137" s="44"/>
      <c r="AD137" s="225"/>
      <c r="AE137" s="44"/>
      <c r="AF137" s="44"/>
      <c r="AG137" s="44"/>
      <c r="AH137" s="44"/>
      <c r="AI137" s="44"/>
      <c r="AJ137" s="225"/>
      <c r="AK137" s="44"/>
      <c r="AL137" s="44"/>
      <c r="AM137" s="225"/>
      <c r="AN137" s="44"/>
      <c r="AO137" s="44"/>
      <c r="AP137" s="44"/>
      <c r="AQ137" s="44"/>
      <c r="AR137" s="44"/>
      <c r="AS137" s="44"/>
      <c r="AT137" s="44"/>
      <c r="AU137" s="40"/>
      <c r="AV137" s="40"/>
      <c r="AW137" s="40"/>
      <c r="AX137" s="41"/>
    </row>
    <row r="138" spans="1:50" ht="22.5" customHeight="1">
      <c r="A138" s="44"/>
      <c r="B138" s="45"/>
      <c r="C138" s="221"/>
      <c r="D138" s="44"/>
      <c r="E138" s="44"/>
      <c r="F138" s="225"/>
      <c r="G138" s="225"/>
      <c r="H138" s="225"/>
      <c r="I138" s="225"/>
      <c r="J138" s="225"/>
      <c r="K138" s="225"/>
      <c r="L138" s="44"/>
      <c r="M138" s="44"/>
      <c r="N138" s="225"/>
      <c r="O138" s="44"/>
      <c r="P138" s="44"/>
      <c r="Q138" s="44"/>
      <c r="R138" s="44"/>
      <c r="S138" s="44"/>
      <c r="T138" s="44"/>
      <c r="U138" s="44"/>
      <c r="V138" s="44"/>
      <c r="W138" s="44"/>
      <c r="X138" s="44"/>
      <c r="Y138" s="44"/>
      <c r="Z138" s="44"/>
      <c r="AA138" s="44"/>
      <c r="AB138" s="44"/>
      <c r="AC138" s="44"/>
      <c r="AD138" s="225"/>
      <c r="AE138" s="44"/>
      <c r="AF138" s="44"/>
      <c r="AG138" s="44"/>
      <c r="AH138" s="44"/>
      <c r="AI138" s="44"/>
      <c r="AJ138" s="225"/>
      <c r="AK138" s="44"/>
      <c r="AL138" s="44"/>
      <c r="AM138" s="225"/>
      <c r="AN138" s="44"/>
      <c r="AO138" s="44"/>
      <c r="AP138" s="44"/>
      <c r="AQ138" s="44"/>
      <c r="AR138" s="44"/>
      <c r="AS138" s="44"/>
      <c r="AT138" s="44"/>
      <c r="AU138" s="40"/>
      <c r="AV138" s="40"/>
      <c r="AW138" s="40"/>
      <c r="AX138" s="41"/>
    </row>
    <row r="139" spans="1:50" ht="22.5" customHeight="1">
      <c r="A139" s="44"/>
      <c r="B139" s="45"/>
      <c r="C139" s="221"/>
      <c r="D139" s="44"/>
      <c r="E139" s="44"/>
      <c r="F139" s="225"/>
      <c r="G139" s="225"/>
      <c r="H139" s="225"/>
      <c r="I139" s="225"/>
      <c r="J139" s="225"/>
      <c r="K139" s="225"/>
      <c r="L139" s="44"/>
      <c r="M139" s="44"/>
      <c r="N139" s="225"/>
      <c r="O139" s="44"/>
      <c r="P139" s="44"/>
      <c r="Q139" s="44"/>
      <c r="R139" s="44"/>
      <c r="S139" s="44"/>
      <c r="T139" s="44"/>
      <c r="U139" s="44"/>
      <c r="V139" s="44"/>
      <c r="W139" s="44"/>
      <c r="X139" s="44"/>
      <c r="Y139" s="44"/>
      <c r="Z139" s="44"/>
      <c r="AA139" s="44"/>
      <c r="AB139" s="44"/>
      <c r="AC139" s="44"/>
      <c r="AD139" s="225"/>
      <c r="AE139" s="44"/>
      <c r="AF139" s="44"/>
      <c r="AG139" s="44"/>
      <c r="AH139" s="44"/>
      <c r="AI139" s="44"/>
      <c r="AJ139" s="225"/>
      <c r="AK139" s="44"/>
      <c r="AL139" s="44"/>
      <c r="AM139" s="225"/>
      <c r="AN139" s="44"/>
      <c r="AO139" s="44"/>
      <c r="AP139" s="44"/>
      <c r="AQ139" s="44"/>
      <c r="AR139" s="44"/>
      <c r="AS139" s="44"/>
      <c r="AT139" s="44"/>
      <c r="AU139" s="40"/>
      <c r="AV139" s="40"/>
      <c r="AW139" s="40"/>
      <c r="AX139" s="41"/>
    </row>
    <row r="140" spans="1:50" ht="22.5" customHeight="1">
      <c r="A140" s="44"/>
      <c r="B140" s="45"/>
      <c r="C140" s="221"/>
      <c r="D140" s="44"/>
      <c r="E140" s="44"/>
      <c r="F140" s="225"/>
      <c r="G140" s="225"/>
      <c r="H140" s="225"/>
      <c r="I140" s="225"/>
      <c r="J140" s="225"/>
      <c r="K140" s="225"/>
      <c r="L140" s="44"/>
      <c r="M140" s="44"/>
      <c r="N140" s="225"/>
      <c r="O140" s="44"/>
      <c r="P140" s="44"/>
      <c r="Q140" s="44"/>
      <c r="R140" s="44"/>
      <c r="S140" s="44"/>
      <c r="T140" s="44"/>
      <c r="U140" s="44"/>
      <c r="V140" s="44"/>
      <c r="W140" s="44"/>
      <c r="X140" s="44"/>
      <c r="Y140" s="44"/>
      <c r="Z140" s="44"/>
      <c r="AA140" s="44"/>
      <c r="AB140" s="44"/>
      <c r="AC140" s="44"/>
      <c r="AD140" s="225"/>
      <c r="AE140" s="44"/>
      <c r="AF140" s="44"/>
      <c r="AG140" s="44"/>
      <c r="AH140" s="44"/>
      <c r="AI140" s="44"/>
      <c r="AJ140" s="225"/>
      <c r="AK140" s="44"/>
      <c r="AL140" s="44"/>
      <c r="AM140" s="225"/>
      <c r="AN140" s="44"/>
      <c r="AO140" s="44"/>
      <c r="AP140" s="44"/>
      <c r="AQ140" s="44"/>
      <c r="AR140" s="44"/>
      <c r="AS140" s="44"/>
      <c r="AT140" s="44"/>
      <c r="AU140" s="40"/>
      <c r="AV140" s="40"/>
      <c r="AW140" s="40"/>
      <c r="AX140" s="41"/>
    </row>
    <row r="141" spans="1:50" ht="22.5" customHeight="1">
      <c r="A141" s="44"/>
      <c r="B141" s="45"/>
      <c r="C141" s="221"/>
      <c r="D141" s="44"/>
      <c r="E141" s="44"/>
      <c r="F141" s="225"/>
      <c r="G141" s="225"/>
      <c r="H141" s="225"/>
      <c r="I141" s="225"/>
      <c r="J141" s="225"/>
      <c r="K141" s="225"/>
      <c r="L141" s="44"/>
      <c r="M141" s="44"/>
      <c r="N141" s="225"/>
      <c r="O141" s="44"/>
      <c r="P141" s="44"/>
      <c r="Q141" s="44"/>
      <c r="R141" s="44"/>
      <c r="S141" s="44"/>
      <c r="T141" s="44"/>
      <c r="U141" s="44"/>
      <c r="V141" s="44"/>
      <c r="W141" s="44"/>
      <c r="X141" s="44"/>
      <c r="Y141" s="44"/>
      <c r="Z141" s="44"/>
      <c r="AA141" s="44"/>
      <c r="AB141" s="44"/>
      <c r="AC141" s="44"/>
      <c r="AD141" s="225"/>
      <c r="AE141" s="44"/>
      <c r="AF141" s="44"/>
      <c r="AG141" s="44"/>
      <c r="AH141" s="44"/>
      <c r="AI141" s="44"/>
      <c r="AJ141" s="225"/>
      <c r="AK141" s="44"/>
      <c r="AL141" s="44"/>
      <c r="AM141" s="225"/>
      <c r="AN141" s="44"/>
      <c r="AO141" s="44"/>
      <c r="AP141" s="44"/>
      <c r="AQ141" s="44"/>
      <c r="AR141" s="44"/>
      <c r="AS141" s="44"/>
      <c r="AT141" s="44"/>
      <c r="AU141" s="40"/>
      <c r="AV141" s="40"/>
      <c r="AW141" s="40"/>
      <c r="AX141" s="41"/>
    </row>
    <row r="142" spans="1:50" ht="22.5" customHeight="1">
      <c r="A142" s="44"/>
      <c r="B142" s="45"/>
      <c r="C142" s="221"/>
      <c r="D142" s="44"/>
      <c r="E142" s="44"/>
      <c r="F142" s="225"/>
      <c r="G142" s="225"/>
      <c r="H142" s="225"/>
      <c r="I142" s="225"/>
      <c r="J142" s="225"/>
      <c r="K142" s="225"/>
      <c r="L142" s="44"/>
      <c r="M142" s="44"/>
      <c r="N142" s="225"/>
      <c r="O142" s="44"/>
      <c r="P142" s="44"/>
      <c r="Q142" s="44"/>
      <c r="R142" s="44"/>
      <c r="S142" s="44"/>
      <c r="T142" s="44"/>
      <c r="U142" s="44"/>
      <c r="V142" s="44"/>
      <c r="W142" s="44"/>
      <c r="X142" s="44"/>
      <c r="Y142" s="44"/>
      <c r="Z142" s="44"/>
      <c r="AA142" s="44"/>
      <c r="AB142" s="44"/>
      <c r="AC142" s="44"/>
      <c r="AD142" s="225"/>
      <c r="AE142" s="44"/>
      <c r="AF142" s="44"/>
      <c r="AG142" s="44"/>
      <c r="AH142" s="44"/>
      <c r="AI142" s="44"/>
      <c r="AJ142" s="225"/>
      <c r="AK142" s="44"/>
      <c r="AL142" s="44"/>
      <c r="AM142" s="225"/>
      <c r="AN142" s="44"/>
      <c r="AO142" s="44"/>
      <c r="AP142" s="44"/>
      <c r="AQ142" s="44"/>
      <c r="AR142" s="44"/>
      <c r="AS142" s="44"/>
      <c r="AT142" s="44"/>
      <c r="AU142" s="40"/>
      <c r="AV142" s="40"/>
      <c r="AW142" s="40"/>
      <c r="AX142" s="41"/>
    </row>
    <row r="143" spans="1:50" ht="22.5" customHeight="1">
      <c r="A143" s="44"/>
      <c r="B143" s="45"/>
      <c r="C143" s="221"/>
      <c r="D143" s="44"/>
      <c r="E143" s="44"/>
      <c r="F143" s="225"/>
      <c r="G143" s="225"/>
      <c r="H143" s="225"/>
      <c r="I143" s="225"/>
      <c r="J143" s="225"/>
      <c r="K143" s="225"/>
      <c r="L143" s="44"/>
      <c r="M143" s="44"/>
      <c r="N143" s="225"/>
      <c r="O143" s="44"/>
      <c r="P143" s="44"/>
      <c r="Q143" s="44"/>
      <c r="R143" s="44"/>
      <c r="S143" s="44"/>
      <c r="T143" s="44"/>
      <c r="U143" s="44"/>
      <c r="V143" s="44"/>
      <c r="W143" s="44"/>
      <c r="X143" s="44"/>
      <c r="Y143" s="44"/>
      <c r="Z143" s="44"/>
      <c r="AA143" s="44"/>
      <c r="AB143" s="44"/>
      <c r="AC143" s="44"/>
      <c r="AD143" s="225"/>
      <c r="AE143" s="44"/>
      <c r="AF143" s="44"/>
      <c r="AG143" s="44"/>
      <c r="AH143" s="44"/>
      <c r="AI143" s="44"/>
      <c r="AJ143" s="225"/>
      <c r="AK143" s="44"/>
      <c r="AL143" s="44"/>
      <c r="AM143" s="225"/>
      <c r="AN143" s="44"/>
      <c r="AO143" s="44"/>
      <c r="AP143" s="44"/>
      <c r="AQ143" s="44"/>
      <c r="AR143" s="44"/>
      <c r="AS143" s="44"/>
      <c r="AT143" s="44"/>
      <c r="AU143" s="40"/>
      <c r="AV143" s="40"/>
      <c r="AW143" s="40"/>
      <c r="AX143" s="41"/>
    </row>
    <row r="144" spans="1:50" ht="22.5" customHeight="1">
      <c r="A144" s="44"/>
      <c r="B144" s="45"/>
      <c r="C144" s="221"/>
      <c r="D144" s="44"/>
      <c r="E144" s="44"/>
      <c r="F144" s="225"/>
      <c r="G144" s="225"/>
      <c r="H144" s="225"/>
      <c r="I144" s="225"/>
      <c r="J144" s="225"/>
      <c r="K144" s="225"/>
      <c r="L144" s="44"/>
      <c r="M144" s="44"/>
      <c r="N144" s="225"/>
      <c r="O144" s="44"/>
      <c r="P144" s="44"/>
      <c r="Q144" s="44"/>
      <c r="R144" s="44"/>
      <c r="S144" s="44"/>
      <c r="T144" s="44"/>
      <c r="U144" s="44"/>
      <c r="V144" s="44"/>
      <c r="W144" s="44"/>
      <c r="X144" s="44"/>
      <c r="Y144" s="44"/>
      <c r="Z144" s="44"/>
      <c r="AA144" s="44"/>
      <c r="AB144" s="44"/>
      <c r="AC144" s="44"/>
      <c r="AD144" s="225"/>
      <c r="AE144" s="44"/>
      <c r="AF144" s="44"/>
      <c r="AG144" s="44"/>
      <c r="AH144" s="44"/>
      <c r="AI144" s="44"/>
      <c r="AJ144" s="225"/>
      <c r="AK144" s="44"/>
      <c r="AL144" s="44"/>
      <c r="AM144" s="225"/>
      <c r="AN144" s="44"/>
      <c r="AO144" s="44"/>
      <c r="AP144" s="44"/>
      <c r="AQ144" s="44"/>
      <c r="AR144" s="44"/>
      <c r="AS144" s="44"/>
      <c r="AT144" s="44"/>
      <c r="AU144" s="40"/>
      <c r="AV144" s="40"/>
      <c r="AW144" s="40"/>
      <c r="AX144" s="41"/>
    </row>
    <row r="145" spans="1:50" ht="22.5" customHeight="1">
      <c r="A145" s="44"/>
      <c r="B145" s="45"/>
      <c r="C145" s="221"/>
      <c r="D145" s="44"/>
      <c r="E145" s="44"/>
      <c r="F145" s="225"/>
      <c r="G145" s="225"/>
      <c r="H145" s="225"/>
      <c r="I145" s="225"/>
      <c r="J145" s="225"/>
      <c r="K145" s="225"/>
      <c r="L145" s="44"/>
      <c r="M145" s="44"/>
      <c r="N145" s="225"/>
      <c r="O145" s="44"/>
      <c r="P145" s="44"/>
      <c r="Q145" s="44"/>
      <c r="R145" s="44"/>
      <c r="S145" s="44"/>
      <c r="T145" s="44"/>
      <c r="U145" s="44"/>
      <c r="V145" s="44"/>
      <c r="W145" s="44"/>
      <c r="X145" s="44"/>
      <c r="Y145" s="44"/>
      <c r="Z145" s="44"/>
      <c r="AA145" s="44"/>
      <c r="AB145" s="44"/>
      <c r="AC145" s="44"/>
      <c r="AD145" s="225"/>
      <c r="AE145" s="44"/>
      <c r="AF145" s="44"/>
      <c r="AG145" s="44"/>
      <c r="AH145" s="44"/>
      <c r="AI145" s="44"/>
      <c r="AJ145" s="225"/>
      <c r="AK145" s="44"/>
      <c r="AL145" s="44"/>
      <c r="AM145" s="225"/>
      <c r="AN145" s="44"/>
      <c r="AO145" s="44"/>
      <c r="AP145" s="44"/>
      <c r="AQ145" s="44"/>
      <c r="AR145" s="44"/>
      <c r="AS145" s="44"/>
      <c r="AT145" s="44"/>
      <c r="AU145" s="40"/>
      <c r="AV145" s="40"/>
      <c r="AW145" s="40"/>
      <c r="AX145" s="41"/>
    </row>
    <row r="146" spans="1:50" ht="22.5" customHeight="1">
      <c r="A146" s="44"/>
      <c r="B146" s="45"/>
      <c r="C146" s="221"/>
      <c r="D146" s="44"/>
      <c r="E146" s="44"/>
      <c r="F146" s="225"/>
      <c r="G146" s="225"/>
      <c r="H146" s="225"/>
      <c r="I146" s="225"/>
      <c r="J146" s="225"/>
      <c r="K146" s="225"/>
      <c r="L146" s="44"/>
      <c r="M146" s="44"/>
      <c r="N146" s="225"/>
      <c r="O146" s="44"/>
      <c r="P146" s="44"/>
      <c r="Q146" s="44"/>
      <c r="R146" s="44"/>
      <c r="S146" s="44"/>
      <c r="T146" s="44"/>
      <c r="U146" s="44"/>
      <c r="V146" s="44"/>
      <c r="W146" s="44"/>
      <c r="X146" s="44"/>
      <c r="Y146" s="44"/>
      <c r="Z146" s="44"/>
      <c r="AA146" s="44"/>
      <c r="AB146" s="44"/>
      <c r="AC146" s="44"/>
      <c r="AD146" s="225"/>
      <c r="AE146" s="44"/>
      <c r="AF146" s="44"/>
      <c r="AG146" s="44"/>
      <c r="AH146" s="44"/>
      <c r="AI146" s="44"/>
      <c r="AJ146" s="225"/>
      <c r="AK146" s="44"/>
      <c r="AL146" s="44"/>
      <c r="AM146" s="225"/>
      <c r="AN146" s="44"/>
      <c r="AO146" s="44"/>
      <c r="AP146" s="44"/>
      <c r="AQ146" s="44"/>
      <c r="AR146" s="44"/>
      <c r="AS146" s="44"/>
      <c r="AT146" s="44"/>
      <c r="AU146" s="40"/>
      <c r="AV146" s="40"/>
      <c r="AW146" s="40"/>
      <c r="AX146" s="41"/>
    </row>
    <row r="147" spans="1:50" ht="22.5" customHeight="1">
      <c r="A147" s="44"/>
      <c r="B147" s="45"/>
      <c r="C147" s="221"/>
      <c r="D147" s="44"/>
      <c r="E147" s="44"/>
      <c r="F147" s="225"/>
      <c r="G147" s="225"/>
      <c r="H147" s="225"/>
      <c r="I147" s="225"/>
      <c r="J147" s="225"/>
      <c r="K147" s="225"/>
      <c r="L147" s="44"/>
      <c r="M147" s="44"/>
      <c r="N147" s="225"/>
      <c r="O147" s="44"/>
      <c r="P147" s="44"/>
      <c r="Q147" s="44"/>
      <c r="R147" s="44"/>
      <c r="S147" s="44"/>
      <c r="T147" s="44"/>
      <c r="U147" s="44"/>
      <c r="V147" s="44"/>
      <c r="W147" s="44"/>
      <c r="X147" s="44"/>
      <c r="Y147" s="44"/>
      <c r="Z147" s="44"/>
      <c r="AA147" s="44"/>
      <c r="AB147" s="44"/>
      <c r="AC147" s="44"/>
      <c r="AD147" s="225"/>
      <c r="AE147" s="44"/>
      <c r="AF147" s="44"/>
      <c r="AG147" s="44"/>
      <c r="AH147" s="44"/>
      <c r="AI147" s="44"/>
      <c r="AJ147" s="225"/>
      <c r="AK147" s="44"/>
      <c r="AL147" s="44"/>
      <c r="AM147" s="225"/>
      <c r="AN147" s="44"/>
      <c r="AO147" s="44"/>
      <c r="AP147" s="44"/>
      <c r="AQ147" s="44"/>
      <c r="AR147" s="44"/>
      <c r="AS147" s="44"/>
      <c r="AT147" s="44"/>
      <c r="AU147" s="40"/>
      <c r="AV147" s="40"/>
      <c r="AW147" s="40"/>
      <c r="AX147" s="41"/>
    </row>
    <row r="148" spans="1:50" ht="22.5" customHeight="1">
      <c r="A148" s="44"/>
      <c r="B148" s="45"/>
      <c r="C148" s="221"/>
      <c r="D148" s="44"/>
      <c r="E148" s="44"/>
      <c r="F148" s="225"/>
      <c r="G148" s="225"/>
      <c r="H148" s="225"/>
      <c r="I148" s="225"/>
      <c r="J148" s="225"/>
      <c r="K148" s="225"/>
      <c r="L148" s="44"/>
      <c r="M148" s="44"/>
      <c r="N148" s="225"/>
      <c r="O148" s="44"/>
      <c r="P148" s="44"/>
      <c r="Q148" s="44"/>
      <c r="R148" s="44"/>
      <c r="S148" s="44"/>
      <c r="T148" s="44"/>
      <c r="U148" s="44"/>
      <c r="V148" s="44"/>
      <c r="W148" s="44"/>
      <c r="X148" s="44"/>
      <c r="Y148" s="44"/>
      <c r="Z148" s="44"/>
      <c r="AA148" s="44"/>
      <c r="AB148" s="44"/>
      <c r="AC148" s="44"/>
      <c r="AD148" s="225"/>
      <c r="AE148" s="44"/>
      <c r="AF148" s="44"/>
      <c r="AG148" s="44"/>
      <c r="AH148" s="44"/>
      <c r="AI148" s="44"/>
      <c r="AJ148" s="225"/>
      <c r="AK148" s="44"/>
      <c r="AL148" s="44"/>
      <c r="AM148" s="225"/>
      <c r="AN148" s="44"/>
      <c r="AO148" s="44"/>
      <c r="AP148" s="44"/>
      <c r="AQ148" s="44"/>
      <c r="AR148" s="44"/>
      <c r="AS148" s="44"/>
      <c r="AT148" s="44"/>
      <c r="AU148" s="40"/>
      <c r="AV148" s="40"/>
      <c r="AW148" s="40"/>
      <c r="AX148" s="41"/>
    </row>
    <row r="149" spans="1:50" ht="22.5" customHeight="1">
      <c r="A149" s="44"/>
      <c r="B149" s="45"/>
      <c r="C149" s="221"/>
      <c r="D149" s="44"/>
      <c r="E149" s="44"/>
      <c r="F149" s="225"/>
      <c r="G149" s="225"/>
      <c r="H149" s="225"/>
      <c r="I149" s="225"/>
      <c r="J149" s="225"/>
      <c r="K149" s="225"/>
      <c r="L149" s="44"/>
      <c r="M149" s="44"/>
      <c r="N149" s="225"/>
      <c r="O149" s="44"/>
      <c r="P149" s="44"/>
      <c r="Q149" s="44"/>
      <c r="R149" s="44"/>
      <c r="S149" s="44"/>
      <c r="T149" s="44"/>
      <c r="U149" s="44"/>
      <c r="V149" s="44"/>
      <c r="W149" s="44"/>
      <c r="X149" s="44"/>
      <c r="Y149" s="44"/>
      <c r="Z149" s="44"/>
      <c r="AA149" s="44"/>
      <c r="AB149" s="44"/>
      <c r="AC149" s="44"/>
      <c r="AD149" s="225"/>
      <c r="AE149" s="44"/>
      <c r="AF149" s="44"/>
      <c r="AG149" s="44"/>
      <c r="AH149" s="44"/>
      <c r="AI149" s="44"/>
      <c r="AJ149" s="225"/>
      <c r="AK149" s="44"/>
      <c r="AL149" s="44"/>
      <c r="AM149" s="225"/>
      <c r="AN149" s="44"/>
      <c r="AO149" s="44"/>
      <c r="AP149" s="44"/>
      <c r="AQ149" s="44"/>
      <c r="AR149" s="44"/>
      <c r="AS149" s="44"/>
      <c r="AT149" s="44"/>
      <c r="AU149" s="40"/>
      <c r="AV149" s="40"/>
      <c r="AW149" s="40"/>
      <c r="AX149" s="41"/>
    </row>
    <row r="150" spans="1:50" ht="22.5" customHeight="1">
      <c r="A150" s="44"/>
      <c r="B150" s="45"/>
      <c r="C150" s="221"/>
      <c r="D150" s="44"/>
      <c r="E150" s="44"/>
      <c r="F150" s="225"/>
      <c r="G150" s="225"/>
      <c r="H150" s="225"/>
      <c r="I150" s="225"/>
      <c r="J150" s="225"/>
      <c r="K150" s="225"/>
      <c r="L150" s="44"/>
      <c r="M150" s="44"/>
      <c r="N150" s="225"/>
      <c r="O150" s="44"/>
      <c r="P150" s="44"/>
      <c r="Q150" s="44"/>
      <c r="R150" s="44"/>
      <c r="S150" s="44"/>
      <c r="T150" s="44"/>
      <c r="U150" s="44"/>
      <c r="V150" s="44"/>
      <c r="W150" s="44"/>
      <c r="X150" s="44"/>
      <c r="Y150" s="44"/>
      <c r="Z150" s="44"/>
      <c r="AA150" s="44"/>
      <c r="AB150" s="44"/>
      <c r="AC150" s="44"/>
      <c r="AD150" s="225"/>
      <c r="AE150" s="44"/>
      <c r="AF150" s="44"/>
      <c r="AG150" s="44"/>
      <c r="AH150" s="44"/>
      <c r="AI150" s="44"/>
      <c r="AJ150" s="225"/>
      <c r="AK150" s="44"/>
      <c r="AL150" s="44"/>
      <c r="AM150" s="225"/>
      <c r="AN150" s="44"/>
      <c r="AO150" s="44"/>
      <c r="AP150" s="44"/>
      <c r="AQ150" s="44"/>
      <c r="AR150" s="44"/>
      <c r="AS150" s="44"/>
      <c r="AT150" s="44"/>
      <c r="AU150" s="40"/>
      <c r="AV150" s="40"/>
      <c r="AW150" s="40"/>
      <c r="AX150" s="41"/>
    </row>
    <row r="151" spans="1:50" ht="22.5" customHeight="1">
      <c r="A151" s="44"/>
      <c r="B151" s="45"/>
      <c r="C151" s="221"/>
      <c r="D151" s="44"/>
      <c r="E151" s="44"/>
      <c r="F151" s="225"/>
      <c r="G151" s="225"/>
      <c r="H151" s="225"/>
      <c r="I151" s="225"/>
      <c r="J151" s="225"/>
      <c r="K151" s="225"/>
      <c r="L151" s="44"/>
      <c r="M151" s="44"/>
      <c r="N151" s="225"/>
      <c r="O151" s="44"/>
      <c r="P151" s="44"/>
      <c r="Q151" s="44"/>
      <c r="R151" s="44"/>
      <c r="S151" s="44"/>
      <c r="T151" s="44"/>
      <c r="U151" s="44"/>
      <c r="V151" s="44"/>
      <c r="W151" s="44"/>
      <c r="X151" s="44"/>
      <c r="Y151" s="44"/>
      <c r="Z151" s="44"/>
      <c r="AA151" s="44"/>
      <c r="AB151" s="44"/>
      <c r="AC151" s="44"/>
      <c r="AD151" s="225"/>
      <c r="AE151" s="44"/>
      <c r="AF151" s="44"/>
      <c r="AG151" s="44"/>
      <c r="AH151" s="44"/>
      <c r="AI151" s="44"/>
      <c r="AJ151" s="225"/>
      <c r="AK151" s="44"/>
      <c r="AL151" s="44"/>
      <c r="AM151" s="225"/>
      <c r="AN151" s="44"/>
      <c r="AO151" s="44"/>
      <c r="AP151" s="44"/>
      <c r="AQ151" s="44"/>
      <c r="AR151" s="44"/>
      <c r="AS151" s="44"/>
      <c r="AT151" s="44"/>
      <c r="AU151" s="40"/>
      <c r="AV151" s="40"/>
      <c r="AW151" s="40"/>
      <c r="AX151" s="41"/>
    </row>
    <row r="152" spans="1:50" ht="22.5" customHeight="1">
      <c r="A152" s="44"/>
      <c r="B152" s="45"/>
      <c r="C152" s="221"/>
      <c r="D152" s="44"/>
      <c r="E152" s="44"/>
      <c r="F152" s="225"/>
      <c r="G152" s="225"/>
      <c r="H152" s="225"/>
      <c r="I152" s="225"/>
      <c r="J152" s="225"/>
      <c r="K152" s="225"/>
      <c r="L152" s="44"/>
      <c r="M152" s="44"/>
      <c r="N152" s="225"/>
      <c r="O152" s="44"/>
      <c r="P152" s="44"/>
      <c r="Q152" s="44"/>
      <c r="R152" s="44"/>
      <c r="S152" s="44"/>
      <c r="T152" s="44"/>
      <c r="U152" s="44"/>
      <c r="V152" s="44"/>
      <c r="W152" s="44"/>
      <c r="X152" s="44"/>
      <c r="Y152" s="44"/>
      <c r="Z152" s="44"/>
      <c r="AA152" s="44"/>
      <c r="AB152" s="44"/>
      <c r="AC152" s="44"/>
      <c r="AD152" s="225"/>
      <c r="AE152" s="44"/>
      <c r="AF152" s="44"/>
      <c r="AG152" s="44"/>
      <c r="AH152" s="44"/>
      <c r="AI152" s="44"/>
      <c r="AJ152" s="225"/>
      <c r="AK152" s="44"/>
      <c r="AL152" s="44"/>
      <c r="AM152" s="225"/>
      <c r="AN152" s="44"/>
      <c r="AO152" s="44"/>
      <c r="AP152" s="44"/>
      <c r="AQ152" s="44"/>
      <c r="AR152" s="44"/>
      <c r="AS152" s="44"/>
      <c r="AT152" s="44"/>
      <c r="AU152" s="40"/>
      <c r="AV152" s="40"/>
      <c r="AW152" s="40"/>
      <c r="AX152" s="41"/>
    </row>
    <row r="153" spans="1:50" ht="22.5" customHeight="1">
      <c r="A153" s="44"/>
      <c r="B153" s="45"/>
      <c r="C153" s="221"/>
      <c r="D153" s="44"/>
      <c r="E153" s="44"/>
      <c r="F153" s="225"/>
      <c r="G153" s="225"/>
      <c r="H153" s="225"/>
      <c r="I153" s="225"/>
      <c r="J153" s="225"/>
      <c r="K153" s="225"/>
      <c r="L153" s="44"/>
      <c r="M153" s="44"/>
      <c r="N153" s="225"/>
      <c r="O153" s="44"/>
      <c r="P153" s="44"/>
      <c r="Q153" s="44"/>
      <c r="R153" s="44"/>
      <c r="S153" s="44"/>
      <c r="T153" s="44"/>
      <c r="U153" s="44"/>
      <c r="V153" s="44"/>
      <c r="W153" s="44"/>
      <c r="X153" s="44"/>
      <c r="Y153" s="44"/>
      <c r="Z153" s="44"/>
      <c r="AA153" s="44"/>
      <c r="AB153" s="44"/>
      <c r="AC153" s="44"/>
      <c r="AD153" s="225"/>
      <c r="AE153" s="44"/>
      <c r="AF153" s="44"/>
      <c r="AG153" s="44"/>
      <c r="AH153" s="44"/>
      <c r="AI153" s="44"/>
      <c r="AJ153" s="225"/>
      <c r="AK153" s="44"/>
      <c r="AL153" s="44"/>
      <c r="AM153" s="225"/>
      <c r="AN153" s="44"/>
      <c r="AO153" s="44"/>
      <c r="AP153" s="44"/>
      <c r="AQ153" s="44"/>
      <c r="AR153" s="44"/>
      <c r="AS153" s="44"/>
      <c r="AT153" s="44"/>
      <c r="AU153" s="40"/>
      <c r="AV153" s="40"/>
      <c r="AW153" s="40"/>
      <c r="AX153" s="41"/>
    </row>
    <row r="154" spans="1:50" ht="22.5" customHeight="1">
      <c r="A154" s="44"/>
      <c r="B154" s="45"/>
      <c r="C154" s="221"/>
      <c r="D154" s="44"/>
      <c r="E154" s="44"/>
      <c r="F154" s="225"/>
      <c r="G154" s="225"/>
      <c r="H154" s="225"/>
      <c r="I154" s="225"/>
      <c r="J154" s="225"/>
      <c r="K154" s="225"/>
      <c r="L154" s="44"/>
      <c r="M154" s="44"/>
      <c r="N154" s="225"/>
      <c r="O154" s="44"/>
      <c r="P154" s="44"/>
      <c r="Q154" s="44"/>
      <c r="R154" s="44"/>
      <c r="S154" s="44"/>
      <c r="T154" s="44"/>
      <c r="U154" s="44"/>
      <c r="V154" s="44"/>
      <c r="W154" s="44"/>
      <c r="X154" s="44"/>
      <c r="Y154" s="44"/>
      <c r="Z154" s="44"/>
      <c r="AA154" s="44"/>
      <c r="AB154" s="44"/>
      <c r="AC154" s="44"/>
      <c r="AD154" s="225"/>
      <c r="AE154" s="44"/>
      <c r="AF154" s="44"/>
      <c r="AG154" s="44"/>
      <c r="AH154" s="44"/>
      <c r="AI154" s="44"/>
      <c r="AJ154" s="225"/>
      <c r="AK154" s="44"/>
      <c r="AL154" s="44"/>
      <c r="AM154" s="225"/>
      <c r="AN154" s="44"/>
      <c r="AO154" s="44"/>
      <c r="AP154" s="44"/>
      <c r="AQ154" s="44"/>
      <c r="AR154" s="44"/>
      <c r="AS154" s="44"/>
      <c r="AT154" s="44"/>
      <c r="AU154" s="40"/>
      <c r="AV154" s="40"/>
      <c r="AW154" s="40"/>
      <c r="AX154" s="41"/>
    </row>
    <row r="155" spans="1:50" ht="22.5" customHeight="1">
      <c r="A155" s="44"/>
      <c r="B155" s="45"/>
      <c r="C155" s="221"/>
      <c r="D155" s="44"/>
      <c r="E155" s="44"/>
      <c r="F155" s="225"/>
      <c r="G155" s="225"/>
      <c r="H155" s="225"/>
      <c r="I155" s="225"/>
      <c r="J155" s="225"/>
      <c r="K155" s="225"/>
      <c r="L155" s="44"/>
      <c r="M155" s="44"/>
      <c r="N155" s="225"/>
      <c r="O155" s="44"/>
      <c r="P155" s="44"/>
      <c r="Q155" s="44"/>
      <c r="R155" s="44"/>
      <c r="S155" s="44"/>
      <c r="T155" s="44"/>
      <c r="U155" s="44"/>
      <c r="V155" s="44"/>
      <c r="W155" s="44"/>
      <c r="X155" s="44"/>
      <c r="Y155" s="44"/>
      <c r="Z155" s="44"/>
      <c r="AA155" s="44"/>
      <c r="AB155" s="44"/>
      <c r="AC155" s="44"/>
      <c r="AD155" s="225"/>
      <c r="AE155" s="44"/>
      <c r="AF155" s="44"/>
      <c r="AG155" s="44"/>
      <c r="AH155" s="44"/>
      <c r="AI155" s="44"/>
      <c r="AJ155" s="225"/>
      <c r="AK155" s="44"/>
      <c r="AL155" s="44"/>
      <c r="AM155" s="225"/>
      <c r="AN155" s="44"/>
      <c r="AO155" s="44"/>
      <c r="AP155" s="44"/>
      <c r="AQ155" s="44"/>
      <c r="AR155" s="44"/>
      <c r="AS155" s="44"/>
      <c r="AT155" s="44"/>
      <c r="AU155" s="40"/>
      <c r="AV155" s="40"/>
      <c r="AW155" s="40"/>
      <c r="AX155" s="41"/>
    </row>
    <row r="156" spans="1:50" ht="22.5" customHeight="1">
      <c r="A156" s="44"/>
      <c r="B156" s="45"/>
      <c r="C156" s="221"/>
      <c r="D156" s="44"/>
      <c r="E156" s="44"/>
      <c r="F156" s="225"/>
      <c r="G156" s="225"/>
      <c r="H156" s="225"/>
      <c r="I156" s="225"/>
      <c r="J156" s="225"/>
      <c r="K156" s="225"/>
      <c r="L156" s="44"/>
      <c r="M156" s="44"/>
      <c r="N156" s="225"/>
      <c r="O156" s="44"/>
      <c r="P156" s="44"/>
      <c r="Q156" s="44"/>
      <c r="R156" s="44"/>
      <c r="S156" s="44"/>
      <c r="T156" s="44"/>
      <c r="U156" s="44"/>
      <c r="V156" s="44"/>
      <c r="W156" s="44"/>
      <c r="X156" s="44"/>
      <c r="Y156" s="44"/>
      <c r="Z156" s="44"/>
      <c r="AA156" s="44"/>
      <c r="AB156" s="44"/>
      <c r="AC156" s="44"/>
      <c r="AD156" s="225"/>
      <c r="AE156" s="44"/>
      <c r="AF156" s="44"/>
      <c r="AG156" s="44"/>
      <c r="AH156" s="44"/>
      <c r="AI156" s="44"/>
      <c r="AJ156" s="225"/>
      <c r="AK156" s="44"/>
      <c r="AL156" s="44"/>
      <c r="AM156" s="225"/>
      <c r="AN156" s="44"/>
      <c r="AO156" s="44"/>
      <c r="AP156" s="44"/>
      <c r="AQ156" s="44"/>
      <c r="AR156" s="44"/>
      <c r="AS156" s="44"/>
      <c r="AT156" s="44"/>
      <c r="AU156" s="40"/>
      <c r="AV156" s="40"/>
      <c r="AW156" s="40"/>
      <c r="AX156" s="41"/>
    </row>
    <row r="157" spans="1:50" ht="22.5" customHeight="1">
      <c r="A157" s="44"/>
      <c r="B157" s="45"/>
      <c r="C157" s="221"/>
      <c r="D157" s="44"/>
      <c r="E157" s="44"/>
      <c r="F157" s="225"/>
      <c r="G157" s="225"/>
      <c r="H157" s="225"/>
      <c r="I157" s="225"/>
      <c r="J157" s="225"/>
      <c r="K157" s="225"/>
      <c r="L157" s="44"/>
      <c r="M157" s="44"/>
      <c r="N157" s="225"/>
      <c r="O157" s="44"/>
      <c r="P157" s="44"/>
      <c r="Q157" s="44"/>
      <c r="R157" s="44"/>
      <c r="S157" s="44"/>
      <c r="T157" s="44"/>
      <c r="U157" s="44"/>
      <c r="V157" s="44"/>
      <c r="W157" s="44"/>
      <c r="X157" s="44"/>
      <c r="Y157" s="44"/>
      <c r="Z157" s="44"/>
      <c r="AA157" s="44"/>
      <c r="AB157" s="44"/>
      <c r="AC157" s="44"/>
      <c r="AD157" s="225"/>
      <c r="AE157" s="44"/>
      <c r="AF157" s="44"/>
      <c r="AG157" s="44"/>
      <c r="AH157" s="44"/>
      <c r="AI157" s="44"/>
      <c r="AJ157" s="225"/>
      <c r="AK157" s="44"/>
      <c r="AL157" s="44"/>
      <c r="AM157" s="225"/>
      <c r="AN157" s="44"/>
      <c r="AO157" s="44"/>
      <c r="AP157" s="44"/>
      <c r="AQ157" s="44"/>
      <c r="AR157" s="44"/>
      <c r="AS157" s="44"/>
      <c r="AT157" s="44"/>
      <c r="AU157" s="40"/>
      <c r="AV157" s="40"/>
      <c r="AW157" s="40"/>
      <c r="AX157" s="41"/>
    </row>
    <row r="158" spans="1:50" ht="22.5" customHeight="1">
      <c r="A158" s="44"/>
      <c r="B158" s="45"/>
      <c r="C158" s="221"/>
      <c r="D158" s="44"/>
      <c r="E158" s="44"/>
      <c r="F158" s="225"/>
      <c r="G158" s="225"/>
      <c r="H158" s="225"/>
      <c r="I158" s="225"/>
      <c r="J158" s="225"/>
      <c r="K158" s="225"/>
      <c r="L158" s="44"/>
      <c r="M158" s="44"/>
      <c r="N158" s="225"/>
      <c r="O158" s="44"/>
      <c r="P158" s="44"/>
      <c r="Q158" s="44"/>
      <c r="R158" s="44"/>
      <c r="S158" s="44"/>
      <c r="T158" s="44"/>
      <c r="U158" s="44"/>
      <c r="V158" s="44"/>
      <c r="W158" s="44"/>
      <c r="X158" s="44"/>
      <c r="Y158" s="44"/>
      <c r="Z158" s="44"/>
      <c r="AA158" s="44"/>
      <c r="AB158" s="44"/>
      <c r="AC158" s="44"/>
      <c r="AD158" s="225"/>
      <c r="AE158" s="44"/>
      <c r="AF158" s="44"/>
      <c r="AG158" s="44"/>
      <c r="AH158" s="44"/>
      <c r="AI158" s="44"/>
      <c r="AJ158" s="225"/>
      <c r="AK158" s="44"/>
      <c r="AL158" s="44"/>
      <c r="AM158" s="225"/>
      <c r="AN158" s="44"/>
      <c r="AO158" s="44"/>
      <c r="AP158" s="44"/>
      <c r="AQ158" s="44"/>
      <c r="AR158" s="44"/>
      <c r="AS158" s="44"/>
      <c r="AT158" s="44"/>
      <c r="AU158" s="40"/>
      <c r="AV158" s="40"/>
      <c r="AW158" s="40"/>
      <c r="AX158" s="41"/>
    </row>
    <row r="159" spans="1:50" ht="22.5" customHeight="1">
      <c r="A159" s="44"/>
      <c r="B159" s="45"/>
      <c r="C159" s="221"/>
      <c r="D159" s="44"/>
      <c r="E159" s="44"/>
      <c r="F159" s="225"/>
      <c r="G159" s="225"/>
      <c r="H159" s="225"/>
      <c r="I159" s="225"/>
      <c r="J159" s="225"/>
      <c r="K159" s="225"/>
      <c r="L159" s="44"/>
      <c r="M159" s="44"/>
      <c r="N159" s="225"/>
      <c r="O159" s="44"/>
      <c r="P159" s="44"/>
      <c r="Q159" s="44"/>
      <c r="R159" s="44"/>
      <c r="S159" s="44"/>
      <c r="T159" s="44"/>
      <c r="U159" s="44"/>
      <c r="V159" s="44"/>
      <c r="W159" s="44"/>
      <c r="X159" s="44"/>
      <c r="Y159" s="44"/>
      <c r="Z159" s="44"/>
      <c r="AA159" s="44"/>
      <c r="AB159" s="44"/>
      <c r="AC159" s="44"/>
      <c r="AD159" s="225"/>
      <c r="AE159" s="44"/>
      <c r="AF159" s="44"/>
      <c r="AG159" s="44"/>
      <c r="AH159" s="44"/>
      <c r="AI159" s="44"/>
      <c r="AJ159" s="225"/>
      <c r="AK159" s="44"/>
      <c r="AL159" s="44"/>
      <c r="AM159" s="225"/>
      <c r="AN159" s="44"/>
      <c r="AO159" s="44"/>
      <c r="AP159" s="44"/>
      <c r="AQ159" s="44"/>
      <c r="AR159" s="44"/>
      <c r="AS159" s="44"/>
      <c r="AT159" s="44"/>
      <c r="AU159" s="40"/>
      <c r="AV159" s="40"/>
      <c r="AW159" s="40"/>
      <c r="AX159" s="41"/>
    </row>
    <row r="160" spans="1:50" ht="22.5" customHeight="1">
      <c r="A160" s="44"/>
      <c r="B160" s="45"/>
      <c r="C160" s="221"/>
      <c r="D160" s="44"/>
      <c r="E160" s="44"/>
      <c r="F160" s="225"/>
      <c r="G160" s="225"/>
      <c r="H160" s="225"/>
      <c r="I160" s="225"/>
      <c r="J160" s="225"/>
      <c r="K160" s="225"/>
      <c r="L160" s="44"/>
      <c r="M160" s="44"/>
      <c r="N160" s="225"/>
      <c r="O160" s="44"/>
      <c r="P160" s="44"/>
      <c r="Q160" s="44"/>
      <c r="R160" s="44"/>
      <c r="S160" s="44"/>
      <c r="T160" s="44"/>
      <c r="U160" s="44"/>
      <c r="V160" s="44"/>
      <c r="W160" s="44"/>
      <c r="X160" s="44"/>
      <c r="Y160" s="44"/>
      <c r="Z160" s="44"/>
      <c r="AA160" s="44"/>
      <c r="AB160" s="44"/>
      <c r="AC160" s="44"/>
      <c r="AD160" s="225"/>
      <c r="AE160" s="44"/>
      <c r="AF160" s="44"/>
      <c r="AG160" s="44"/>
      <c r="AH160" s="44"/>
      <c r="AI160" s="44"/>
      <c r="AJ160" s="225"/>
      <c r="AK160" s="44"/>
      <c r="AL160" s="44"/>
      <c r="AM160" s="225"/>
      <c r="AN160" s="44"/>
      <c r="AO160" s="44"/>
      <c r="AP160" s="44"/>
      <c r="AQ160" s="44"/>
      <c r="AR160" s="44"/>
      <c r="AS160" s="44"/>
      <c r="AT160" s="44"/>
      <c r="AU160" s="40"/>
      <c r="AV160" s="40"/>
      <c r="AW160" s="40"/>
      <c r="AX160" s="41"/>
    </row>
    <row r="161" spans="1:50" ht="22.5" customHeight="1">
      <c r="A161" s="44"/>
      <c r="B161" s="45"/>
      <c r="C161" s="221"/>
      <c r="D161" s="44"/>
      <c r="E161" s="44"/>
      <c r="F161" s="225"/>
      <c r="G161" s="225"/>
      <c r="H161" s="225"/>
      <c r="I161" s="225"/>
      <c r="J161" s="225"/>
      <c r="K161" s="225"/>
      <c r="L161" s="44"/>
      <c r="M161" s="44"/>
      <c r="N161" s="225"/>
      <c r="O161" s="44"/>
      <c r="P161" s="44"/>
      <c r="Q161" s="44"/>
      <c r="R161" s="44"/>
      <c r="S161" s="44"/>
      <c r="T161" s="44"/>
      <c r="U161" s="44"/>
      <c r="V161" s="44"/>
      <c r="W161" s="44"/>
      <c r="X161" s="44"/>
      <c r="Y161" s="44"/>
      <c r="Z161" s="44"/>
      <c r="AA161" s="44"/>
      <c r="AB161" s="44"/>
      <c r="AC161" s="44"/>
      <c r="AD161" s="225"/>
      <c r="AE161" s="44"/>
      <c r="AF161" s="44"/>
      <c r="AG161" s="44"/>
      <c r="AH161" s="44"/>
      <c r="AI161" s="44"/>
      <c r="AJ161" s="225"/>
      <c r="AK161" s="44"/>
      <c r="AL161" s="44"/>
      <c r="AM161" s="225"/>
      <c r="AN161" s="44"/>
      <c r="AO161" s="44"/>
      <c r="AP161" s="44"/>
      <c r="AQ161" s="44"/>
      <c r="AR161" s="44"/>
      <c r="AS161" s="44"/>
      <c r="AT161" s="44"/>
      <c r="AU161" s="40"/>
      <c r="AV161" s="40"/>
      <c r="AW161" s="40"/>
      <c r="AX161" s="41"/>
    </row>
    <row r="162" spans="1:50" ht="22.5" customHeight="1">
      <c r="A162" s="44"/>
      <c r="B162" s="45"/>
      <c r="C162" s="221"/>
      <c r="D162" s="44"/>
      <c r="E162" s="44"/>
      <c r="F162" s="225"/>
      <c r="G162" s="225"/>
      <c r="H162" s="225"/>
      <c r="I162" s="225"/>
      <c r="J162" s="225"/>
      <c r="K162" s="225"/>
      <c r="L162" s="44"/>
      <c r="M162" s="44"/>
      <c r="N162" s="225"/>
      <c r="O162" s="44"/>
      <c r="P162" s="44"/>
      <c r="Q162" s="44"/>
      <c r="R162" s="44"/>
      <c r="S162" s="44"/>
      <c r="T162" s="44"/>
      <c r="U162" s="44"/>
      <c r="V162" s="44"/>
      <c r="W162" s="44"/>
      <c r="X162" s="44"/>
      <c r="Y162" s="44"/>
      <c r="Z162" s="44"/>
      <c r="AA162" s="44"/>
      <c r="AB162" s="44"/>
      <c r="AC162" s="44"/>
      <c r="AD162" s="225"/>
      <c r="AE162" s="44"/>
      <c r="AF162" s="44"/>
      <c r="AG162" s="44"/>
      <c r="AH162" s="44"/>
      <c r="AI162" s="44"/>
      <c r="AJ162" s="225"/>
      <c r="AK162" s="44"/>
      <c r="AL162" s="44"/>
      <c r="AM162" s="225"/>
      <c r="AN162" s="44"/>
      <c r="AO162" s="44"/>
      <c r="AP162" s="44"/>
      <c r="AQ162" s="44"/>
      <c r="AR162" s="44"/>
      <c r="AS162" s="44"/>
      <c r="AT162" s="44"/>
      <c r="AU162" s="40"/>
      <c r="AV162" s="40"/>
      <c r="AW162" s="40"/>
      <c r="AX162" s="41"/>
    </row>
    <row r="163" spans="1:50" ht="22.5" customHeight="1">
      <c r="A163" s="44"/>
      <c r="B163" s="45"/>
      <c r="C163" s="221"/>
      <c r="D163" s="44"/>
      <c r="E163" s="44"/>
      <c r="F163" s="225"/>
      <c r="G163" s="225"/>
      <c r="H163" s="225"/>
      <c r="I163" s="225"/>
      <c r="J163" s="225"/>
      <c r="K163" s="225"/>
      <c r="L163" s="44"/>
      <c r="M163" s="44"/>
      <c r="N163" s="225"/>
      <c r="O163" s="44"/>
      <c r="P163" s="44"/>
      <c r="Q163" s="44"/>
      <c r="R163" s="44"/>
      <c r="S163" s="44"/>
      <c r="T163" s="44"/>
      <c r="U163" s="44"/>
      <c r="V163" s="44"/>
      <c r="W163" s="44"/>
      <c r="X163" s="44"/>
      <c r="Y163" s="44"/>
      <c r="Z163" s="44"/>
      <c r="AA163" s="44"/>
      <c r="AB163" s="44"/>
      <c r="AC163" s="44"/>
      <c r="AD163" s="225"/>
      <c r="AE163" s="44"/>
      <c r="AF163" s="44"/>
      <c r="AG163" s="44"/>
      <c r="AH163" s="44"/>
      <c r="AI163" s="44"/>
      <c r="AJ163" s="225"/>
      <c r="AK163" s="44"/>
      <c r="AL163" s="44"/>
      <c r="AM163" s="225"/>
      <c r="AN163" s="44"/>
      <c r="AO163" s="44"/>
      <c r="AP163" s="44"/>
      <c r="AQ163" s="44"/>
      <c r="AR163" s="44"/>
      <c r="AS163" s="44"/>
      <c r="AT163" s="44"/>
      <c r="AU163" s="40"/>
      <c r="AV163" s="40"/>
      <c r="AW163" s="40"/>
      <c r="AX163" s="41"/>
    </row>
    <row r="164" spans="1:50" ht="22.5" customHeight="1">
      <c r="A164" s="44"/>
      <c r="B164" s="45"/>
      <c r="C164" s="221"/>
      <c r="D164" s="44"/>
      <c r="E164" s="44"/>
      <c r="F164" s="225"/>
      <c r="G164" s="225"/>
      <c r="H164" s="225"/>
      <c r="I164" s="225"/>
      <c r="J164" s="225"/>
      <c r="K164" s="225"/>
      <c r="L164" s="44"/>
      <c r="M164" s="44"/>
      <c r="N164" s="225"/>
      <c r="O164" s="44"/>
      <c r="P164" s="44"/>
      <c r="Q164" s="44"/>
      <c r="R164" s="44"/>
      <c r="S164" s="44"/>
      <c r="T164" s="44"/>
      <c r="U164" s="44"/>
      <c r="V164" s="44"/>
      <c r="W164" s="44"/>
      <c r="X164" s="44"/>
      <c r="Y164" s="44"/>
      <c r="Z164" s="44"/>
      <c r="AA164" s="44"/>
      <c r="AB164" s="44"/>
      <c r="AC164" s="44"/>
      <c r="AD164" s="225"/>
      <c r="AE164" s="44"/>
      <c r="AF164" s="44"/>
      <c r="AG164" s="44"/>
      <c r="AH164" s="44"/>
      <c r="AI164" s="44"/>
      <c r="AJ164" s="225"/>
      <c r="AK164" s="44"/>
      <c r="AL164" s="44"/>
      <c r="AM164" s="225"/>
      <c r="AN164" s="44"/>
      <c r="AO164" s="44"/>
      <c r="AP164" s="44"/>
      <c r="AQ164" s="44"/>
      <c r="AR164" s="44"/>
      <c r="AS164" s="44"/>
      <c r="AT164" s="44"/>
      <c r="AU164" s="40"/>
      <c r="AV164" s="40"/>
      <c r="AW164" s="40"/>
      <c r="AX164" s="41"/>
    </row>
    <row r="165" spans="1:50" ht="22.5" customHeight="1">
      <c r="A165" s="44"/>
      <c r="B165" s="45"/>
      <c r="C165" s="221"/>
      <c r="D165" s="44"/>
      <c r="E165" s="44"/>
      <c r="F165" s="225"/>
      <c r="G165" s="225"/>
      <c r="H165" s="225"/>
      <c r="I165" s="225"/>
      <c r="J165" s="225"/>
      <c r="K165" s="225"/>
      <c r="L165" s="44"/>
      <c r="M165" s="44"/>
      <c r="N165" s="225"/>
      <c r="O165" s="44"/>
      <c r="P165" s="44"/>
      <c r="Q165" s="44"/>
      <c r="R165" s="44"/>
      <c r="S165" s="44"/>
      <c r="T165" s="44"/>
      <c r="U165" s="44"/>
      <c r="V165" s="44"/>
      <c r="W165" s="44"/>
      <c r="X165" s="44"/>
      <c r="Y165" s="44"/>
      <c r="Z165" s="44"/>
      <c r="AA165" s="44"/>
      <c r="AB165" s="44"/>
      <c r="AC165" s="44"/>
      <c r="AD165" s="225"/>
      <c r="AE165" s="44"/>
      <c r="AF165" s="44"/>
      <c r="AG165" s="44"/>
      <c r="AH165" s="44"/>
      <c r="AI165" s="44"/>
      <c r="AJ165" s="225"/>
      <c r="AK165" s="44"/>
      <c r="AL165" s="44"/>
      <c r="AM165" s="225"/>
      <c r="AN165" s="44"/>
      <c r="AO165" s="44"/>
      <c r="AP165" s="44"/>
      <c r="AQ165" s="44"/>
      <c r="AR165" s="44"/>
      <c r="AS165" s="44"/>
      <c r="AT165" s="44"/>
      <c r="AU165" s="40"/>
      <c r="AV165" s="40"/>
      <c r="AW165" s="40"/>
      <c r="AX165" s="41"/>
    </row>
    <row r="166" spans="1:50" ht="22.5" customHeight="1">
      <c r="A166" s="44"/>
      <c r="B166" s="45"/>
      <c r="C166" s="221"/>
      <c r="D166" s="44"/>
      <c r="E166" s="44"/>
      <c r="F166" s="225"/>
      <c r="G166" s="225"/>
      <c r="H166" s="225"/>
      <c r="I166" s="225"/>
      <c r="J166" s="225"/>
      <c r="K166" s="225"/>
      <c r="L166" s="44"/>
      <c r="M166" s="44"/>
      <c r="N166" s="225"/>
      <c r="O166" s="44"/>
      <c r="P166" s="44"/>
      <c r="Q166" s="44"/>
      <c r="R166" s="44"/>
      <c r="S166" s="44"/>
      <c r="T166" s="44"/>
      <c r="U166" s="44"/>
      <c r="V166" s="44"/>
      <c r="W166" s="44"/>
      <c r="X166" s="44"/>
      <c r="Y166" s="44"/>
      <c r="Z166" s="44"/>
      <c r="AA166" s="44"/>
      <c r="AB166" s="44"/>
      <c r="AC166" s="44"/>
      <c r="AD166" s="225"/>
      <c r="AE166" s="44"/>
      <c r="AF166" s="44"/>
      <c r="AG166" s="44"/>
      <c r="AH166" s="44"/>
      <c r="AI166" s="44"/>
      <c r="AJ166" s="225"/>
      <c r="AK166" s="44"/>
      <c r="AL166" s="44"/>
      <c r="AM166" s="225"/>
      <c r="AN166" s="44"/>
      <c r="AO166" s="44"/>
      <c r="AP166" s="44"/>
      <c r="AQ166" s="44"/>
      <c r="AR166" s="44"/>
      <c r="AS166" s="44"/>
      <c r="AT166" s="44"/>
      <c r="AU166" s="40"/>
      <c r="AV166" s="40"/>
      <c r="AW166" s="40"/>
      <c r="AX166" s="41"/>
    </row>
    <row r="167" spans="1:50" ht="22.5" customHeight="1">
      <c r="A167" s="44"/>
      <c r="B167" s="45"/>
      <c r="C167" s="221"/>
      <c r="D167" s="44"/>
      <c r="E167" s="44"/>
      <c r="F167" s="225"/>
      <c r="G167" s="225"/>
      <c r="H167" s="225"/>
      <c r="I167" s="225"/>
      <c r="J167" s="225"/>
      <c r="K167" s="225"/>
      <c r="L167" s="44"/>
      <c r="M167" s="44"/>
      <c r="N167" s="225"/>
      <c r="O167" s="44"/>
      <c r="P167" s="44"/>
      <c r="Q167" s="44"/>
      <c r="R167" s="44"/>
      <c r="S167" s="44"/>
      <c r="T167" s="44"/>
      <c r="U167" s="44"/>
      <c r="V167" s="44"/>
      <c r="W167" s="44"/>
      <c r="X167" s="44"/>
      <c r="Y167" s="44"/>
      <c r="Z167" s="44"/>
      <c r="AA167" s="44"/>
      <c r="AB167" s="44"/>
      <c r="AC167" s="44"/>
      <c r="AD167" s="225"/>
      <c r="AE167" s="44"/>
      <c r="AF167" s="44"/>
      <c r="AG167" s="44"/>
      <c r="AH167" s="44"/>
      <c r="AI167" s="44"/>
      <c r="AJ167" s="225"/>
      <c r="AK167" s="44"/>
      <c r="AL167" s="44"/>
      <c r="AM167" s="225"/>
      <c r="AN167" s="44"/>
      <c r="AO167" s="44"/>
      <c r="AP167" s="44"/>
      <c r="AQ167" s="44"/>
      <c r="AR167" s="44"/>
      <c r="AS167" s="44"/>
      <c r="AT167" s="44"/>
      <c r="AU167" s="40"/>
      <c r="AV167" s="40"/>
      <c r="AW167" s="40"/>
      <c r="AX167" s="41"/>
    </row>
    <row r="168" spans="1:50" ht="22.5" customHeight="1">
      <c r="A168" s="44"/>
      <c r="B168" s="45"/>
      <c r="C168" s="221"/>
      <c r="D168" s="44"/>
      <c r="E168" s="44"/>
      <c r="F168" s="225"/>
      <c r="G168" s="225"/>
      <c r="H168" s="225"/>
      <c r="I168" s="225"/>
      <c r="J168" s="225"/>
      <c r="K168" s="225"/>
      <c r="L168" s="44"/>
      <c r="M168" s="44"/>
      <c r="N168" s="225"/>
      <c r="O168" s="44"/>
      <c r="P168" s="44"/>
      <c r="Q168" s="44"/>
      <c r="R168" s="44"/>
      <c r="S168" s="44"/>
      <c r="T168" s="44"/>
      <c r="U168" s="44"/>
      <c r="V168" s="44"/>
      <c r="W168" s="44"/>
      <c r="X168" s="44"/>
      <c r="Y168" s="44"/>
      <c r="Z168" s="44"/>
      <c r="AA168" s="44"/>
      <c r="AB168" s="44"/>
      <c r="AC168" s="44"/>
      <c r="AD168" s="225"/>
      <c r="AE168" s="44"/>
      <c r="AF168" s="44"/>
      <c r="AG168" s="44"/>
      <c r="AH168" s="44"/>
      <c r="AI168" s="44"/>
      <c r="AJ168" s="225"/>
      <c r="AK168" s="44"/>
      <c r="AL168" s="44"/>
      <c r="AM168" s="225"/>
      <c r="AN168" s="44"/>
      <c r="AO168" s="44"/>
      <c r="AP168" s="44"/>
      <c r="AQ168" s="44"/>
      <c r="AR168" s="44"/>
      <c r="AS168" s="44"/>
      <c r="AT168" s="44"/>
      <c r="AU168" s="40"/>
      <c r="AV168" s="40"/>
      <c r="AW168" s="40"/>
      <c r="AX168" s="41"/>
    </row>
    <row r="169" spans="1:50" ht="22.5" customHeight="1">
      <c r="A169" s="44"/>
      <c r="B169" s="45"/>
      <c r="C169" s="221"/>
      <c r="D169" s="44"/>
      <c r="E169" s="44"/>
      <c r="F169" s="225"/>
      <c r="G169" s="225"/>
      <c r="H169" s="225"/>
      <c r="I169" s="225"/>
      <c r="J169" s="225"/>
      <c r="K169" s="225"/>
      <c r="L169" s="44"/>
      <c r="M169" s="44"/>
      <c r="N169" s="225"/>
      <c r="O169" s="44"/>
      <c r="P169" s="44"/>
      <c r="Q169" s="44"/>
      <c r="R169" s="44"/>
      <c r="S169" s="44"/>
      <c r="T169" s="44"/>
      <c r="U169" s="44"/>
      <c r="V169" s="44"/>
      <c r="W169" s="44"/>
      <c r="X169" s="44"/>
      <c r="Y169" s="44"/>
      <c r="Z169" s="44"/>
      <c r="AA169" s="44"/>
      <c r="AB169" s="44"/>
      <c r="AC169" s="44"/>
      <c r="AD169" s="225"/>
      <c r="AE169" s="44"/>
      <c r="AF169" s="44"/>
      <c r="AG169" s="44"/>
      <c r="AH169" s="44"/>
      <c r="AI169" s="44"/>
      <c r="AJ169" s="225"/>
      <c r="AK169" s="44"/>
      <c r="AL169" s="44"/>
      <c r="AM169" s="225"/>
      <c r="AN169" s="44"/>
      <c r="AO169" s="44"/>
      <c r="AP169" s="44"/>
      <c r="AQ169" s="44"/>
      <c r="AR169" s="44"/>
      <c r="AS169" s="44"/>
      <c r="AT169" s="44"/>
      <c r="AU169" s="40"/>
      <c r="AV169" s="40"/>
      <c r="AW169" s="40"/>
      <c r="AX169" s="41"/>
    </row>
    <row r="170" spans="1:50" ht="22.5" customHeight="1">
      <c r="A170" s="44"/>
      <c r="B170" s="45"/>
      <c r="C170" s="221"/>
      <c r="D170" s="44"/>
      <c r="E170" s="44"/>
      <c r="F170" s="225"/>
      <c r="G170" s="225"/>
      <c r="H170" s="225"/>
      <c r="I170" s="225"/>
      <c r="J170" s="225"/>
      <c r="K170" s="225"/>
      <c r="L170" s="44"/>
      <c r="M170" s="44"/>
      <c r="N170" s="225"/>
      <c r="O170" s="44"/>
      <c r="P170" s="44"/>
      <c r="Q170" s="44"/>
      <c r="R170" s="44"/>
      <c r="S170" s="44"/>
      <c r="T170" s="44"/>
      <c r="U170" s="44"/>
      <c r="V170" s="44"/>
      <c r="W170" s="44"/>
      <c r="X170" s="44"/>
      <c r="Y170" s="44"/>
      <c r="Z170" s="44"/>
      <c r="AA170" s="44"/>
      <c r="AB170" s="44"/>
      <c r="AC170" s="44"/>
      <c r="AD170" s="225"/>
      <c r="AE170" s="44"/>
      <c r="AF170" s="44"/>
      <c r="AG170" s="44"/>
      <c r="AH170" s="44"/>
      <c r="AI170" s="44"/>
      <c r="AJ170" s="225"/>
      <c r="AK170" s="44"/>
      <c r="AL170" s="44"/>
      <c r="AM170" s="225"/>
      <c r="AN170" s="44"/>
      <c r="AO170" s="44"/>
      <c r="AP170" s="44"/>
      <c r="AQ170" s="44"/>
      <c r="AR170" s="44"/>
      <c r="AS170" s="44"/>
      <c r="AT170" s="44"/>
      <c r="AU170" s="40"/>
      <c r="AV170" s="40"/>
      <c r="AW170" s="40"/>
      <c r="AX170" s="41"/>
    </row>
    <row r="171" spans="1:50" ht="22.5" customHeight="1">
      <c r="A171" s="44"/>
      <c r="B171" s="45"/>
      <c r="C171" s="221"/>
      <c r="D171" s="44"/>
      <c r="E171" s="44"/>
      <c r="F171" s="225"/>
      <c r="G171" s="225"/>
      <c r="H171" s="225"/>
      <c r="I171" s="225"/>
      <c r="J171" s="225"/>
      <c r="K171" s="225"/>
      <c r="L171" s="44"/>
      <c r="M171" s="44"/>
      <c r="N171" s="225"/>
      <c r="O171" s="44"/>
      <c r="P171" s="44"/>
      <c r="Q171" s="44"/>
      <c r="R171" s="44"/>
      <c r="S171" s="44"/>
      <c r="T171" s="44"/>
      <c r="U171" s="44"/>
      <c r="V171" s="44"/>
      <c r="W171" s="44"/>
      <c r="X171" s="44"/>
      <c r="Y171" s="44"/>
      <c r="Z171" s="44"/>
      <c r="AA171" s="44"/>
      <c r="AB171" s="44"/>
      <c r="AC171" s="44"/>
      <c r="AD171" s="225"/>
      <c r="AE171" s="44"/>
      <c r="AF171" s="44"/>
      <c r="AG171" s="44"/>
      <c r="AH171" s="44"/>
      <c r="AI171" s="44"/>
      <c r="AJ171" s="225"/>
      <c r="AK171" s="44"/>
      <c r="AL171" s="44"/>
      <c r="AM171" s="225"/>
      <c r="AN171" s="44"/>
      <c r="AO171" s="44"/>
      <c r="AP171" s="44"/>
      <c r="AQ171" s="44"/>
      <c r="AR171" s="44"/>
      <c r="AS171" s="44"/>
      <c r="AT171" s="44"/>
      <c r="AU171" s="40"/>
      <c r="AV171" s="40"/>
      <c r="AW171" s="40"/>
      <c r="AX171" s="41"/>
    </row>
    <row r="172" spans="1:50" ht="22.5" customHeight="1">
      <c r="A172" s="44"/>
      <c r="B172" s="45"/>
      <c r="C172" s="221"/>
      <c r="D172" s="44"/>
      <c r="E172" s="44"/>
      <c r="F172" s="225"/>
      <c r="G172" s="225"/>
      <c r="H172" s="225"/>
      <c r="I172" s="225"/>
      <c r="J172" s="225"/>
      <c r="K172" s="225"/>
      <c r="L172" s="44"/>
      <c r="M172" s="44"/>
      <c r="N172" s="225"/>
      <c r="O172" s="44"/>
      <c r="P172" s="44"/>
      <c r="Q172" s="44"/>
      <c r="R172" s="44"/>
      <c r="S172" s="44"/>
      <c r="T172" s="44"/>
      <c r="U172" s="44"/>
      <c r="V172" s="44"/>
      <c r="W172" s="44"/>
      <c r="X172" s="44"/>
      <c r="Y172" s="44"/>
      <c r="Z172" s="44"/>
      <c r="AA172" s="44"/>
      <c r="AB172" s="44"/>
      <c r="AC172" s="44"/>
      <c r="AD172" s="225"/>
      <c r="AE172" s="44"/>
      <c r="AF172" s="44"/>
      <c r="AG172" s="44"/>
      <c r="AH172" s="44"/>
      <c r="AI172" s="44"/>
      <c r="AJ172" s="225"/>
      <c r="AK172" s="44"/>
      <c r="AL172" s="44"/>
      <c r="AM172" s="225"/>
      <c r="AN172" s="44"/>
      <c r="AO172" s="44"/>
      <c r="AP172" s="44"/>
      <c r="AQ172" s="44"/>
      <c r="AR172" s="44"/>
      <c r="AS172" s="44"/>
      <c r="AT172" s="44"/>
      <c r="AU172" s="40"/>
      <c r="AV172" s="40"/>
      <c r="AW172" s="40"/>
      <c r="AX172" s="41"/>
    </row>
    <row r="173" spans="1:50" ht="22.5" customHeight="1">
      <c r="A173" s="44"/>
      <c r="B173" s="45"/>
      <c r="C173" s="221"/>
      <c r="D173" s="44"/>
      <c r="E173" s="44"/>
      <c r="F173" s="225"/>
      <c r="G173" s="225"/>
      <c r="H173" s="225"/>
      <c r="I173" s="225"/>
      <c r="J173" s="225"/>
      <c r="K173" s="225"/>
      <c r="L173" s="44"/>
      <c r="M173" s="44"/>
      <c r="N173" s="225"/>
      <c r="O173" s="44"/>
      <c r="P173" s="44"/>
      <c r="Q173" s="44"/>
      <c r="R173" s="44"/>
      <c r="S173" s="44"/>
      <c r="T173" s="44"/>
      <c r="U173" s="44"/>
      <c r="V173" s="44"/>
      <c r="W173" s="44"/>
      <c r="X173" s="44"/>
      <c r="Y173" s="44"/>
      <c r="Z173" s="44"/>
      <c r="AA173" s="44"/>
      <c r="AB173" s="44"/>
      <c r="AC173" s="44"/>
      <c r="AD173" s="225"/>
      <c r="AE173" s="44"/>
      <c r="AF173" s="44"/>
      <c r="AG173" s="44"/>
      <c r="AH173" s="44"/>
      <c r="AI173" s="44"/>
      <c r="AJ173" s="225"/>
      <c r="AK173" s="44"/>
      <c r="AL173" s="44"/>
      <c r="AM173" s="225"/>
      <c r="AN173" s="44"/>
      <c r="AO173" s="44"/>
      <c r="AP173" s="44"/>
      <c r="AQ173" s="44"/>
      <c r="AR173" s="44"/>
      <c r="AS173" s="44"/>
      <c r="AT173" s="44"/>
      <c r="AU173" s="40"/>
      <c r="AV173" s="40"/>
      <c r="AW173" s="40"/>
      <c r="AX173" s="41"/>
    </row>
    <row r="174" spans="1:50" ht="22.5" customHeight="1">
      <c r="A174" s="44"/>
      <c r="B174" s="45"/>
      <c r="C174" s="221"/>
      <c r="D174" s="44"/>
      <c r="E174" s="44"/>
      <c r="F174" s="225"/>
      <c r="G174" s="225"/>
      <c r="H174" s="225"/>
      <c r="I174" s="225"/>
      <c r="J174" s="225"/>
      <c r="K174" s="225"/>
      <c r="L174" s="44"/>
      <c r="M174" s="44"/>
      <c r="N174" s="225"/>
      <c r="O174" s="44"/>
      <c r="P174" s="44"/>
      <c r="Q174" s="44"/>
      <c r="R174" s="44"/>
      <c r="S174" s="44"/>
      <c r="T174" s="44"/>
      <c r="U174" s="44"/>
      <c r="V174" s="44"/>
      <c r="W174" s="44"/>
      <c r="X174" s="44"/>
      <c r="Y174" s="44"/>
      <c r="Z174" s="44"/>
      <c r="AA174" s="44"/>
      <c r="AB174" s="44"/>
      <c r="AC174" s="44"/>
      <c r="AD174" s="225"/>
      <c r="AE174" s="44"/>
      <c r="AF174" s="44"/>
      <c r="AG174" s="44"/>
      <c r="AH174" s="44"/>
      <c r="AI174" s="44"/>
      <c r="AJ174" s="225"/>
      <c r="AK174" s="44"/>
      <c r="AL174" s="44"/>
      <c r="AM174" s="225"/>
      <c r="AN174" s="44"/>
      <c r="AO174" s="44"/>
      <c r="AP174" s="44"/>
      <c r="AQ174" s="44"/>
      <c r="AR174" s="44"/>
      <c r="AS174" s="44"/>
      <c r="AT174" s="44"/>
      <c r="AU174" s="40"/>
      <c r="AV174" s="40"/>
      <c r="AW174" s="40"/>
      <c r="AX174" s="41"/>
    </row>
    <row r="175" spans="1:50" ht="22.5" customHeight="1">
      <c r="A175" s="44"/>
      <c r="B175" s="45"/>
      <c r="C175" s="221"/>
      <c r="D175" s="44"/>
      <c r="E175" s="44"/>
      <c r="F175" s="225"/>
      <c r="G175" s="225"/>
      <c r="H175" s="225"/>
      <c r="I175" s="225"/>
      <c r="J175" s="225"/>
      <c r="K175" s="225"/>
      <c r="L175" s="44"/>
      <c r="M175" s="44"/>
      <c r="N175" s="225"/>
      <c r="O175" s="44"/>
      <c r="P175" s="44"/>
      <c r="Q175" s="44"/>
      <c r="R175" s="44"/>
      <c r="S175" s="44"/>
      <c r="T175" s="44"/>
      <c r="U175" s="44"/>
      <c r="V175" s="44"/>
      <c r="W175" s="44"/>
      <c r="X175" s="44"/>
      <c r="Y175" s="44"/>
      <c r="Z175" s="44"/>
      <c r="AA175" s="44"/>
      <c r="AB175" s="44"/>
      <c r="AC175" s="44"/>
      <c r="AD175" s="225"/>
      <c r="AE175" s="44"/>
      <c r="AF175" s="44"/>
      <c r="AG175" s="44"/>
      <c r="AH175" s="44"/>
      <c r="AI175" s="44"/>
      <c r="AJ175" s="225"/>
      <c r="AK175" s="44"/>
      <c r="AL175" s="44"/>
      <c r="AM175" s="225"/>
      <c r="AN175" s="44"/>
      <c r="AO175" s="44"/>
      <c r="AP175" s="44"/>
      <c r="AQ175" s="44"/>
      <c r="AR175" s="44"/>
      <c r="AS175" s="44"/>
      <c r="AT175" s="44"/>
      <c r="AU175" s="40"/>
      <c r="AV175" s="40"/>
      <c r="AW175" s="40"/>
      <c r="AX175" s="41"/>
    </row>
    <row r="176" spans="1:50" ht="22.5" customHeight="1">
      <c r="A176" s="44"/>
      <c r="B176" s="45"/>
      <c r="C176" s="221"/>
      <c r="D176" s="44"/>
      <c r="E176" s="44"/>
      <c r="F176" s="225"/>
      <c r="G176" s="225"/>
      <c r="H176" s="225"/>
      <c r="I176" s="225"/>
      <c r="J176" s="225"/>
      <c r="K176" s="225"/>
      <c r="L176" s="44"/>
      <c r="M176" s="44"/>
      <c r="N176" s="225"/>
      <c r="O176" s="44"/>
      <c r="P176" s="44"/>
      <c r="Q176" s="44"/>
      <c r="R176" s="44"/>
      <c r="S176" s="44"/>
      <c r="T176" s="44"/>
      <c r="U176" s="44"/>
      <c r="V176" s="44"/>
      <c r="W176" s="44"/>
      <c r="X176" s="44"/>
      <c r="Y176" s="44"/>
      <c r="Z176" s="44"/>
      <c r="AA176" s="44"/>
      <c r="AB176" s="44"/>
      <c r="AC176" s="44"/>
      <c r="AD176" s="225"/>
      <c r="AE176" s="44"/>
      <c r="AF176" s="44"/>
      <c r="AG176" s="44"/>
      <c r="AH176" s="44"/>
      <c r="AI176" s="44"/>
      <c r="AJ176" s="225"/>
      <c r="AK176" s="44"/>
      <c r="AL176" s="44"/>
      <c r="AM176" s="225"/>
      <c r="AN176" s="44"/>
      <c r="AO176" s="44"/>
      <c r="AP176" s="44"/>
      <c r="AQ176" s="44"/>
      <c r="AR176" s="44"/>
      <c r="AS176" s="44"/>
      <c r="AT176" s="44"/>
      <c r="AU176" s="40"/>
      <c r="AV176" s="40"/>
      <c r="AW176" s="40"/>
      <c r="AX176" s="41"/>
    </row>
    <row r="177" spans="1:50" ht="22.5" customHeight="1">
      <c r="A177" s="44"/>
      <c r="B177" s="45"/>
      <c r="C177" s="221"/>
      <c r="D177" s="44"/>
      <c r="E177" s="44"/>
      <c r="F177" s="225"/>
      <c r="G177" s="225"/>
      <c r="H177" s="225"/>
      <c r="I177" s="225"/>
      <c r="J177" s="225"/>
      <c r="K177" s="225"/>
      <c r="L177" s="44"/>
      <c r="M177" s="44"/>
      <c r="N177" s="225"/>
      <c r="O177" s="44"/>
      <c r="P177" s="44"/>
      <c r="Q177" s="44"/>
      <c r="R177" s="44"/>
      <c r="S177" s="44"/>
      <c r="T177" s="44"/>
      <c r="U177" s="44"/>
      <c r="V177" s="44"/>
      <c r="W177" s="44"/>
      <c r="X177" s="44"/>
      <c r="Y177" s="44"/>
      <c r="Z177" s="44"/>
      <c r="AA177" s="44"/>
      <c r="AB177" s="44"/>
      <c r="AC177" s="44"/>
      <c r="AD177" s="225"/>
      <c r="AE177" s="44"/>
      <c r="AF177" s="44"/>
      <c r="AG177" s="44"/>
      <c r="AH177" s="44"/>
      <c r="AI177" s="44"/>
      <c r="AJ177" s="225"/>
      <c r="AK177" s="44"/>
      <c r="AL177" s="44"/>
      <c r="AM177" s="225"/>
      <c r="AN177" s="44"/>
      <c r="AO177" s="44"/>
      <c r="AP177" s="44"/>
      <c r="AQ177" s="44"/>
      <c r="AR177" s="44"/>
      <c r="AS177" s="44"/>
      <c r="AT177" s="44"/>
      <c r="AU177" s="40"/>
      <c r="AV177" s="40"/>
      <c r="AW177" s="40"/>
      <c r="AX177" s="41"/>
    </row>
    <row r="178" spans="1:50" ht="22.5" customHeight="1">
      <c r="A178" s="44"/>
      <c r="B178" s="45"/>
      <c r="C178" s="221"/>
      <c r="D178" s="44"/>
      <c r="E178" s="44"/>
      <c r="F178" s="225"/>
      <c r="G178" s="225"/>
      <c r="H178" s="225"/>
      <c r="I178" s="225"/>
      <c r="J178" s="225"/>
      <c r="K178" s="225"/>
      <c r="L178" s="44"/>
      <c r="M178" s="44"/>
      <c r="N178" s="225"/>
      <c r="O178" s="44"/>
      <c r="P178" s="44"/>
      <c r="Q178" s="44"/>
      <c r="R178" s="44"/>
      <c r="S178" s="44"/>
      <c r="T178" s="44"/>
      <c r="U178" s="44"/>
      <c r="V178" s="44"/>
      <c r="W178" s="44"/>
      <c r="X178" s="44"/>
      <c r="Y178" s="44"/>
      <c r="Z178" s="44"/>
      <c r="AA178" s="44"/>
      <c r="AB178" s="44"/>
      <c r="AC178" s="44"/>
      <c r="AD178" s="225"/>
      <c r="AE178" s="44"/>
      <c r="AF178" s="44"/>
      <c r="AG178" s="44"/>
      <c r="AH178" s="44"/>
      <c r="AI178" s="44"/>
      <c r="AJ178" s="225"/>
      <c r="AK178" s="44"/>
      <c r="AL178" s="44"/>
      <c r="AM178" s="225"/>
      <c r="AN178" s="44"/>
      <c r="AO178" s="44"/>
      <c r="AP178" s="44"/>
      <c r="AQ178" s="44"/>
      <c r="AR178" s="44"/>
      <c r="AS178" s="44"/>
      <c r="AT178" s="44"/>
      <c r="AU178" s="40"/>
      <c r="AV178" s="40"/>
      <c r="AW178" s="40"/>
      <c r="AX178" s="41"/>
    </row>
    <row r="179" spans="1:50" ht="22.5" customHeight="1">
      <c r="A179" s="44"/>
      <c r="B179" s="45"/>
      <c r="C179" s="221"/>
      <c r="D179" s="44"/>
      <c r="E179" s="44"/>
      <c r="F179" s="225"/>
      <c r="G179" s="225"/>
      <c r="H179" s="225"/>
      <c r="I179" s="225"/>
      <c r="J179" s="225"/>
      <c r="K179" s="225"/>
      <c r="L179" s="44"/>
      <c r="M179" s="44"/>
      <c r="N179" s="225"/>
      <c r="O179" s="44"/>
      <c r="P179" s="44"/>
      <c r="Q179" s="44"/>
      <c r="R179" s="44"/>
      <c r="S179" s="44"/>
      <c r="T179" s="44"/>
      <c r="U179" s="44"/>
      <c r="V179" s="44"/>
      <c r="W179" s="44"/>
      <c r="X179" s="44"/>
      <c r="Y179" s="44"/>
      <c r="Z179" s="44"/>
      <c r="AA179" s="44"/>
      <c r="AB179" s="44"/>
      <c r="AC179" s="44"/>
      <c r="AD179" s="225"/>
      <c r="AE179" s="44"/>
      <c r="AF179" s="44"/>
      <c r="AG179" s="44"/>
      <c r="AH179" s="44"/>
      <c r="AI179" s="44"/>
      <c r="AJ179" s="225"/>
      <c r="AK179" s="44"/>
      <c r="AL179" s="44"/>
      <c r="AM179" s="225"/>
      <c r="AN179" s="44"/>
      <c r="AO179" s="44"/>
      <c r="AP179" s="44"/>
      <c r="AQ179" s="44"/>
      <c r="AR179" s="44"/>
      <c r="AS179" s="44"/>
      <c r="AT179" s="44"/>
      <c r="AU179" s="40"/>
      <c r="AV179" s="40"/>
      <c r="AW179" s="40"/>
      <c r="AX179" s="41"/>
    </row>
    <row r="180" spans="1:50" ht="22.5" customHeight="1">
      <c r="A180" s="44"/>
      <c r="B180" s="45"/>
      <c r="C180" s="221"/>
      <c r="D180" s="44"/>
      <c r="E180" s="44"/>
      <c r="F180" s="225"/>
      <c r="G180" s="225"/>
      <c r="H180" s="225"/>
      <c r="I180" s="225"/>
      <c r="J180" s="225"/>
      <c r="K180" s="225"/>
      <c r="L180" s="44"/>
      <c r="M180" s="44"/>
      <c r="N180" s="225"/>
      <c r="O180" s="44"/>
      <c r="P180" s="44"/>
      <c r="Q180" s="44"/>
      <c r="R180" s="44"/>
      <c r="S180" s="44"/>
      <c r="T180" s="44"/>
      <c r="U180" s="44"/>
      <c r="V180" s="44"/>
      <c r="W180" s="44"/>
      <c r="X180" s="44"/>
      <c r="Y180" s="44"/>
      <c r="Z180" s="44"/>
      <c r="AA180" s="44"/>
      <c r="AB180" s="44"/>
      <c r="AC180" s="44"/>
      <c r="AD180" s="225"/>
      <c r="AE180" s="44"/>
      <c r="AF180" s="44"/>
      <c r="AG180" s="44"/>
      <c r="AH180" s="44"/>
      <c r="AI180" s="44"/>
      <c r="AJ180" s="225"/>
      <c r="AK180" s="44"/>
      <c r="AL180" s="44"/>
      <c r="AM180" s="225"/>
      <c r="AN180" s="44"/>
      <c r="AO180" s="44"/>
      <c r="AP180" s="44"/>
      <c r="AQ180" s="44"/>
      <c r="AR180" s="44"/>
      <c r="AS180" s="44"/>
      <c r="AT180" s="44"/>
      <c r="AU180" s="40"/>
      <c r="AV180" s="40"/>
      <c r="AW180" s="40"/>
      <c r="AX180" s="41"/>
    </row>
    <row r="181" spans="1:50" ht="22.5" customHeight="1">
      <c r="A181" s="44"/>
      <c r="B181" s="45"/>
      <c r="C181" s="221"/>
      <c r="D181" s="44"/>
      <c r="E181" s="44"/>
      <c r="F181" s="225"/>
      <c r="G181" s="225"/>
      <c r="H181" s="225"/>
      <c r="I181" s="225"/>
      <c r="J181" s="225"/>
      <c r="K181" s="225"/>
      <c r="L181" s="44"/>
      <c r="M181" s="44"/>
      <c r="N181" s="225"/>
      <c r="O181" s="44"/>
      <c r="P181" s="44"/>
      <c r="Q181" s="44"/>
      <c r="R181" s="44"/>
      <c r="S181" s="44"/>
      <c r="T181" s="44"/>
      <c r="U181" s="44"/>
      <c r="V181" s="44"/>
      <c r="W181" s="44"/>
      <c r="X181" s="44"/>
      <c r="Y181" s="44"/>
      <c r="Z181" s="44"/>
      <c r="AA181" s="44"/>
      <c r="AB181" s="44"/>
      <c r="AC181" s="44"/>
      <c r="AD181" s="225"/>
      <c r="AE181" s="44"/>
      <c r="AF181" s="44"/>
      <c r="AG181" s="44"/>
      <c r="AH181" s="44"/>
      <c r="AI181" s="44"/>
      <c r="AJ181" s="225"/>
      <c r="AK181" s="44"/>
      <c r="AL181" s="44"/>
      <c r="AM181" s="225"/>
      <c r="AN181" s="44"/>
      <c r="AO181" s="44"/>
      <c r="AP181" s="44"/>
      <c r="AQ181" s="44"/>
      <c r="AR181" s="44"/>
      <c r="AS181" s="44"/>
      <c r="AT181" s="44"/>
      <c r="AU181" s="40"/>
      <c r="AV181" s="40"/>
      <c r="AW181" s="40"/>
      <c r="AX181" s="41"/>
    </row>
    <row r="182" spans="1:50" ht="22.5" customHeight="1">
      <c r="A182" s="44"/>
      <c r="B182" s="45"/>
      <c r="C182" s="221"/>
      <c r="D182" s="44"/>
      <c r="E182" s="44"/>
      <c r="F182" s="225"/>
      <c r="G182" s="225"/>
      <c r="H182" s="225"/>
      <c r="I182" s="225"/>
      <c r="J182" s="225"/>
      <c r="K182" s="225"/>
      <c r="L182" s="44"/>
      <c r="M182" s="44"/>
      <c r="N182" s="225"/>
      <c r="O182" s="44"/>
      <c r="P182" s="44"/>
      <c r="Q182" s="44"/>
      <c r="R182" s="44"/>
      <c r="S182" s="44"/>
      <c r="T182" s="44"/>
      <c r="U182" s="44"/>
      <c r="V182" s="44"/>
      <c r="W182" s="44"/>
      <c r="X182" s="44"/>
      <c r="Y182" s="44"/>
      <c r="Z182" s="44"/>
      <c r="AA182" s="44"/>
      <c r="AB182" s="44"/>
      <c r="AC182" s="44"/>
      <c r="AD182" s="225"/>
      <c r="AE182" s="44"/>
      <c r="AF182" s="44"/>
      <c r="AG182" s="44"/>
      <c r="AH182" s="44"/>
      <c r="AI182" s="44"/>
      <c r="AJ182" s="225"/>
      <c r="AK182" s="44"/>
      <c r="AL182" s="44"/>
      <c r="AM182" s="225"/>
      <c r="AN182" s="44"/>
      <c r="AO182" s="44"/>
      <c r="AP182" s="44"/>
      <c r="AQ182" s="44"/>
      <c r="AR182" s="44"/>
      <c r="AS182" s="44"/>
      <c r="AT182" s="44"/>
      <c r="AU182" s="40"/>
      <c r="AV182" s="40"/>
      <c r="AW182" s="40"/>
      <c r="AX182" s="41"/>
    </row>
    <row r="183" spans="1:50" ht="22.5" customHeight="1">
      <c r="A183" s="44"/>
      <c r="B183" s="45"/>
      <c r="C183" s="221"/>
      <c r="D183" s="44"/>
      <c r="E183" s="44"/>
      <c r="F183" s="225"/>
      <c r="G183" s="225"/>
      <c r="H183" s="225"/>
      <c r="I183" s="225"/>
      <c r="J183" s="225"/>
      <c r="K183" s="225"/>
      <c r="L183" s="44"/>
      <c r="M183" s="44"/>
      <c r="N183" s="225"/>
      <c r="O183" s="44"/>
      <c r="P183" s="44"/>
      <c r="Q183" s="44"/>
      <c r="R183" s="44"/>
      <c r="S183" s="44"/>
      <c r="T183" s="44"/>
      <c r="U183" s="44"/>
      <c r="V183" s="44"/>
      <c r="W183" s="44"/>
      <c r="X183" s="44"/>
      <c r="Y183" s="44"/>
      <c r="Z183" s="44"/>
      <c r="AA183" s="44"/>
      <c r="AB183" s="44"/>
      <c r="AC183" s="44"/>
      <c r="AD183" s="225"/>
      <c r="AE183" s="44"/>
      <c r="AF183" s="44"/>
      <c r="AG183" s="44"/>
      <c r="AH183" s="44"/>
      <c r="AI183" s="44"/>
      <c r="AJ183" s="225"/>
      <c r="AK183" s="44"/>
      <c r="AL183" s="44"/>
      <c r="AM183" s="225"/>
      <c r="AN183" s="44"/>
      <c r="AO183" s="44"/>
      <c r="AP183" s="44"/>
      <c r="AQ183" s="44"/>
      <c r="AR183" s="44"/>
      <c r="AS183" s="44"/>
      <c r="AT183" s="44"/>
      <c r="AU183" s="40"/>
      <c r="AV183" s="40"/>
      <c r="AW183" s="40"/>
      <c r="AX183" s="41"/>
    </row>
    <row r="184" spans="1:50" ht="22.5" customHeight="1">
      <c r="A184" s="44"/>
      <c r="B184" s="45"/>
      <c r="C184" s="221"/>
      <c r="D184" s="44"/>
      <c r="E184" s="44"/>
      <c r="F184" s="225"/>
      <c r="G184" s="225"/>
      <c r="H184" s="225"/>
      <c r="I184" s="225"/>
      <c r="J184" s="225"/>
      <c r="K184" s="225"/>
      <c r="L184" s="44"/>
      <c r="M184" s="44"/>
      <c r="N184" s="225"/>
      <c r="O184" s="44"/>
      <c r="P184" s="44"/>
      <c r="Q184" s="44"/>
      <c r="R184" s="44"/>
      <c r="S184" s="44"/>
      <c r="T184" s="44"/>
      <c r="U184" s="44"/>
      <c r="V184" s="44"/>
      <c r="W184" s="44"/>
      <c r="X184" s="44"/>
      <c r="Y184" s="44"/>
      <c r="Z184" s="44"/>
      <c r="AA184" s="44"/>
      <c r="AB184" s="44"/>
      <c r="AC184" s="44"/>
      <c r="AD184" s="225"/>
      <c r="AE184" s="44"/>
      <c r="AF184" s="44"/>
      <c r="AG184" s="44"/>
      <c r="AH184" s="44"/>
      <c r="AI184" s="44"/>
      <c r="AJ184" s="225"/>
      <c r="AK184" s="44"/>
      <c r="AL184" s="44"/>
      <c r="AM184" s="225"/>
      <c r="AN184" s="44"/>
      <c r="AO184" s="44"/>
      <c r="AP184" s="44"/>
      <c r="AQ184" s="44"/>
      <c r="AR184" s="44"/>
      <c r="AS184" s="44"/>
      <c r="AT184" s="44"/>
      <c r="AU184" s="40"/>
      <c r="AV184" s="40"/>
      <c r="AW184" s="40"/>
      <c r="AX184" s="41"/>
    </row>
    <row r="185" spans="1:50" ht="22.5" customHeight="1">
      <c r="A185" s="44"/>
      <c r="B185" s="45"/>
      <c r="C185" s="221"/>
      <c r="D185" s="44"/>
      <c r="E185" s="44"/>
      <c r="F185" s="225"/>
      <c r="G185" s="225"/>
      <c r="H185" s="225"/>
      <c r="I185" s="225"/>
      <c r="J185" s="225"/>
      <c r="K185" s="225"/>
      <c r="L185" s="44"/>
      <c r="M185" s="44"/>
      <c r="N185" s="225"/>
      <c r="O185" s="44"/>
      <c r="P185" s="44"/>
      <c r="Q185" s="44"/>
      <c r="R185" s="44"/>
      <c r="S185" s="44"/>
      <c r="T185" s="44"/>
      <c r="U185" s="44"/>
      <c r="V185" s="44"/>
      <c r="W185" s="44"/>
      <c r="X185" s="44"/>
      <c r="Y185" s="44"/>
      <c r="Z185" s="44"/>
      <c r="AA185" s="44"/>
      <c r="AB185" s="44"/>
      <c r="AC185" s="44"/>
      <c r="AD185" s="225"/>
      <c r="AE185" s="44"/>
      <c r="AF185" s="44"/>
      <c r="AG185" s="44"/>
      <c r="AH185" s="44"/>
      <c r="AI185" s="44"/>
      <c r="AJ185" s="225"/>
      <c r="AK185" s="44"/>
      <c r="AL185" s="44"/>
      <c r="AM185" s="225"/>
      <c r="AN185" s="44"/>
      <c r="AO185" s="44"/>
      <c r="AP185" s="44"/>
      <c r="AQ185" s="44"/>
      <c r="AR185" s="44"/>
      <c r="AS185" s="44"/>
      <c r="AT185" s="44"/>
      <c r="AU185" s="40"/>
      <c r="AV185" s="40"/>
      <c r="AW185" s="40"/>
      <c r="AX185" s="41"/>
    </row>
    <row r="186" spans="1:50" ht="22.5" customHeight="1">
      <c r="A186" s="44"/>
      <c r="B186" s="45"/>
      <c r="C186" s="221"/>
      <c r="D186" s="44"/>
      <c r="E186" s="44"/>
      <c r="F186" s="225"/>
      <c r="G186" s="225"/>
      <c r="H186" s="225"/>
      <c r="I186" s="225"/>
      <c r="J186" s="225"/>
      <c r="K186" s="225"/>
      <c r="L186" s="44"/>
      <c r="M186" s="44"/>
      <c r="N186" s="225"/>
      <c r="O186" s="44"/>
      <c r="P186" s="44"/>
      <c r="Q186" s="44"/>
      <c r="R186" s="44"/>
      <c r="S186" s="44"/>
      <c r="T186" s="44"/>
      <c r="U186" s="44"/>
      <c r="V186" s="44"/>
      <c r="W186" s="44"/>
      <c r="X186" s="44"/>
      <c r="Y186" s="44"/>
      <c r="Z186" s="44"/>
      <c r="AA186" s="44"/>
      <c r="AB186" s="44"/>
      <c r="AC186" s="44"/>
      <c r="AD186" s="225"/>
      <c r="AE186" s="44"/>
      <c r="AF186" s="44"/>
      <c r="AG186" s="44"/>
      <c r="AH186" s="44"/>
      <c r="AI186" s="44"/>
      <c r="AJ186" s="225"/>
      <c r="AK186" s="44"/>
      <c r="AL186" s="44"/>
      <c r="AM186" s="225"/>
      <c r="AN186" s="44"/>
      <c r="AO186" s="44"/>
      <c r="AP186" s="44"/>
      <c r="AQ186" s="44"/>
      <c r="AR186" s="44"/>
      <c r="AS186" s="44"/>
      <c r="AT186" s="44"/>
      <c r="AU186" s="40"/>
      <c r="AV186" s="40"/>
      <c r="AW186" s="40"/>
      <c r="AX186" s="41"/>
    </row>
    <row r="187" spans="1:50" ht="22.5" customHeight="1">
      <c r="A187" s="44"/>
      <c r="B187" s="45"/>
      <c r="C187" s="221"/>
      <c r="D187" s="44"/>
      <c r="E187" s="44"/>
      <c r="F187" s="225"/>
      <c r="G187" s="225"/>
      <c r="H187" s="225"/>
      <c r="I187" s="225"/>
      <c r="J187" s="225"/>
      <c r="K187" s="225"/>
      <c r="L187" s="44"/>
      <c r="M187" s="44"/>
      <c r="N187" s="225"/>
      <c r="O187" s="44"/>
      <c r="P187" s="44"/>
      <c r="Q187" s="44"/>
      <c r="R187" s="44"/>
      <c r="S187" s="44"/>
      <c r="T187" s="44"/>
      <c r="U187" s="44"/>
      <c r="V187" s="44"/>
      <c r="W187" s="44"/>
      <c r="X187" s="44"/>
      <c r="Y187" s="44"/>
      <c r="Z187" s="44"/>
      <c r="AA187" s="44"/>
      <c r="AB187" s="44"/>
      <c r="AC187" s="44"/>
      <c r="AD187" s="225"/>
      <c r="AE187" s="44"/>
      <c r="AF187" s="44"/>
      <c r="AG187" s="44"/>
      <c r="AH187" s="44"/>
      <c r="AI187" s="44"/>
      <c r="AJ187" s="225"/>
      <c r="AK187" s="44"/>
      <c r="AL187" s="44"/>
      <c r="AM187" s="225"/>
      <c r="AN187" s="44"/>
      <c r="AO187" s="44"/>
      <c r="AP187" s="44"/>
      <c r="AQ187" s="44"/>
      <c r="AR187" s="44"/>
      <c r="AS187" s="44"/>
      <c r="AT187" s="44"/>
      <c r="AU187" s="40"/>
      <c r="AV187" s="40"/>
      <c r="AW187" s="40"/>
      <c r="AX187" s="41"/>
    </row>
    <row r="188" spans="1:50" ht="22.5" customHeight="1">
      <c r="A188" s="44"/>
      <c r="B188" s="45"/>
      <c r="C188" s="221"/>
      <c r="D188" s="44"/>
      <c r="E188" s="44"/>
      <c r="F188" s="225"/>
      <c r="G188" s="225"/>
      <c r="H188" s="225"/>
      <c r="I188" s="225"/>
      <c r="J188" s="225"/>
      <c r="K188" s="225"/>
      <c r="L188" s="44"/>
      <c r="M188" s="44"/>
      <c r="N188" s="225"/>
      <c r="O188" s="44"/>
      <c r="P188" s="44"/>
      <c r="Q188" s="44"/>
      <c r="R188" s="44"/>
      <c r="S188" s="44"/>
      <c r="T188" s="44"/>
      <c r="U188" s="44"/>
      <c r="V188" s="44"/>
      <c r="W188" s="44"/>
      <c r="X188" s="44"/>
      <c r="Y188" s="44"/>
      <c r="Z188" s="44"/>
      <c r="AA188" s="44"/>
      <c r="AB188" s="44"/>
      <c r="AC188" s="44"/>
      <c r="AD188" s="225"/>
      <c r="AE188" s="44"/>
      <c r="AF188" s="44"/>
      <c r="AG188" s="44"/>
      <c r="AH188" s="44"/>
      <c r="AI188" s="44"/>
      <c r="AJ188" s="225"/>
      <c r="AK188" s="44"/>
      <c r="AL188" s="44"/>
      <c r="AM188" s="225"/>
      <c r="AN188" s="44"/>
      <c r="AO188" s="44"/>
      <c r="AP188" s="44"/>
      <c r="AQ188" s="44"/>
      <c r="AR188" s="44"/>
      <c r="AS188" s="44"/>
      <c r="AT188" s="44"/>
      <c r="AU188" s="40"/>
      <c r="AV188" s="40"/>
      <c r="AW188" s="40"/>
      <c r="AX188" s="41"/>
    </row>
    <row r="189" spans="1:50" ht="22.5" customHeight="1">
      <c r="A189" s="44"/>
      <c r="B189" s="45"/>
      <c r="C189" s="221"/>
      <c r="D189" s="44"/>
      <c r="E189" s="44"/>
      <c r="F189" s="225"/>
      <c r="G189" s="225"/>
      <c r="H189" s="225"/>
      <c r="I189" s="225"/>
      <c r="J189" s="225"/>
      <c r="K189" s="225"/>
      <c r="L189" s="44"/>
      <c r="M189" s="44"/>
      <c r="N189" s="225"/>
      <c r="O189" s="44"/>
      <c r="P189" s="44"/>
      <c r="Q189" s="44"/>
      <c r="R189" s="44"/>
      <c r="S189" s="44"/>
      <c r="T189" s="44"/>
      <c r="U189" s="44"/>
      <c r="V189" s="44"/>
      <c r="W189" s="44"/>
      <c r="X189" s="44"/>
      <c r="Y189" s="44"/>
      <c r="Z189" s="44"/>
      <c r="AA189" s="44"/>
      <c r="AB189" s="44"/>
      <c r="AC189" s="44"/>
      <c r="AD189" s="225"/>
      <c r="AE189" s="44"/>
      <c r="AF189" s="44"/>
      <c r="AG189" s="44"/>
      <c r="AH189" s="44"/>
      <c r="AI189" s="44"/>
      <c r="AJ189" s="225"/>
      <c r="AK189" s="44"/>
      <c r="AL189" s="44"/>
      <c r="AM189" s="225"/>
      <c r="AN189" s="44"/>
      <c r="AO189" s="44"/>
      <c r="AP189" s="44"/>
      <c r="AQ189" s="44"/>
      <c r="AR189" s="44"/>
      <c r="AS189" s="44"/>
      <c r="AT189" s="44"/>
      <c r="AU189" s="40"/>
      <c r="AV189" s="40"/>
      <c r="AW189" s="40"/>
      <c r="AX189" s="41"/>
    </row>
    <row r="190" spans="1:50" ht="22.5" customHeight="1">
      <c r="A190" s="44"/>
      <c r="B190" s="45"/>
      <c r="C190" s="221"/>
      <c r="D190" s="44"/>
      <c r="E190" s="44"/>
      <c r="F190" s="225"/>
      <c r="G190" s="225"/>
      <c r="H190" s="225"/>
      <c r="I190" s="225"/>
      <c r="J190" s="225"/>
      <c r="K190" s="225"/>
      <c r="L190" s="44"/>
      <c r="M190" s="44"/>
      <c r="N190" s="225"/>
      <c r="O190" s="44"/>
      <c r="P190" s="44"/>
      <c r="Q190" s="44"/>
      <c r="R190" s="44"/>
      <c r="S190" s="44"/>
      <c r="T190" s="44"/>
      <c r="U190" s="44"/>
      <c r="V190" s="44"/>
      <c r="W190" s="44"/>
      <c r="X190" s="44"/>
      <c r="Y190" s="44"/>
      <c r="Z190" s="44"/>
      <c r="AA190" s="44"/>
      <c r="AB190" s="44"/>
      <c r="AC190" s="44"/>
      <c r="AD190" s="225"/>
      <c r="AE190" s="44"/>
      <c r="AF190" s="44"/>
      <c r="AG190" s="44"/>
      <c r="AH190" s="44"/>
      <c r="AI190" s="44"/>
      <c r="AJ190" s="225"/>
      <c r="AK190" s="44"/>
      <c r="AL190" s="44"/>
      <c r="AM190" s="225"/>
      <c r="AN190" s="44"/>
      <c r="AO190" s="44"/>
      <c r="AP190" s="44"/>
      <c r="AQ190" s="44"/>
      <c r="AR190" s="44"/>
      <c r="AS190" s="44"/>
      <c r="AT190" s="44"/>
      <c r="AU190" s="40"/>
      <c r="AV190" s="40"/>
      <c r="AW190" s="40"/>
      <c r="AX190" s="41"/>
    </row>
    <row r="191" spans="1:50" ht="22.5" customHeight="1">
      <c r="A191" s="44"/>
      <c r="B191" s="45"/>
      <c r="C191" s="221"/>
      <c r="D191" s="44"/>
      <c r="E191" s="44"/>
      <c r="F191" s="225"/>
      <c r="G191" s="225"/>
      <c r="H191" s="225"/>
      <c r="I191" s="225"/>
      <c r="J191" s="225"/>
      <c r="K191" s="225"/>
      <c r="L191" s="44"/>
      <c r="M191" s="44"/>
      <c r="N191" s="225"/>
      <c r="O191" s="44"/>
      <c r="P191" s="44"/>
      <c r="Q191" s="44"/>
      <c r="R191" s="44"/>
      <c r="S191" s="44"/>
      <c r="T191" s="44"/>
      <c r="U191" s="44"/>
      <c r="V191" s="44"/>
      <c r="W191" s="44"/>
      <c r="X191" s="44"/>
      <c r="Y191" s="44"/>
      <c r="Z191" s="44"/>
      <c r="AA191" s="44"/>
      <c r="AB191" s="44"/>
      <c r="AC191" s="44"/>
      <c r="AD191" s="225"/>
      <c r="AE191" s="44"/>
      <c r="AF191" s="44"/>
      <c r="AG191" s="44"/>
      <c r="AH191" s="44"/>
      <c r="AI191" s="44"/>
      <c r="AJ191" s="225"/>
      <c r="AK191" s="44"/>
      <c r="AL191" s="44"/>
      <c r="AM191" s="225"/>
      <c r="AN191" s="44"/>
      <c r="AO191" s="44"/>
      <c r="AP191" s="44"/>
      <c r="AQ191" s="44"/>
      <c r="AR191" s="44"/>
      <c r="AS191" s="44"/>
      <c r="AT191" s="44"/>
      <c r="AU191" s="40"/>
      <c r="AV191" s="40"/>
      <c r="AW191" s="40"/>
      <c r="AX191" s="41"/>
    </row>
    <row r="192" spans="1:50" ht="22.5" customHeight="1">
      <c r="A192" s="44"/>
      <c r="B192" s="45"/>
      <c r="C192" s="221"/>
      <c r="D192" s="44"/>
      <c r="E192" s="44"/>
      <c r="F192" s="225"/>
      <c r="G192" s="225"/>
      <c r="H192" s="225"/>
      <c r="I192" s="225"/>
      <c r="J192" s="225"/>
      <c r="K192" s="225"/>
      <c r="L192" s="44"/>
      <c r="M192" s="44"/>
      <c r="N192" s="225"/>
      <c r="O192" s="44"/>
      <c r="P192" s="44"/>
      <c r="Q192" s="44"/>
      <c r="R192" s="44"/>
      <c r="S192" s="44"/>
      <c r="T192" s="44"/>
      <c r="U192" s="44"/>
      <c r="V192" s="44"/>
      <c r="W192" s="44"/>
      <c r="X192" s="44"/>
      <c r="Y192" s="44"/>
      <c r="Z192" s="44"/>
      <c r="AA192" s="44"/>
      <c r="AB192" s="44"/>
      <c r="AC192" s="44"/>
      <c r="AD192" s="225"/>
      <c r="AE192" s="44"/>
      <c r="AF192" s="44"/>
      <c r="AG192" s="44"/>
      <c r="AH192" s="44"/>
      <c r="AI192" s="44"/>
      <c r="AJ192" s="225"/>
      <c r="AK192" s="44"/>
      <c r="AL192" s="44"/>
      <c r="AM192" s="225"/>
      <c r="AN192" s="44"/>
      <c r="AO192" s="44"/>
      <c r="AP192" s="44"/>
      <c r="AQ192" s="44"/>
      <c r="AR192" s="44"/>
      <c r="AS192" s="44"/>
      <c r="AT192" s="44"/>
      <c r="AU192" s="40"/>
      <c r="AV192" s="40"/>
      <c r="AW192" s="40"/>
      <c r="AX192" s="41"/>
    </row>
    <row r="193" spans="1:50" ht="22.5" customHeight="1">
      <c r="A193" s="44"/>
      <c r="B193" s="45"/>
      <c r="C193" s="221"/>
      <c r="D193" s="44"/>
      <c r="E193" s="44"/>
      <c r="F193" s="225"/>
      <c r="G193" s="225"/>
      <c r="H193" s="225"/>
      <c r="I193" s="225"/>
      <c r="J193" s="225"/>
      <c r="K193" s="225"/>
      <c r="L193" s="44"/>
      <c r="M193" s="44"/>
      <c r="N193" s="225"/>
      <c r="O193" s="44"/>
      <c r="P193" s="44"/>
      <c r="Q193" s="44"/>
      <c r="R193" s="44"/>
      <c r="S193" s="44"/>
      <c r="T193" s="44"/>
      <c r="U193" s="44"/>
      <c r="V193" s="44"/>
      <c r="W193" s="44"/>
      <c r="X193" s="44"/>
      <c r="Y193" s="44"/>
      <c r="Z193" s="44"/>
      <c r="AA193" s="44"/>
      <c r="AB193" s="44"/>
      <c r="AC193" s="44"/>
      <c r="AD193" s="225"/>
      <c r="AE193" s="44"/>
      <c r="AF193" s="44"/>
      <c r="AG193" s="44"/>
      <c r="AH193" s="44"/>
      <c r="AI193" s="44"/>
      <c r="AJ193" s="225"/>
      <c r="AK193" s="44"/>
      <c r="AL193" s="44"/>
      <c r="AM193" s="225"/>
      <c r="AN193" s="44"/>
      <c r="AO193" s="44"/>
      <c r="AP193" s="44"/>
      <c r="AQ193" s="44"/>
      <c r="AR193" s="44"/>
      <c r="AS193" s="44"/>
      <c r="AT193" s="44"/>
      <c r="AU193" s="40"/>
      <c r="AV193" s="40"/>
      <c r="AW193" s="40"/>
      <c r="AX193" s="41"/>
    </row>
    <row r="194" spans="1:50" ht="22.5" customHeight="1">
      <c r="A194" s="44"/>
      <c r="B194" s="45"/>
      <c r="C194" s="221"/>
      <c r="D194" s="44"/>
      <c r="E194" s="44"/>
      <c r="F194" s="225"/>
      <c r="G194" s="225"/>
      <c r="H194" s="225"/>
      <c r="I194" s="225"/>
      <c r="J194" s="225"/>
      <c r="K194" s="225"/>
      <c r="L194" s="44"/>
      <c r="M194" s="44"/>
      <c r="N194" s="225"/>
      <c r="O194" s="44"/>
      <c r="P194" s="44"/>
      <c r="Q194" s="44"/>
      <c r="R194" s="44"/>
      <c r="S194" s="44"/>
      <c r="T194" s="44"/>
      <c r="U194" s="44"/>
      <c r="V194" s="44"/>
      <c r="W194" s="44"/>
      <c r="X194" s="44"/>
      <c r="Y194" s="44"/>
      <c r="Z194" s="44"/>
      <c r="AA194" s="44"/>
      <c r="AB194" s="44"/>
      <c r="AC194" s="44"/>
      <c r="AD194" s="225"/>
      <c r="AE194" s="44"/>
      <c r="AF194" s="44"/>
      <c r="AG194" s="44"/>
      <c r="AH194" s="44"/>
      <c r="AI194" s="44"/>
      <c r="AJ194" s="225"/>
      <c r="AK194" s="44"/>
      <c r="AL194" s="44"/>
      <c r="AM194" s="225"/>
      <c r="AN194" s="44"/>
      <c r="AO194" s="44"/>
      <c r="AP194" s="44"/>
      <c r="AQ194" s="44"/>
      <c r="AR194" s="44"/>
      <c r="AS194" s="44"/>
      <c r="AT194" s="44"/>
      <c r="AU194" s="40"/>
      <c r="AV194" s="40"/>
      <c r="AW194" s="40"/>
      <c r="AX194" s="41"/>
    </row>
    <row r="195" spans="1:50" ht="22.5" customHeight="1">
      <c r="A195" s="44"/>
      <c r="B195" s="45"/>
      <c r="C195" s="221"/>
      <c r="D195" s="44"/>
      <c r="E195" s="44"/>
      <c r="F195" s="225"/>
      <c r="G195" s="225"/>
      <c r="H195" s="225"/>
      <c r="I195" s="225"/>
      <c r="J195" s="225"/>
      <c r="K195" s="225"/>
      <c r="L195" s="44"/>
      <c r="M195" s="44"/>
      <c r="N195" s="225"/>
      <c r="O195" s="44"/>
      <c r="P195" s="44"/>
      <c r="Q195" s="44"/>
      <c r="R195" s="44"/>
      <c r="S195" s="44"/>
      <c r="T195" s="44"/>
      <c r="U195" s="44"/>
      <c r="V195" s="44"/>
      <c r="W195" s="44"/>
      <c r="X195" s="44"/>
      <c r="Y195" s="44"/>
      <c r="Z195" s="44"/>
      <c r="AA195" s="44"/>
      <c r="AB195" s="44"/>
      <c r="AC195" s="44"/>
      <c r="AD195" s="225"/>
      <c r="AE195" s="44"/>
      <c r="AF195" s="44"/>
      <c r="AG195" s="44"/>
      <c r="AH195" s="44"/>
      <c r="AI195" s="44"/>
      <c r="AJ195" s="225"/>
      <c r="AK195" s="44"/>
      <c r="AL195" s="44"/>
      <c r="AM195" s="225"/>
      <c r="AN195" s="44"/>
      <c r="AO195" s="44"/>
      <c r="AP195" s="44"/>
      <c r="AQ195" s="44"/>
      <c r="AR195" s="44"/>
      <c r="AS195" s="44"/>
      <c r="AT195" s="44"/>
      <c r="AU195" s="40"/>
      <c r="AV195" s="40"/>
      <c r="AW195" s="40"/>
      <c r="AX195" s="41"/>
    </row>
    <row r="196" spans="1:50" ht="22.5" customHeight="1">
      <c r="A196" s="44"/>
      <c r="B196" s="45"/>
      <c r="C196" s="221"/>
      <c r="D196" s="44"/>
      <c r="E196" s="44"/>
      <c r="F196" s="225"/>
      <c r="G196" s="225"/>
      <c r="H196" s="225"/>
      <c r="I196" s="225"/>
      <c r="J196" s="225"/>
      <c r="K196" s="225"/>
      <c r="L196" s="44"/>
      <c r="M196" s="44"/>
      <c r="N196" s="225"/>
      <c r="O196" s="44"/>
      <c r="P196" s="44"/>
      <c r="Q196" s="44"/>
      <c r="R196" s="44"/>
      <c r="S196" s="44"/>
      <c r="T196" s="44"/>
      <c r="U196" s="44"/>
      <c r="V196" s="44"/>
      <c r="W196" s="44"/>
      <c r="X196" s="44"/>
      <c r="Y196" s="44"/>
      <c r="Z196" s="44"/>
      <c r="AA196" s="44"/>
      <c r="AB196" s="44"/>
      <c r="AC196" s="44"/>
      <c r="AD196" s="225"/>
      <c r="AE196" s="44"/>
      <c r="AF196" s="44"/>
      <c r="AG196" s="44"/>
      <c r="AH196" s="44"/>
      <c r="AI196" s="44"/>
      <c r="AJ196" s="225"/>
      <c r="AK196" s="44"/>
      <c r="AL196" s="44"/>
      <c r="AM196" s="225"/>
      <c r="AN196" s="44"/>
      <c r="AO196" s="44"/>
      <c r="AP196" s="44"/>
      <c r="AQ196" s="44"/>
      <c r="AR196" s="44"/>
      <c r="AS196" s="44"/>
      <c r="AT196" s="44"/>
      <c r="AU196" s="40"/>
      <c r="AV196" s="40"/>
      <c r="AW196" s="40"/>
      <c r="AX196" s="41"/>
    </row>
    <row r="197" spans="1:50" ht="22.5" customHeight="1">
      <c r="A197" s="44"/>
      <c r="B197" s="45"/>
      <c r="C197" s="221"/>
      <c r="D197" s="44"/>
      <c r="E197" s="44"/>
      <c r="F197" s="225"/>
      <c r="G197" s="225"/>
      <c r="H197" s="225"/>
      <c r="I197" s="225"/>
      <c r="J197" s="225"/>
      <c r="K197" s="225"/>
      <c r="L197" s="44"/>
      <c r="M197" s="44"/>
      <c r="N197" s="225"/>
      <c r="O197" s="44"/>
      <c r="P197" s="44"/>
      <c r="Q197" s="44"/>
      <c r="R197" s="44"/>
      <c r="S197" s="44"/>
      <c r="T197" s="44"/>
      <c r="U197" s="44"/>
      <c r="V197" s="44"/>
      <c r="W197" s="44"/>
      <c r="X197" s="44"/>
      <c r="Y197" s="44"/>
      <c r="Z197" s="44"/>
      <c r="AA197" s="44"/>
      <c r="AB197" s="44"/>
      <c r="AC197" s="44"/>
      <c r="AD197" s="225"/>
      <c r="AE197" s="44"/>
      <c r="AF197" s="44"/>
      <c r="AG197" s="44"/>
      <c r="AH197" s="44"/>
      <c r="AI197" s="44"/>
      <c r="AJ197" s="225"/>
      <c r="AK197" s="44"/>
      <c r="AL197" s="44"/>
      <c r="AM197" s="225"/>
      <c r="AN197" s="44"/>
      <c r="AO197" s="44"/>
      <c r="AP197" s="44"/>
      <c r="AQ197" s="44"/>
      <c r="AR197" s="44"/>
      <c r="AS197" s="44"/>
      <c r="AT197" s="44"/>
      <c r="AU197" s="40"/>
      <c r="AV197" s="40"/>
      <c r="AW197" s="40"/>
      <c r="AX197" s="41"/>
    </row>
    <row r="198" spans="1:50" ht="22.5" customHeight="1">
      <c r="A198" s="44"/>
      <c r="B198" s="45"/>
      <c r="C198" s="221"/>
      <c r="D198" s="44"/>
      <c r="E198" s="44"/>
      <c r="F198" s="225"/>
      <c r="G198" s="225"/>
      <c r="H198" s="225"/>
      <c r="I198" s="225"/>
      <c r="J198" s="225"/>
      <c r="K198" s="225"/>
      <c r="L198" s="44"/>
      <c r="M198" s="44"/>
      <c r="N198" s="225"/>
      <c r="O198" s="44"/>
      <c r="P198" s="44"/>
      <c r="Q198" s="44"/>
      <c r="R198" s="44"/>
      <c r="S198" s="44"/>
      <c r="T198" s="44"/>
      <c r="U198" s="44"/>
      <c r="V198" s="44"/>
      <c r="W198" s="44"/>
      <c r="X198" s="44"/>
      <c r="Y198" s="44"/>
      <c r="Z198" s="44"/>
      <c r="AA198" s="44"/>
      <c r="AB198" s="44"/>
      <c r="AC198" s="44"/>
      <c r="AD198" s="225"/>
      <c r="AE198" s="44"/>
      <c r="AF198" s="44"/>
      <c r="AG198" s="44"/>
      <c r="AH198" s="44"/>
      <c r="AI198" s="44"/>
      <c r="AJ198" s="225"/>
      <c r="AK198" s="44"/>
      <c r="AL198" s="44"/>
      <c r="AM198" s="225"/>
      <c r="AN198" s="44"/>
      <c r="AO198" s="44"/>
      <c r="AP198" s="44"/>
      <c r="AQ198" s="44"/>
      <c r="AR198" s="44"/>
      <c r="AS198" s="44"/>
      <c r="AT198" s="44"/>
      <c r="AU198" s="40"/>
      <c r="AV198" s="40"/>
      <c r="AW198" s="40"/>
      <c r="AX198" s="41"/>
    </row>
    <row r="199" spans="1:50" ht="22.5" customHeight="1">
      <c r="A199" s="44"/>
      <c r="B199" s="45"/>
      <c r="C199" s="221"/>
      <c r="D199" s="44"/>
      <c r="E199" s="44"/>
      <c r="F199" s="225"/>
      <c r="G199" s="225"/>
      <c r="H199" s="225"/>
      <c r="I199" s="225"/>
      <c r="J199" s="225"/>
      <c r="K199" s="225"/>
      <c r="L199" s="44"/>
      <c r="M199" s="44"/>
      <c r="N199" s="225"/>
      <c r="O199" s="44"/>
      <c r="P199" s="44"/>
      <c r="Q199" s="44"/>
      <c r="R199" s="44"/>
      <c r="S199" s="44"/>
      <c r="T199" s="44"/>
      <c r="U199" s="44"/>
      <c r="V199" s="44"/>
      <c r="W199" s="44"/>
      <c r="X199" s="44"/>
      <c r="Y199" s="44"/>
      <c r="Z199" s="44"/>
      <c r="AA199" s="44"/>
      <c r="AB199" s="44"/>
      <c r="AC199" s="44"/>
      <c r="AD199" s="225"/>
      <c r="AE199" s="44"/>
      <c r="AF199" s="44"/>
      <c r="AG199" s="44"/>
      <c r="AH199" s="44"/>
      <c r="AI199" s="44"/>
      <c r="AJ199" s="225"/>
      <c r="AK199" s="44"/>
      <c r="AL199" s="44"/>
      <c r="AM199" s="225"/>
      <c r="AN199" s="44"/>
      <c r="AO199" s="44"/>
      <c r="AP199" s="44"/>
      <c r="AQ199" s="44"/>
      <c r="AR199" s="44"/>
      <c r="AS199" s="44"/>
      <c r="AT199" s="44"/>
      <c r="AU199" s="40"/>
      <c r="AV199" s="40"/>
      <c r="AW199" s="40"/>
      <c r="AX199" s="41"/>
    </row>
    <row r="200" spans="1:50" ht="22.5" customHeight="1">
      <c r="A200" s="44"/>
      <c r="B200" s="45"/>
      <c r="C200" s="221"/>
      <c r="D200" s="44"/>
      <c r="E200" s="44"/>
      <c r="F200" s="225"/>
      <c r="G200" s="225"/>
      <c r="H200" s="225"/>
      <c r="I200" s="225"/>
      <c r="J200" s="225"/>
      <c r="K200" s="225"/>
      <c r="L200" s="44"/>
      <c r="M200" s="44"/>
      <c r="N200" s="225"/>
      <c r="O200" s="44"/>
      <c r="P200" s="44"/>
      <c r="Q200" s="44"/>
      <c r="R200" s="44"/>
      <c r="S200" s="44"/>
      <c r="T200" s="44"/>
      <c r="U200" s="44"/>
      <c r="V200" s="44"/>
      <c r="W200" s="44"/>
      <c r="X200" s="44"/>
      <c r="Y200" s="44"/>
      <c r="Z200" s="44"/>
      <c r="AA200" s="44"/>
      <c r="AB200" s="44"/>
      <c r="AC200" s="44"/>
      <c r="AD200" s="225"/>
      <c r="AE200" s="44"/>
      <c r="AF200" s="44"/>
      <c r="AG200" s="44"/>
      <c r="AH200" s="44"/>
      <c r="AI200" s="44"/>
      <c r="AJ200" s="225"/>
      <c r="AK200" s="44"/>
      <c r="AL200" s="44"/>
      <c r="AM200" s="225"/>
      <c r="AN200" s="44"/>
      <c r="AO200" s="44"/>
      <c r="AP200" s="44"/>
      <c r="AQ200" s="44"/>
      <c r="AR200" s="44"/>
      <c r="AS200" s="44"/>
      <c r="AT200" s="44"/>
      <c r="AU200" s="40"/>
      <c r="AV200" s="40"/>
      <c r="AW200" s="40"/>
      <c r="AX200" s="41"/>
    </row>
    <row r="201" spans="1:50" ht="22.5" customHeight="1">
      <c r="A201" s="44"/>
      <c r="B201" s="45"/>
      <c r="C201" s="221"/>
      <c r="D201" s="44"/>
      <c r="E201" s="44"/>
      <c r="F201" s="225"/>
      <c r="G201" s="225"/>
      <c r="H201" s="225"/>
      <c r="I201" s="225"/>
      <c r="J201" s="225"/>
      <c r="K201" s="225"/>
      <c r="L201" s="44"/>
      <c r="M201" s="44"/>
      <c r="N201" s="225"/>
      <c r="O201" s="44"/>
      <c r="P201" s="44"/>
      <c r="Q201" s="44"/>
      <c r="R201" s="44"/>
      <c r="S201" s="44"/>
      <c r="T201" s="44"/>
      <c r="U201" s="44"/>
      <c r="V201" s="44"/>
      <c r="W201" s="44"/>
      <c r="X201" s="44"/>
      <c r="Y201" s="44"/>
      <c r="Z201" s="44"/>
      <c r="AA201" s="44"/>
      <c r="AB201" s="44"/>
      <c r="AC201" s="44"/>
      <c r="AD201" s="225"/>
      <c r="AE201" s="44"/>
      <c r="AF201" s="44"/>
      <c r="AG201" s="44"/>
      <c r="AH201" s="44"/>
      <c r="AI201" s="44"/>
      <c r="AJ201" s="225"/>
      <c r="AK201" s="44"/>
      <c r="AL201" s="44"/>
      <c r="AM201" s="225"/>
      <c r="AN201" s="44"/>
      <c r="AO201" s="44"/>
      <c r="AP201" s="44"/>
      <c r="AQ201" s="44"/>
      <c r="AR201" s="44"/>
      <c r="AS201" s="44"/>
      <c r="AT201" s="44"/>
      <c r="AU201" s="40"/>
      <c r="AV201" s="40"/>
      <c r="AW201" s="40"/>
      <c r="AX201" s="41"/>
    </row>
    <row r="202" spans="1:50" ht="22.5" customHeight="1">
      <c r="A202" s="44"/>
      <c r="B202" s="45"/>
      <c r="C202" s="221"/>
      <c r="D202" s="44"/>
      <c r="E202" s="44"/>
      <c r="F202" s="225"/>
      <c r="G202" s="225"/>
      <c r="H202" s="225"/>
      <c r="I202" s="225"/>
      <c r="J202" s="225"/>
      <c r="K202" s="225"/>
      <c r="L202" s="44"/>
      <c r="M202" s="44"/>
      <c r="N202" s="225"/>
      <c r="O202" s="44"/>
      <c r="P202" s="44"/>
      <c r="Q202" s="44"/>
      <c r="R202" s="44"/>
      <c r="S202" s="44"/>
      <c r="T202" s="44"/>
      <c r="U202" s="44"/>
      <c r="V202" s="44"/>
      <c r="W202" s="44"/>
      <c r="X202" s="44"/>
      <c r="Y202" s="44"/>
      <c r="Z202" s="44"/>
      <c r="AA202" s="44"/>
      <c r="AB202" s="44"/>
      <c r="AC202" s="44"/>
      <c r="AD202" s="225"/>
      <c r="AE202" s="44"/>
      <c r="AF202" s="44"/>
      <c r="AG202" s="44"/>
      <c r="AH202" s="44"/>
      <c r="AI202" s="44"/>
      <c r="AJ202" s="225"/>
      <c r="AK202" s="44"/>
      <c r="AL202" s="44"/>
      <c r="AM202" s="225"/>
      <c r="AN202" s="44"/>
      <c r="AO202" s="44"/>
      <c r="AP202" s="44"/>
      <c r="AQ202" s="44"/>
      <c r="AR202" s="44"/>
      <c r="AS202" s="44"/>
      <c r="AT202" s="44"/>
      <c r="AU202" s="40"/>
      <c r="AV202" s="40"/>
      <c r="AW202" s="40"/>
      <c r="AX202" s="41"/>
    </row>
    <row r="203" spans="1:50" ht="22.5" customHeight="1">
      <c r="A203" s="44"/>
      <c r="B203" s="45"/>
      <c r="C203" s="221"/>
      <c r="D203" s="44"/>
      <c r="E203" s="44"/>
      <c r="F203" s="225"/>
      <c r="G203" s="225"/>
      <c r="H203" s="225"/>
      <c r="I203" s="225"/>
      <c r="J203" s="225"/>
      <c r="K203" s="225"/>
      <c r="L203" s="44"/>
      <c r="M203" s="44"/>
      <c r="N203" s="225"/>
      <c r="O203" s="44"/>
      <c r="P203" s="44"/>
      <c r="Q203" s="44"/>
      <c r="R203" s="44"/>
      <c r="S203" s="44"/>
      <c r="T203" s="44"/>
      <c r="U203" s="44"/>
      <c r="V203" s="44"/>
      <c r="W203" s="44"/>
      <c r="X203" s="44"/>
      <c r="Y203" s="44"/>
      <c r="Z203" s="44"/>
      <c r="AA203" s="44"/>
      <c r="AB203" s="44"/>
      <c r="AC203" s="44"/>
      <c r="AD203" s="225"/>
      <c r="AE203" s="44"/>
      <c r="AF203" s="44"/>
      <c r="AG203" s="44"/>
      <c r="AH203" s="44"/>
      <c r="AI203" s="44"/>
      <c r="AJ203" s="225"/>
      <c r="AK203" s="44"/>
      <c r="AL203" s="44"/>
      <c r="AM203" s="225"/>
      <c r="AN203" s="44"/>
      <c r="AO203" s="44"/>
      <c r="AP203" s="44"/>
      <c r="AQ203" s="44"/>
      <c r="AR203" s="44"/>
      <c r="AS203" s="44"/>
      <c r="AT203" s="44"/>
      <c r="AU203" s="40"/>
      <c r="AV203" s="40"/>
      <c r="AW203" s="40"/>
      <c r="AX203" s="41"/>
    </row>
    <row r="204" spans="1:50" ht="22.5" customHeight="1">
      <c r="A204" s="44"/>
      <c r="B204" s="45"/>
      <c r="C204" s="221"/>
      <c r="D204" s="44"/>
      <c r="E204" s="44"/>
      <c r="F204" s="225"/>
      <c r="G204" s="225"/>
      <c r="H204" s="225"/>
      <c r="I204" s="225"/>
      <c r="J204" s="225"/>
      <c r="K204" s="225"/>
      <c r="L204" s="44"/>
      <c r="M204" s="44"/>
      <c r="N204" s="225"/>
      <c r="O204" s="44"/>
      <c r="P204" s="44"/>
      <c r="Q204" s="44"/>
      <c r="R204" s="44"/>
      <c r="S204" s="44"/>
      <c r="T204" s="44"/>
      <c r="U204" s="44"/>
      <c r="V204" s="44"/>
      <c r="W204" s="44"/>
      <c r="X204" s="44"/>
      <c r="Y204" s="44"/>
      <c r="Z204" s="44"/>
      <c r="AA204" s="44"/>
      <c r="AB204" s="44"/>
      <c r="AC204" s="44"/>
      <c r="AD204" s="225"/>
      <c r="AE204" s="44"/>
      <c r="AF204" s="44"/>
      <c r="AG204" s="44"/>
      <c r="AH204" s="44"/>
      <c r="AI204" s="44"/>
      <c r="AJ204" s="225"/>
      <c r="AK204" s="44"/>
      <c r="AL204" s="44"/>
      <c r="AM204" s="225"/>
      <c r="AN204" s="44"/>
      <c r="AO204" s="44"/>
      <c r="AP204" s="44"/>
      <c r="AQ204" s="44"/>
      <c r="AR204" s="44"/>
      <c r="AS204" s="44"/>
      <c r="AT204" s="44"/>
      <c r="AU204" s="40"/>
      <c r="AV204" s="40"/>
      <c r="AW204" s="40"/>
      <c r="AX204" s="41"/>
    </row>
    <row r="205" spans="1:50" ht="22.5" customHeight="1">
      <c r="A205" s="44"/>
      <c r="B205" s="45"/>
      <c r="C205" s="221"/>
      <c r="D205" s="44"/>
      <c r="E205" s="44"/>
      <c r="F205" s="225"/>
      <c r="G205" s="225"/>
      <c r="H205" s="225"/>
      <c r="I205" s="225"/>
      <c r="J205" s="225"/>
      <c r="K205" s="225"/>
      <c r="L205" s="44"/>
      <c r="M205" s="44"/>
      <c r="N205" s="225"/>
      <c r="O205" s="44"/>
      <c r="P205" s="44"/>
      <c r="Q205" s="44"/>
      <c r="R205" s="44"/>
      <c r="S205" s="44"/>
      <c r="T205" s="44"/>
      <c r="U205" s="44"/>
      <c r="V205" s="44"/>
      <c r="W205" s="44"/>
      <c r="X205" s="44"/>
      <c r="Y205" s="44"/>
      <c r="Z205" s="44"/>
      <c r="AA205" s="44"/>
      <c r="AB205" s="44"/>
      <c r="AC205" s="44"/>
      <c r="AD205" s="225"/>
      <c r="AE205" s="44"/>
      <c r="AF205" s="44"/>
      <c r="AG205" s="44"/>
      <c r="AH205" s="44"/>
      <c r="AI205" s="44"/>
      <c r="AJ205" s="225"/>
      <c r="AK205" s="44"/>
      <c r="AL205" s="44"/>
      <c r="AM205" s="225"/>
      <c r="AN205" s="44"/>
      <c r="AO205" s="44"/>
      <c r="AP205" s="44"/>
      <c r="AQ205" s="44"/>
      <c r="AR205" s="44"/>
      <c r="AS205" s="44"/>
      <c r="AT205" s="44"/>
      <c r="AU205" s="40"/>
      <c r="AV205" s="40"/>
      <c r="AW205" s="40"/>
      <c r="AX205" s="41"/>
    </row>
    <row r="206" spans="1:50" ht="22.5" customHeight="1">
      <c r="A206" s="44"/>
      <c r="B206" s="45"/>
      <c r="C206" s="221"/>
      <c r="D206" s="44"/>
      <c r="E206" s="44"/>
      <c r="F206" s="225"/>
      <c r="G206" s="225"/>
      <c r="H206" s="225"/>
      <c r="I206" s="225"/>
      <c r="J206" s="225"/>
      <c r="K206" s="225"/>
      <c r="L206" s="44"/>
      <c r="M206" s="44"/>
      <c r="N206" s="225"/>
      <c r="O206" s="44"/>
      <c r="P206" s="44"/>
      <c r="Q206" s="44"/>
      <c r="R206" s="44"/>
      <c r="S206" s="44"/>
      <c r="T206" s="44"/>
      <c r="U206" s="44"/>
      <c r="V206" s="44"/>
      <c r="W206" s="44"/>
      <c r="X206" s="44"/>
      <c r="Y206" s="44"/>
      <c r="Z206" s="44"/>
      <c r="AA206" s="44"/>
      <c r="AB206" s="44"/>
      <c r="AC206" s="44"/>
      <c r="AD206" s="225"/>
      <c r="AE206" s="44"/>
      <c r="AF206" s="44"/>
      <c r="AG206" s="44"/>
      <c r="AH206" s="44"/>
      <c r="AI206" s="44"/>
      <c r="AJ206" s="225"/>
      <c r="AK206" s="44"/>
      <c r="AL206" s="44"/>
      <c r="AM206" s="225"/>
      <c r="AN206" s="44"/>
      <c r="AO206" s="44"/>
      <c r="AP206" s="44"/>
      <c r="AQ206" s="44"/>
      <c r="AR206" s="44"/>
      <c r="AS206" s="44"/>
      <c r="AT206" s="44"/>
      <c r="AU206" s="40"/>
      <c r="AV206" s="40"/>
      <c r="AW206" s="40"/>
      <c r="AX206" s="41"/>
    </row>
    <row r="207" spans="1:50" ht="22.5" customHeight="1">
      <c r="A207" s="44"/>
      <c r="B207" s="45"/>
      <c r="C207" s="221"/>
      <c r="D207" s="44"/>
      <c r="E207" s="44"/>
      <c r="F207" s="225"/>
      <c r="G207" s="225"/>
      <c r="H207" s="225"/>
      <c r="I207" s="225"/>
      <c r="J207" s="225"/>
      <c r="K207" s="225"/>
      <c r="L207" s="44"/>
      <c r="M207" s="44"/>
      <c r="N207" s="225"/>
      <c r="O207" s="44"/>
      <c r="P207" s="44"/>
      <c r="Q207" s="44"/>
      <c r="R207" s="44"/>
      <c r="S207" s="44"/>
      <c r="T207" s="44"/>
      <c r="U207" s="44"/>
      <c r="V207" s="44"/>
      <c r="W207" s="44"/>
      <c r="X207" s="44"/>
      <c r="Y207" s="44"/>
      <c r="Z207" s="44"/>
      <c r="AA207" s="44"/>
      <c r="AB207" s="44"/>
      <c r="AC207" s="44"/>
      <c r="AD207" s="225"/>
      <c r="AE207" s="44"/>
      <c r="AF207" s="44"/>
      <c r="AG207" s="44"/>
      <c r="AH207" s="44"/>
      <c r="AI207" s="44"/>
      <c r="AJ207" s="225"/>
      <c r="AK207" s="44"/>
      <c r="AL207" s="44"/>
      <c r="AM207" s="225"/>
      <c r="AN207" s="44"/>
      <c r="AO207" s="44"/>
      <c r="AP207" s="44"/>
      <c r="AQ207" s="44"/>
      <c r="AR207" s="44"/>
      <c r="AS207" s="44"/>
      <c r="AT207" s="44"/>
      <c r="AU207" s="40"/>
      <c r="AV207" s="40"/>
      <c r="AW207" s="40"/>
      <c r="AX207" s="41"/>
    </row>
    <row r="208" spans="1:50" ht="22.5" customHeight="1">
      <c r="A208" s="44"/>
      <c r="B208" s="45"/>
      <c r="C208" s="221"/>
      <c r="D208" s="44"/>
      <c r="E208" s="44"/>
      <c r="F208" s="225"/>
      <c r="G208" s="225"/>
      <c r="H208" s="225"/>
      <c r="I208" s="225"/>
      <c r="J208" s="225"/>
      <c r="K208" s="225"/>
      <c r="L208" s="44"/>
      <c r="M208" s="44"/>
      <c r="N208" s="225"/>
      <c r="O208" s="44"/>
      <c r="P208" s="44"/>
      <c r="Q208" s="44"/>
      <c r="R208" s="44"/>
      <c r="S208" s="44"/>
      <c r="T208" s="44"/>
      <c r="U208" s="44"/>
      <c r="V208" s="44"/>
      <c r="W208" s="44"/>
      <c r="X208" s="44"/>
      <c r="Y208" s="44"/>
      <c r="Z208" s="44"/>
      <c r="AA208" s="44"/>
      <c r="AB208" s="44"/>
      <c r="AC208" s="44"/>
      <c r="AD208" s="225"/>
      <c r="AE208" s="44"/>
      <c r="AF208" s="44"/>
      <c r="AG208" s="44"/>
      <c r="AH208" s="44"/>
      <c r="AI208" s="44"/>
      <c r="AJ208" s="225"/>
      <c r="AK208" s="44"/>
      <c r="AL208" s="44"/>
      <c r="AM208" s="225"/>
      <c r="AN208" s="44"/>
      <c r="AO208" s="44"/>
      <c r="AP208" s="44"/>
      <c r="AQ208" s="44"/>
      <c r="AR208" s="44"/>
      <c r="AS208" s="44"/>
      <c r="AT208" s="44"/>
      <c r="AU208" s="40"/>
      <c r="AV208" s="40"/>
      <c r="AW208" s="40"/>
      <c r="AX208" s="41"/>
    </row>
    <row r="209" spans="1:50" ht="22.5" customHeight="1">
      <c r="A209" s="44"/>
      <c r="B209" s="45"/>
      <c r="C209" s="221"/>
      <c r="D209" s="44"/>
      <c r="E209" s="44"/>
      <c r="F209" s="225"/>
      <c r="G209" s="225"/>
      <c r="H209" s="225"/>
      <c r="I209" s="225"/>
      <c r="J209" s="225"/>
      <c r="K209" s="225"/>
      <c r="L209" s="44"/>
      <c r="M209" s="44"/>
      <c r="N209" s="225"/>
      <c r="O209" s="44"/>
      <c r="P209" s="44"/>
      <c r="Q209" s="44"/>
      <c r="R209" s="44"/>
      <c r="S209" s="44"/>
      <c r="T209" s="44"/>
      <c r="U209" s="44"/>
      <c r="V209" s="44"/>
      <c r="W209" s="44"/>
      <c r="X209" s="44"/>
      <c r="Y209" s="44"/>
      <c r="Z209" s="44"/>
      <c r="AA209" s="44"/>
      <c r="AB209" s="44"/>
      <c r="AC209" s="44"/>
      <c r="AD209" s="225"/>
      <c r="AE209" s="44"/>
      <c r="AF209" s="44"/>
      <c r="AG209" s="44"/>
      <c r="AH209" s="44"/>
      <c r="AI209" s="44"/>
      <c r="AJ209" s="225"/>
      <c r="AK209" s="44"/>
      <c r="AL209" s="44"/>
      <c r="AM209" s="225"/>
      <c r="AN209" s="44"/>
      <c r="AO209" s="44"/>
      <c r="AP209" s="44"/>
      <c r="AQ209" s="44"/>
      <c r="AR209" s="44"/>
      <c r="AS209" s="44"/>
      <c r="AT209" s="44"/>
      <c r="AU209" s="40"/>
      <c r="AV209" s="40"/>
      <c r="AW209" s="40"/>
      <c r="AX209" s="41"/>
    </row>
    <row r="210" spans="1:50" ht="22.5" customHeight="1">
      <c r="A210" s="44"/>
      <c r="B210" s="45"/>
      <c r="C210" s="221"/>
      <c r="D210" s="44"/>
      <c r="E210" s="44"/>
      <c r="F210" s="225"/>
      <c r="G210" s="225"/>
      <c r="H210" s="225"/>
      <c r="I210" s="225"/>
      <c r="J210" s="225"/>
      <c r="K210" s="225"/>
      <c r="L210" s="44"/>
      <c r="M210" s="44"/>
      <c r="N210" s="225"/>
      <c r="O210" s="44"/>
      <c r="P210" s="44"/>
      <c r="Q210" s="44"/>
      <c r="R210" s="44"/>
      <c r="S210" s="44"/>
      <c r="T210" s="44"/>
      <c r="U210" s="44"/>
      <c r="V210" s="44"/>
      <c r="W210" s="44"/>
      <c r="X210" s="44"/>
      <c r="Y210" s="44"/>
      <c r="Z210" s="44"/>
      <c r="AA210" s="44"/>
      <c r="AB210" s="44"/>
      <c r="AC210" s="44"/>
      <c r="AD210" s="225"/>
      <c r="AE210" s="44"/>
      <c r="AF210" s="44"/>
      <c r="AG210" s="44"/>
      <c r="AH210" s="44"/>
      <c r="AI210" s="44"/>
      <c r="AJ210" s="225"/>
      <c r="AK210" s="44"/>
      <c r="AL210" s="44"/>
      <c r="AM210" s="225"/>
      <c r="AN210" s="44"/>
      <c r="AO210" s="44"/>
      <c r="AP210" s="44"/>
      <c r="AQ210" s="44"/>
      <c r="AR210" s="44"/>
      <c r="AS210" s="44"/>
      <c r="AT210" s="44"/>
      <c r="AU210" s="40"/>
      <c r="AV210" s="40"/>
      <c r="AW210" s="40"/>
      <c r="AX210" s="41"/>
    </row>
    <row r="211" spans="1:50" ht="22.5" customHeight="1">
      <c r="A211" s="44"/>
      <c r="B211" s="45"/>
      <c r="C211" s="221"/>
      <c r="D211" s="44"/>
      <c r="E211" s="44"/>
      <c r="F211" s="225"/>
      <c r="G211" s="225"/>
      <c r="H211" s="225"/>
      <c r="I211" s="225"/>
      <c r="J211" s="225"/>
      <c r="K211" s="225"/>
      <c r="L211" s="44"/>
      <c r="M211" s="44"/>
      <c r="N211" s="225"/>
      <c r="O211" s="44"/>
      <c r="P211" s="44"/>
      <c r="Q211" s="44"/>
      <c r="R211" s="44"/>
      <c r="S211" s="44"/>
      <c r="T211" s="44"/>
      <c r="U211" s="44"/>
      <c r="V211" s="44"/>
      <c r="W211" s="44"/>
      <c r="X211" s="44"/>
      <c r="Y211" s="44"/>
      <c r="Z211" s="44"/>
      <c r="AA211" s="44"/>
      <c r="AB211" s="44"/>
      <c r="AC211" s="44"/>
      <c r="AD211" s="225"/>
      <c r="AE211" s="44"/>
      <c r="AF211" s="44"/>
      <c r="AG211" s="44"/>
      <c r="AH211" s="44"/>
      <c r="AI211" s="44"/>
      <c r="AJ211" s="225"/>
      <c r="AK211" s="44"/>
      <c r="AL211" s="44"/>
      <c r="AM211" s="225"/>
      <c r="AN211" s="44"/>
      <c r="AO211" s="44"/>
      <c r="AP211" s="44"/>
      <c r="AQ211" s="44"/>
      <c r="AR211" s="44"/>
      <c r="AS211" s="44"/>
      <c r="AT211" s="44"/>
      <c r="AU211" s="40"/>
      <c r="AV211" s="40"/>
      <c r="AW211" s="40"/>
      <c r="AX211" s="41"/>
    </row>
    <row r="212" spans="1:50" ht="22.5" customHeight="1">
      <c r="A212" s="44"/>
      <c r="B212" s="45"/>
      <c r="C212" s="221"/>
      <c r="D212" s="44"/>
      <c r="E212" s="44"/>
      <c r="F212" s="225"/>
      <c r="G212" s="225"/>
      <c r="H212" s="225"/>
      <c r="I212" s="225"/>
      <c r="J212" s="225"/>
      <c r="K212" s="225"/>
      <c r="L212" s="44"/>
      <c r="M212" s="44"/>
      <c r="N212" s="225"/>
      <c r="O212" s="44"/>
      <c r="P212" s="44"/>
      <c r="Q212" s="44"/>
      <c r="R212" s="44"/>
      <c r="S212" s="44"/>
      <c r="T212" s="44"/>
      <c r="U212" s="44"/>
      <c r="V212" s="44"/>
      <c r="W212" s="44"/>
      <c r="X212" s="44"/>
      <c r="Y212" s="44"/>
      <c r="Z212" s="44"/>
      <c r="AA212" s="44"/>
      <c r="AB212" s="44"/>
      <c r="AC212" s="44"/>
      <c r="AD212" s="225"/>
      <c r="AE212" s="44"/>
      <c r="AF212" s="44"/>
      <c r="AG212" s="44"/>
      <c r="AH212" s="44"/>
      <c r="AI212" s="44"/>
      <c r="AJ212" s="225"/>
      <c r="AK212" s="44"/>
      <c r="AL212" s="44"/>
      <c r="AM212" s="225"/>
      <c r="AN212" s="44"/>
      <c r="AO212" s="44"/>
      <c r="AP212" s="44"/>
      <c r="AQ212" s="44"/>
      <c r="AR212" s="44"/>
      <c r="AS212" s="44"/>
      <c r="AT212" s="44"/>
      <c r="AU212" s="40"/>
      <c r="AV212" s="40"/>
      <c r="AW212" s="40"/>
      <c r="AX212" s="41"/>
    </row>
    <row r="213" spans="1:50" ht="22.5" customHeight="1">
      <c r="A213" s="44"/>
      <c r="B213" s="45"/>
      <c r="C213" s="221"/>
      <c r="D213" s="44"/>
      <c r="E213" s="44"/>
      <c r="F213" s="225"/>
      <c r="G213" s="225"/>
      <c r="H213" s="225"/>
      <c r="I213" s="225"/>
      <c r="J213" s="225"/>
      <c r="K213" s="225"/>
      <c r="L213" s="44"/>
      <c r="M213" s="44"/>
      <c r="N213" s="225"/>
      <c r="O213" s="44"/>
      <c r="P213" s="44"/>
      <c r="Q213" s="44"/>
      <c r="R213" s="44"/>
      <c r="S213" s="44"/>
      <c r="T213" s="44"/>
      <c r="U213" s="44"/>
      <c r="V213" s="44"/>
      <c r="W213" s="44"/>
      <c r="X213" s="44"/>
      <c r="Y213" s="44"/>
      <c r="Z213" s="44"/>
      <c r="AA213" s="44"/>
      <c r="AB213" s="44"/>
      <c r="AC213" s="44"/>
      <c r="AD213" s="225"/>
      <c r="AE213" s="44"/>
      <c r="AF213" s="44"/>
      <c r="AG213" s="44"/>
      <c r="AH213" s="44"/>
      <c r="AI213" s="44"/>
      <c r="AJ213" s="225"/>
      <c r="AK213" s="44"/>
      <c r="AL213" s="44"/>
      <c r="AM213" s="225"/>
      <c r="AN213" s="44"/>
      <c r="AO213" s="44"/>
      <c r="AP213" s="44"/>
      <c r="AQ213" s="44"/>
      <c r="AR213" s="44"/>
      <c r="AS213" s="44"/>
      <c r="AT213" s="44"/>
      <c r="AU213" s="40"/>
      <c r="AV213" s="40"/>
      <c r="AW213" s="40"/>
      <c r="AX213" s="41"/>
    </row>
    <row r="214" spans="1:50" ht="22.5" customHeight="1">
      <c r="A214" s="44"/>
      <c r="B214" s="45"/>
      <c r="C214" s="221"/>
      <c r="D214" s="44"/>
      <c r="E214" s="44"/>
      <c r="F214" s="225"/>
      <c r="G214" s="225"/>
      <c r="H214" s="225"/>
      <c r="I214" s="225"/>
      <c r="J214" s="225"/>
      <c r="K214" s="225"/>
      <c r="L214" s="44"/>
      <c r="M214" s="44"/>
      <c r="N214" s="225"/>
      <c r="O214" s="44"/>
      <c r="P214" s="44"/>
      <c r="Q214" s="44"/>
      <c r="R214" s="44"/>
      <c r="S214" s="44"/>
      <c r="T214" s="44"/>
      <c r="U214" s="44"/>
      <c r="V214" s="44"/>
      <c r="W214" s="44"/>
      <c r="X214" s="44"/>
      <c r="Y214" s="44"/>
      <c r="Z214" s="44"/>
      <c r="AA214" s="44"/>
      <c r="AB214" s="44"/>
      <c r="AC214" s="44"/>
      <c r="AD214" s="225"/>
      <c r="AE214" s="44"/>
      <c r="AF214" s="44"/>
      <c r="AG214" s="44"/>
      <c r="AH214" s="44"/>
      <c r="AI214" s="44"/>
      <c r="AJ214" s="225"/>
      <c r="AK214" s="44"/>
      <c r="AL214" s="44"/>
      <c r="AM214" s="225"/>
      <c r="AN214" s="44"/>
      <c r="AO214" s="44"/>
      <c r="AP214" s="44"/>
      <c r="AQ214" s="44"/>
      <c r="AR214" s="44"/>
      <c r="AS214" s="44"/>
      <c r="AT214" s="44"/>
      <c r="AU214" s="40"/>
      <c r="AV214" s="40"/>
      <c r="AW214" s="40"/>
      <c r="AX214" s="41"/>
    </row>
    <row r="215" spans="1:50" ht="22.5" customHeight="1">
      <c r="A215" s="44"/>
      <c r="B215" s="45"/>
      <c r="C215" s="221"/>
      <c r="D215" s="44"/>
      <c r="E215" s="44"/>
      <c r="F215" s="225"/>
      <c r="G215" s="225"/>
      <c r="H215" s="225"/>
      <c r="I215" s="225"/>
      <c r="J215" s="225"/>
      <c r="K215" s="225"/>
      <c r="L215" s="44"/>
      <c r="M215" s="44"/>
      <c r="N215" s="225"/>
      <c r="O215" s="44"/>
      <c r="P215" s="44"/>
      <c r="Q215" s="44"/>
      <c r="R215" s="44"/>
      <c r="S215" s="44"/>
      <c r="T215" s="44"/>
      <c r="U215" s="44"/>
      <c r="V215" s="44"/>
      <c r="W215" s="44"/>
      <c r="X215" s="44"/>
      <c r="Y215" s="44"/>
      <c r="Z215" s="44"/>
      <c r="AA215" s="44"/>
      <c r="AB215" s="44"/>
      <c r="AC215" s="44"/>
      <c r="AD215" s="225"/>
      <c r="AE215" s="44"/>
      <c r="AF215" s="44"/>
      <c r="AG215" s="44"/>
      <c r="AH215" s="44"/>
      <c r="AI215" s="44"/>
      <c r="AJ215" s="225"/>
      <c r="AK215" s="44"/>
      <c r="AL215" s="44"/>
      <c r="AM215" s="225"/>
      <c r="AN215" s="44"/>
      <c r="AO215" s="44"/>
      <c r="AP215" s="44"/>
      <c r="AQ215" s="44"/>
      <c r="AR215" s="44"/>
      <c r="AS215" s="44"/>
      <c r="AT215" s="44"/>
      <c r="AU215" s="40"/>
      <c r="AV215" s="40"/>
      <c r="AW215" s="40"/>
      <c r="AX215" s="41"/>
    </row>
    <row r="216" spans="1:50" ht="22.5" customHeight="1">
      <c r="A216" s="44"/>
      <c r="B216" s="45"/>
      <c r="C216" s="221"/>
      <c r="D216" s="44"/>
      <c r="E216" s="44"/>
      <c r="F216" s="225"/>
      <c r="G216" s="225"/>
      <c r="H216" s="225"/>
      <c r="I216" s="225"/>
      <c r="J216" s="225"/>
      <c r="K216" s="225"/>
      <c r="L216" s="44"/>
      <c r="M216" s="44"/>
      <c r="N216" s="225"/>
      <c r="O216" s="44"/>
      <c r="P216" s="44"/>
      <c r="Q216" s="44"/>
      <c r="R216" s="44"/>
      <c r="S216" s="44"/>
      <c r="T216" s="44"/>
      <c r="U216" s="44"/>
      <c r="V216" s="44"/>
      <c r="W216" s="44"/>
      <c r="X216" s="44"/>
      <c r="Y216" s="44"/>
      <c r="Z216" s="44"/>
      <c r="AA216" s="44"/>
      <c r="AB216" s="44"/>
      <c r="AC216" s="44"/>
      <c r="AD216" s="225"/>
      <c r="AE216" s="44"/>
      <c r="AF216" s="44"/>
      <c r="AG216" s="44"/>
      <c r="AH216" s="44"/>
      <c r="AI216" s="44"/>
      <c r="AJ216" s="225"/>
      <c r="AK216" s="44"/>
      <c r="AL216" s="44"/>
      <c r="AM216" s="225"/>
      <c r="AN216" s="44"/>
      <c r="AO216" s="44"/>
      <c r="AP216" s="44"/>
      <c r="AQ216" s="44"/>
      <c r="AR216" s="44"/>
      <c r="AS216" s="44"/>
      <c r="AT216" s="44"/>
      <c r="AU216" s="40"/>
      <c r="AV216" s="40"/>
      <c r="AW216" s="40"/>
      <c r="AX216" s="41"/>
    </row>
    <row r="217" spans="1:50" ht="22.5" customHeight="1">
      <c r="A217" s="44"/>
      <c r="B217" s="45"/>
      <c r="C217" s="221"/>
      <c r="D217" s="44"/>
      <c r="E217" s="44"/>
      <c r="F217" s="225"/>
      <c r="G217" s="225"/>
      <c r="H217" s="225"/>
      <c r="I217" s="225"/>
      <c r="J217" s="225"/>
      <c r="K217" s="225"/>
      <c r="L217" s="44"/>
      <c r="M217" s="44"/>
      <c r="N217" s="225"/>
      <c r="O217" s="44"/>
      <c r="P217" s="44"/>
      <c r="Q217" s="44"/>
      <c r="R217" s="44"/>
      <c r="S217" s="44"/>
      <c r="T217" s="44"/>
      <c r="U217" s="44"/>
      <c r="V217" s="44"/>
      <c r="W217" s="44"/>
      <c r="X217" s="44"/>
      <c r="Y217" s="44"/>
      <c r="Z217" s="44"/>
      <c r="AA217" s="44"/>
      <c r="AB217" s="44"/>
      <c r="AC217" s="44"/>
      <c r="AD217" s="225"/>
      <c r="AE217" s="44"/>
      <c r="AF217" s="44"/>
      <c r="AG217" s="44"/>
      <c r="AH217" s="44"/>
      <c r="AI217" s="44"/>
      <c r="AJ217" s="225"/>
      <c r="AK217" s="44"/>
      <c r="AL217" s="44"/>
      <c r="AM217" s="225"/>
      <c r="AN217" s="44"/>
      <c r="AO217" s="44"/>
      <c r="AP217" s="44"/>
      <c r="AQ217" s="44"/>
      <c r="AR217" s="44"/>
      <c r="AS217" s="44"/>
      <c r="AT217" s="44"/>
      <c r="AU217" s="40"/>
      <c r="AV217" s="40"/>
      <c r="AW217" s="40"/>
      <c r="AX217" s="41"/>
    </row>
    <row r="218" spans="1:50" ht="22.5" customHeight="1">
      <c r="A218" s="44"/>
      <c r="B218" s="45"/>
      <c r="C218" s="221"/>
      <c r="D218" s="44"/>
      <c r="E218" s="44"/>
      <c r="F218" s="225"/>
      <c r="G218" s="225"/>
      <c r="H218" s="225"/>
      <c r="I218" s="225"/>
      <c r="J218" s="225"/>
      <c r="K218" s="225"/>
      <c r="L218" s="44"/>
      <c r="M218" s="44"/>
      <c r="N218" s="225"/>
      <c r="O218" s="44"/>
      <c r="P218" s="44"/>
      <c r="Q218" s="44"/>
      <c r="R218" s="44"/>
      <c r="S218" s="44"/>
      <c r="T218" s="44"/>
      <c r="U218" s="44"/>
      <c r="V218" s="44"/>
      <c r="W218" s="44"/>
      <c r="X218" s="44"/>
      <c r="Y218" s="44"/>
      <c r="Z218" s="44"/>
      <c r="AA218" s="44"/>
      <c r="AB218" s="44"/>
      <c r="AC218" s="44"/>
      <c r="AD218" s="225"/>
      <c r="AE218" s="44"/>
      <c r="AF218" s="44"/>
      <c r="AG218" s="44"/>
      <c r="AH218" s="44"/>
      <c r="AI218" s="44"/>
      <c r="AJ218" s="225"/>
      <c r="AK218" s="44"/>
      <c r="AL218" s="44"/>
      <c r="AM218" s="225"/>
      <c r="AN218" s="44"/>
      <c r="AO218" s="44"/>
      <c r="AP218" s="44"/>
      <c r="AQ218" s="44"/>
      <c r="AR218" s="44"/>
      <c r="AS218" s="44"/>
      <c r="AT218" s="44"/>
      <c r="AU218" s="40"/>
      <c r="AV218" s="40"/>
      <c r="AW218" s="40"/>
      <c r="AX218" s="41"/>
    </row>
    <row r="219" spans="1:50" ht="22.5" customHeight="1">
      <c r="A219" s="44"/>
      <c r="B219" s="45"/>
      <c r="C219" s="221"/>
      <c r="D219" s="44"/>
      <c r="E219" s="44"/>
      <c r="F219" s="225"/>
      <c r="G219" s="225"/>
      <c r="H219" s="225"/>
      <c r="I219" s="225"/>
      <c r="J219" s="225"/>
      <c r="K219" s="225"/>
      <c r="L219" s="44"/>
      <c r="M219" s="44"/>
      <c r="N219" s="225"/>
      <c r="O219" s="44"/>
      <c r="P219" s="44"/>
      <c r="Q219" s="44"/>
      <c r="R219" s="44"/>
      <c r="S219" s="44"/>
      <c r="T219" s="44"/>
      <c r="U219" s="44"/>
      <c r="V219" s="44"/>
      <c r="W219" s="44"/>
      <c r="X219" s="44"/>
      <c r="Y219" s="44"/>
      <c r="Z219" s="44"/>
      <c r="AA219" s="44"/>
      <c r="AB219" s="44"/>
      <c r="AC219" s="44"/>
      <c r="AD219" s="225"/>
      <c r="AE219" s="44"/>
      <c r="AF219" s="44"/>
      <c r="AG219" s="44"/>
      <c r="AH219" s="44"/>
      <c r="AI219" s="44"/>
      <c r="AJ219" s="225"/>
      <c r="AK219" s="44"/>
      <c r="AL219" s="44"/>
      <c r="AM219" s="225"/>
      <c r="AN219" s="44"/>
      <c r="AO219" s="44"/>
      <c r="AP219" s="44"/>
      <c r="AQ219" s="44"/>
      <c r="AR219" s="44"/>
      <c r="AS219" s="44"/>
      <c r="AT219" s="44"/>
      <c r="AU219" s="40"/>
      <c r="AV219" s="40"/>
      <c r="AW219" s="40"/>
      <c r="AX219" s="41"/>
    </row>
    <row r="220" spans="1:50" ht="22.5" customHeight="1">
      <c r="A220" s="44"/>
      <c r="B220" s="45"/>
      <c r="C220" s="221"/>
      <c r="D220" s="44"/>
      <c r="E220" s="44"/>
      <c r="F220" s="225"/>
      <c r="G220" s="225"/>
      <c r="H220" s="225"/>
      <c r="I220" s="225"/>
      <c r="J220" s="225"/>
      <c r="K220" s="225"/>
      <c r="L220" s="44"/>
      <c r="M220" s="44"/>
      <c r="N220" s="225"/>
      <c r="O220" s="44"/>
      <c r="P220" s="44"/>
      <c r="Q220" s="44"/>
      <c r="R220" s="44"/>
      <c r="S220" s="44"/>
      <c r="T220" s="44"/>
      <c r="U220" s="44"/>
      <c r="V220" s="44"/>
      <c r="W220" s="44"/>
      <c r="X220" s="44"/>
      <c r="Y220" s="44"/>
      <c r="Z220" s="44"/>
      <c r="AA220" s="44"/>
      <c r="AB220" s="44"/>
      <c r="AC220" s="44"/>
      <c r="AD220" s="225"/>
      <c r="AE220" s="44"/>
      <c r="AF220" s="44"/>
      <c r="AG220" s="44"/>
      <c r="AH220" s="44"/>
      <c r="AI220" s="44"/>
      <c r="AJ220" s="225"/>
      <c r="AK220" s="44"/>
      <c r="AL220" s="44"/>
      <c r="AM220" s="225"/>
      <c r="AN220" s="44"/>
      <c r="AO220" s="44"/>
      <c r="AP220" s="44"/>
      <c r="AQ220" s="44"/>
      <c r="AR220" s="44"/>
      <c r="AS220" s="44"/>
      <c r="AT220" s="44"/>
      <c r="AU220" s="40"/>
      <c r="AV220" s="40"/>
      <c r="AW220" s="40"/>
      <c r="AX220" s="41"/>
    </row>
    <row r="221" spans="1:50" ht="22.5" customHeight="1">
      <c r="A221" s="44"/>
      <c r="B221" s="45"/>
      <c r="C221" s="221"/>
      <c r="D221" s="44"/>
      <c r="E221" s="44"/>
      <c r="F221" s="225"/>
      <c r="G221" s="225"/>
      <c r="H221" s="225"/>
      <c r="I221" s="225"/>
      <c r="J221" s="225"/>
      <c r="K221" s="225"/>
      <c r="L221" s="44"/>
      <c r="M221" s="44"/>
      <c r="N221" s="225"/>
      <c r="O221" s="44"/>
      <c r="P221" s="44"/>
      <c r="Q221" s="44"/>
      <c r="R221" s="44"/>
      <c r="S221" s="44"/>
      <c r="T221" s="44"/>
      <c r="U221" s="44"/>
      <c r="V221" s="44"/>
      <c r="W221" s="44"/>
      <c r="X221" s="44"/>
      <c r="Y221" s="44"/>
      <c r="Z221" s="44"/>
      <c r="AA221" s="44"/>
      <c r="AB221" s="44"/>
      <c r="AC221" s="44"/>
      <c r="AD221" s="225"/>
      <c r="AE221" s="44"/>
      <c r="AF221" s="44"/>
      <c r="AG221" s="44"/>
      <c r="AH221" s="44"/>
      <c r="AI221" s="44"/>
      <c r="AJ221" s="225"/>
      <c r="AK221" s="44"/>
      <c r="AL221" s="44"/>
      <c r="AM221" s="225"/>
      <c r="AN221" s="44"/>
      <c r="AO221" s="44"/>
      <c r="AP221" s="44"/>
      <c r="AQ221" s="44"/>
      <c r="AR221" s="44"/>
      <c r="AS221" s="44"/>
      <c r="AT221" s="44"/>
      <c r="AU221" s="40"/>
      <c r="AV221" s="40"/>
      <c r="AW221" s="40"/>
      <c r="AX221" s="41"/>
    </row>
    <row r="222" spans="1:50" ht="22.5" customHeight="1">
      <c r="A222" s="44"/>
      <c r="B222" s="45"/>
      <c r="C222" s="221"/>
      <c r="D222" s="44"/>
      <c r="E222" s="44"/>
      <c r="F222" s="225"/>
      <c r="G222" s="225"/>
      <c r="H222" s="225"/>
      <c r="I222" s="225"/>
      <c r="J222" s="225"/>
      <c r="K222" s="225"/>
      <c r="L222" s="44"/>
      <c r="M222" s="44"/>
      <c r="N222" s="225"/>
      <c r="O222" s="44"/>
      <c r="P222" s="44"/>
      <c r="Q222" s="44"/>
      <c r="R222" s="44"/>
      <c r="S222" s="44"/>
      <c r="T222" s="44"/>
      <c r="U222" s="44"/>
      <c r="V222" s="44"/>
      <c r="W222" s="44"/>
      <c r="X222" s="44"/>
      <c r="Y222" s="44"/>
      <c r="Z222" s="44"/>
      <c r="AA222" s="44"/>
      <c r="AB222" s="44"/>
      <c r="AC222" s="44"/>
      <c r="AD222" s="225"/>
      <c r="AE222" s="44"/>
      <c r="AF222" s="44"/>
      <c r="AG222" s="44"/>
      <c r="AH222" s="44"/>
      <c r="AI222" s="44"/>
      <c r="AJ222" s="225"/>
      <c r="AK222" s="44"/>
      <c r="AL222" s="44"/>
      <c r="AM222" s="225"/>
      <c r="AN222" s="44"/>
      <c r="AO222" s="44"/>
      <c r="AP222" s="44"/>
      <c r="AQ222" s="44"/>
      <c r="AR222" s="44"/>
      <c r="AS222" s="44"/>
      <c r="AT222" s="44"/>
      <c r="AU222" s="40"/>
      <c r="AV222" s="40"/>
      <c r="AW222" s="40"/>
      <c r="AX222" s="41"/>
    </row>
    <row r="223" spans="1:50" ht="22.5" customHeight="1">
      <c r="A223" s="44"/>
      <c r="B223" s="45"/>
      <c r="C223" s="221"/>
      <c r="D223" s="44"/>
      <c r="E223" s="44"/>
      <c r="F223" s="225"/>
      <c r="G223" s="225"/>
      <c r="H223" s="225"/>
      <c r="I223" s="225"/>
      <c r="J223" s="225"/>
      <c r="K223" s="225"/>
      <c r="L223" s="44"/>
      <c r="M223" s="44"/>
      <c r="N223" s="225"/>
      <c r="O223" s="44"/>
      <c r="P223" s="44"/>
      <c r="Q223" s="44"/>
      <c r="R223" s="44"/>
      <c r="S223" s="44"/>
      <c r="T223" s="44"/>
      <c r="U223" s="44"/>
      <c r="V223" s="44"/>
      <c r="W223" s="44"/>
      <c r="X223" s="44"/>
      <c r="Y223" s="44"/>
      <c r="Z223" s="44"/>
      <c r="AA223" s="44"/>
      <c r="AB223" s="44"/>
      <c r="AC223" s="44"/>
      <c r="AD223" s="225"/>
      <c r="AE223" s="44"/>
      <c r="AF223" s="44"/>
      <c r="AG223" s="44"/>
      <c r="AH223" s="44"/>
      <c r="AI223" s="44"/>
      <c r="AJ223" s="225"/>
      <c r="AK223" s="44"/>
      <c r="AL223" s="44"/>
      <c r="AM223" s="225"/>
      <c r="AN223" s="44"/>
      <c r="AO223" s="44"/>
      <c r="AP223" s="44"/>
      <c r="AQ223" s="44"/>
      <c r="AR223" s="44"/>
      <c r="AS223" s="44"/>
      <c r="AT223" s="44"/>
      <c r="AU223" s="40"/>
      <c r="AV223" s="40"/>
      <c r="AW223" s="40"/>
      <c r="AX223" s="41"/>
    </row>
    <row r="224" spans="1:50" ht="22.5" customHeight="1">
      <c r="A224" s="44"/>
      <c r="B224" s="45"/>
      <c r="C224" s="221"/>
      <c r="D224" s="44"/>
      <c r="E224" s="44"/>
      <c r="F224" s="225"/>
      <c r="G224" s="225"/>
      <c r="H224" s="225"/>
      <c r="I224" s="225"/>
      <c r="J224" s="225"/>
      <c r="K224" s="225"/>
      <c r="L224" s="44"/>
      <c r="M224" s="44"/>
      <c r="N224" s="225"/>
      <c r="O224" s="44"/>
      <c r="P224" s="44"/>
      <c r="Q224" s="44"/>
      <c r="R224" s="44"/>
      <c r="S224" s="44"/>
      <c r="T224" s="44"/>
      <c r="U224" s="44"/>
      <c r="V224" s="44"/>
      <c r="W224" s="44"/>
      <c r="X224" s="44"/>
      <c r="Y224" s="44"/>
      <c r="Z224" s="44"/>
      <c r="AA224" s="44"/>
      <c r="AB224" s="44"/>
      <c r="AC224" s="44"/>
      <c r="AD224" s="225"/>
      <c r="AE224" s="44"/>
      <c r="AF224" s="44"/>
      <c r="AG224" s="44"/>
      <c r="AH224" s="44"/>
      <c r="AI224" s="44"/>
      <c r="AJ224" s="225"/>
      <c r="AK224" s="44"/>
      <c r="AL224" s="44"/>
      <c r="AM224" s="225"/>
      <c r="AN224" s="44"/>
      <c r="AO224" s="44"/>
      <c r="AP224" s="44"/>
      <c r="AQ224" s="44"/>
      <c r="AR224" s="44"/>
      <c r="AS224" s="44"/>
      <c r="AT224" s="44"/>
      <c r="AU224" s="40"/>
      <c r="AV224" s="40"/>
      <c r="AW224" s="40"/>
      <c r="AX224" s="41"/>
    </row>
    <row r="225" spans="1:50" ht="22.5" customHeight="1">
      <c r="A225" s="46"/>
      <c r="B225" s="47"/>
      <c r="C225" s="47"/>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0"/>
      <c r="AV225" s="40"/>
      <c r="AW225" s="40"/>
      <c r="AX225" s="41"/>
    </row>
    <row r="226" spans="1:50" ht="22.5" customHeight="1">
      <c r="A226" s="46"/>
      <c r="B226" s="47"/>
      <c r="C226" s="47"/>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0"/>
      <c r="AV226" s="40"/>
      <c r="AW226" s="40"/>
      <c r="AX226" s="41"/>
    </row>
    <row r="227" spans="1:50" ht="22.5" customHeight="1">
      <c r="A227" s="46"/>
      <c r="B227" s="47"/>
      <c r="C227" s="47"/>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0"/>
      <c r="AV227" s="40"/>
      <c r="AW227" s="40"/>
      <c r="AX227" s="41"/>
    </row>
    <row r="228" spans="1:50" ht="22.5" customHeight="1">
      <c r="A228" s="46"/>
      <c r="B228" s="47"/>
      <c r="C228" s="47"/>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0"/>
      <c r="AV228" s="40"/>
      <c r="AW228" s="40"/>
      <c r="AX228" s="41"/>
    </row>
    <row r="229" spans="1:50" ht="22.5" customHeight="1">
      <c r="A229" s="46"/>
      <c r="B229" s="47"/>
      <c r="C229" s="47"/>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0"/>
      <c r="AV229" s="40"/>
      <c r="AW229" s="40"/>
      <c r="AX229" s="41"/>
    </row>
    <row r="230" spans="1:50" ht="22.5" customHeight="1">
      <c r="A230" s="46"/>
      <c r="B230" s="47"/>
      <c r="C230" s="47"/>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0"/>
      <c r="AV230" s="40"/>
      <c r="AW230" s="40"/>
      <c r="AX230" s="41"/>
    </row>
    <row r="231" spans="1:50" ht="22.5" customHeight="1">
      <c r="A231" s="46"/>
      <c r="B231" s="47"/>
      <c r="C231" s="47"/>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0"/>
      <c r="AV231" s="40"/>
      <c r="AW231" s="40"/>
      <c r="AX231" s="41"/>
    </row>
    <row r="232" spans="1:50" ht="22.5" customHeight="1">
      <c r="A232" s="46"/>
      <c r="B232" s="47"/>
      <c r="C232" s="47"/>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0"/>
      <c r="AV232" s="40"/>
      <c r="AW232" s="40"/>
      <c r="AX232" s="41"/>
    </row>
    <row r="233" spans="1:50" ht="22.5" customHeight="1">
      <c r="A233" s="46"/>
      <c r="B233" s="47"/>
      <c r="C233" s="47"/>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0"/>
      <c r="AV233" s="40"/>
      <c r="AW233" s="40"/>
      <c r="AX233" s="41"/>
    </row>
    <row r="234" spans="1:50" ht="22.5" customHeight="1">
      <c r="A234" s="46"/>
      <c r="B234" s="47"/>
      <c r="C234" s="47"/>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0"/>
      <c r="AV234" s="40"/>
      <c r="AW234" s="40"/>
      <c r="AX234" s="41"/>
    </row>
    <row r="235" spans="1:50" ht="22.5" customHeight="1">
      <c r="A235" s="46"/>
      <c r="B235" s="47"/>
      <c r="C235" s="47"/>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0"/>
      <c r="AV235" s="40"/>
      <c r="AW235" s="40"/>
      <c r="AX235" s="41"/>
    </row>
    <row r="236" spans="1:50" ht="22.5" customHeight="1">
      <c r="A236" s="46"/>
      <c r="B236" s="47"/>
      <c r="C236" s="47"/>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0"/>
      <c r="AV236" s="40"/>
      <c r="AW236" s="40"/>
      <c r="AX236" s="41"/>
    </row>
    <row r="237" spans="1:50" ht="22.5" customHeight="1">
      <c r="A237" s="46"/>
      <c r="B237" s="47"/>
      <c r="C237" s="47"/>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0"/>
      <c r="AV237" s="40"/>
      <c r="AW237" s="40"/>
      <c r="AX237" s="41"/>
    </row>
    <row r="238" spans="1:50" ht="22.5" customHeight="1">
      <c r="A238" s="46"/>
      <c r="B238" s="47"/>
      <c r="C238" s="47"/>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0"/>
      <c r="AV238" s="40"/>
      <c r="AW238" s="40"/>
      <c r="AX238" s="41"/>
    </row>
    <row r="239" spans="1:50" ht="22.5" customHeight="1">
      <c r="A239" s="46"/>
      <c r="B239" s="47"/>
      <c r="C239" s="47"/>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0"/>
      <c r="AV239" s="40"/>
      <c r="AW239" s="40"/>
      <c r="AX239" s="41"/>
    </row>
    <row r="240" spans="1:50" ht="22.5" customHeight="1">
      <c r="A240" s="46"/>
      <c r="B240" s="47"/>
      <c r="C240" s="47"/>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0"/>
      <c r="AV240" s="40"/>
      <c r="AW240" s="40"/>
      <c r="AX240" s="41"/>
    </row>
    <row r="241" spans="1:50" ht="22.5" customHeight="1">
      <c r="A241" s="46"/>
      <c r="B241" s="47"/>
      <c r="C241" s="47"/>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0"/>
      <c r="AV241" s="40"/>
      <c r="AW241" s="40"/>
      <c r="AX241" s="41"/>
    </row>
    <row r="242" spans="1:50" ht="22.5" customHeight="1">
      <c r="A242" s="46"/>
      <c r="B242" s="47"/>
      <c r="C242" s="47"/>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0"/>
      <c r="AV242" s="40"/>
      <c r="AW242" s="40"/>
      <c r="AX242" s="41"/>
    </row>
    <row r="243" spans="1:50" ht="22.5" customHeight="1">
      <c r="A243" s="46"/>
      <c r="B243" s="47"/>
      <c r="C243" s="47"/>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0"/>
      <c r="AV243" s="40"/>
      <c r="AW243" s="40"/>
      <c r="AX243" s="41"/>
    </row>
    <row r="244" spans="1:50" ht="22.5" customHeight="1">
      <c r="A244" s="46"/>
      <c r="B244" s="47"/>
      <c r="C244" s="47"/>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0"/>
      <c r="AV244" s="40"/>
      <c r="AW244" s="40"/>
      <c r="AX244" s="41"/>
    </row>
    <row r="245" spans="1:50" ht="22.5" customHeight="1">
      <c r="A245" s="46"/>
      <c r="B245" s="47"/>
      <c r="C245" s="47"/>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0"/>
      <c r="AV245" s="40"/>
      <c r="AW245" s="40"/>
      <c r="AX245" s="41"/>
    </row>
    <row r="246" spans="1:50" ht="22.5" customHeight="1">
      <c r="A246" s="46"/>
      <c r="B246" s="47"/>
      <c r="C246" s="47"/>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0"/>
      <c r="AV246" s="40"/>
      <c r="AW246" s="40"/>
      <c r="AX246" s="41"/>
    </row>
    <row r="247" spans="1:50" ht="22.5" customHeight="1">
      <c r="A247" s="46"/>
      <c r="B247" s="47"/>
      <c r="C247" s="47"/>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0"/>
      <c r="AV247" s="40"/>
      <c r="AW247" s="40"/>
      <c r="AX247" s="41"/>
    </row>
    <row r="248" spans="1:50" ht="22.5" customHeight="1">
      <c r="A248" s="46"/>
      <c r="B248" s="47"/>
      <c r="C248" s="47"/>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0"/>
      <c r="AV248" s="40"/>
      <c r="AW248" s="40"/>
      <c r="AX248" s="41"/>
    </row>
    <row r="249" spans="1:50" ht="22.5" customHeight="1">
      <c r="A249" s="46"/>
      <c r="B249" s="47"/>
      <c r="C249" s="47"/>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0"/>
      <c r="AV249" s="40"/>
      <c r="AW249" s="40"/>
      <c r="AX249" s="41"/>
    </row>
    <row r="250" spans="1:50" ht="22.5" customHeight="1">
      <c r="A250" s="46"/>
      <c r="B250" s="47"/>
      <c r="C250" s="47"/>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0"/>
      <c r="AV250" s="40"/>
      <c r="AW250" s="40"/>
      <c r="AX250" s="41"/>
    </row>
    <row r="251" spans="1:50" ht="22.5" customHeight="1">
      <c r="A251" s="46"/>
      <c r="B251" s="47"/>
      <c r="C251" s="47"/>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0"/>
      <c r="AV251" s="40"/>
      <c r="AW251" s="40"/>
      <c r="AX251" s="41"/>
    </row>
    <row r="252" spans="1:50" ht="22.5" customHeight="1">
      <c r="A252" s="46"/>
      <c r="B252" s="47"/>
      <c r="C252" s="47"/>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0"/>
      <c r="AV252" s="40"/>
      <c r="AW252" s="40"/>
      <c r="AX252" s="41"/>
    </row>
    <row r="253" spans="1:50" ht="22.5" customHeight="1">
      <c r="A253" s="46"/>
      <c r="B253" s="47"/>
      <c r="C253" s="47"/>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0"/>
      <c r="AV253" s="40"/>
      <c r="AW253" s="40"/>
      <c r="AX253" s="41"/>
    </row>
    <row r="254" spans="1:50" ht="22.5" customHeight="1">
      <c r="A254" s="46"/>
      <c r="B254" s="47"/>
      <c r="C254" s="47"/>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0"/>
      <c r="AV254" s="40"/>
      <c r="AW254" s="40"/>
      <c r="AX254" s="41"/>
    </row>
    <row r="255" spans="1:50" ht="22.5" customHeight="1">
      <c r="A255" s="46"/>
      <c r="B255" s="47"/>
      <c r="C255" s="47"/>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0"/>
      <c r="AV255" s="40"/>
      <c r="AW255" s="40"/>
      <c r="AX255" s="41"/>
    </row>
    <row r="256" spans="1:50" ht="22.5" customHeight="1">
      <c r="A256" s="46"/>
      <c r="B256" s="47"/>
      <c r="C256" s="47"/>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0"/>
      <c r="AV256" s="40"/>
      <c r="AW256" s="40"/>
      <c r="AX256" s="41"/>
    </row>
    <row r="257" spans="1:50" ht="22.5" customHeight="1">
      <c r="A257" s="46"/>
      <c r="B257" s="47"/>
      <c r="C257" s="47"/>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0"/>
      <c r="AV257" s="40"/>
      <c r="AW257" s="40"/>
      <c r="AX257" s="41"/>
    </row>
    <row r="258" spans="1:50" ht="22.5" customHeight="1">
      <c r="A258" s="46"/>
      <c r="B258" s="47"/>
      <c r="C258" s="47"/>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0"/>
      <c r="AV258" s="40"/>
      <c r="AW258" s="40"/>
      <c r="AX258" s="41"/>
    </row>
    <row r="259" spans="1:50" ht="22.5" customHeight="1">
      <c r="A259" s="46"/>
      <c r="B259" s="47"/>
      <c r="C259" s="47"/>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0"/>
      <c r="AV259" s="40"/>
      <c r="AW259" s="40"/>
      <c r="AX259" s="41"/>
    </row>
    <row r="260" spans="1:50" ht="22.5" customHeight="1">
      <c r="A260" s="46"/>
      <c r="B260" s="47"/>
      <c r="C260" s="47"/>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0"/>
      <c r="AV260" s="40"/>
      <c r="AW260" s="40"/>
      <c r="AX260" s="41"/>
    </row>
    <row r="261" spans="1:50" ht="22.5" customHeight="1">
      <c r="A261" s="46"/>
      <c r="B261" s="47"/>
      <c r="C261" s="47"/>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0"/>
      <c r="AV261" s="40"/>
      <c r="AW261" s="40"/>
      <c r="AX261" s="41"/>
    </row>
    <row r="262" spans="1:50" ht="22.5" customHeight="1">
      <c r="A262" s="46"/>
      <c r="B262" s="47"/>
      <c r="C262" s="47"/>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0"/>
      <c r="AV262" s="40"/>
      <c r="AW262" s="40"/>
      <c r="AX262" s="41"/>
    </row>
    <row r="263" spans="1:50" ht="22.5" customHeight="1">
      <c r="A263" s="46"/>
      <c r="B263" s="47"/>
      <c r="C263" s="47"/>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0"/>
      <c r="AV263" s="40"/>
      <c r="AW263" s="40"/>
      <c r="AX263" s="41"/>
    </row>
    <row r="264" spans="1:50" ht="22.5" customHeight="1">
      <c r="A264" s="46"/>
      <c r="B264" s="47"/>
      <c r="C264" s="47"/>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0"/>
      <c r="AV264" s="40"/>
      <c r="AW264" s="40"/>
      <c r="AX264" s="41"/>
    </row>
    <row r="265" spans="1:50" ht="22.5" customHeight="1">
      <c r="A265" s="46"/>
      <c r="B265" s="47"/>
      <c r="C265" s="47"/>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0"/>
      <c r="AV265" s="40"/>
      <c r="AW265" s="40"/>
      <c r="AX265" s="41"/>
    </row>
    <row r="266" spans="1:50" ht="22.5" customHeight="1">
      <c r="A266" s="46"/>
      <c r="B266" s="47"/>
      <c r="C266" s="47"/>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0"/>
      <c r="AV266" s="40"/>
      <c r="AW266" s="40"/>
      <c r="AX266" s="41"/>
    </row>
    <row r="267" spans="1:50" ht="22.5" customHeight="1">
      <c r="A267" s="46"/>
      <c r="B267" s="47"/>
      <c r="C267" s="47"/>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0"/>
      <c r="AV267" s="40"/>
      <c r="AW267" s="40"/>
      <c r="AX267" s="41"/>
    </row>
    <row r="268" spans="1:50" ht="22.5" customHeight="1">
      <c r="A268" s="46"/>
      <c r="B268" s="47"/>
      <c r="C268" s="47"/>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0"/>
      <c r="AV268" s="40"/>
      <c r="AW268" s="40"/>
      <c r="AX268" s="41"/>
    </row>
    <row r="269" spans="1:50" ht="22.5" customHeight="1">
      <c r="A269" s="46"/>
      <c r="B269" s="47"/>
      <c r="C269" s="47"/>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0"/>
      <c r="AV269" s="40"/>
      <c r="AW269" s="40"/>
      <c r="AX269" s="41"/>
    </row>
    <row r="270" spans="1:50" ht="22.5" customHeight="1">
      <c r="A270" s="46"/>
      <c r="B270" s="47"/>
      <c r="C270" s="47"/>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0"/>
      <c r="AV270" s="40"/>
      <c r="AW270" s="40"/>
      <c r="AX270" s="41"/>
    </row>
    <row r="271" spans="1:50" ht="22.5" customHeight="1">
      <c r="A271" s="46"/>
      <c r="B271" s="47"/>
      <c r="C271" s="47"/>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0"/>
      <c r="AV271" s="40"/>
      <c r="AW271" s="40"/>
      <c r="AX271" s="41"/>
    </row>
    <row r="272" spans="1:50" ht="22.5" customHeight="1">
      <c r="A272" s="46"/>
      <c r="B272" s="47"/>
      <c r="C272" s="47"/>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0"/>
      <c r="AV272" s="40"/>
      <c r="AW272" s="40"/>
      <c r="AX272" s="41"/>
    </row>
    <row r="273" spans="1:50" ht="22.5" customHeight="1">
      <c r="A273" s="46"/>
      <c r="B273" s="47"/>
      <c r="C273" s="47"/>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0"/>
      <c r="AV273" s="40"/>
      <c r="AW273" s="40"/>
      <c r="AX273" s="41"/>
    </row>
    <row r="274" spans="1:50" ht="22.5" customHeight="1">
      <c r="A274" s="46"/>
      <c r="B274" s="47"/>
      <c r="C274" s="47"/>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0"/>
      <c r="AV274" s="40"/>
      <c r="AW274" s="40"/>
      <c r="AX274" s="41"/>
    </row>
    <row r="275" spans="1:50" ht="22.5" customHeight="1">
      <c r="A275" s="46"/>
      <c r="B275" s="47"/>
      <c r="C275" s="47"/>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0"/>
      <c r="AV275" s="40"/>
      <c r="AW275" s="40"/>
      <c r="AX275" s="41"/>
    </row>
    <row r="276" spans="1:50" ht="22.5" customHeight="1">
      <c r="A276" s="46"/>
      <c r="B276" s="47"/>
      <c r="C276" s="47"/>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0"/>
      <c r="AV276" s="40"/>
      <c r="AW276" s="40"/>
      <c r="AX276" s="41"/>
    </row>
    <row r="277" spans="1:50" ht="22.5" customHeight="1">
      <c r="A277" s="46"/>
      <c r="B277" s="47"/>
      <c r="C277" s="47"/>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0"/>
      <c r="AV277" s="40"/>
      <c r="AW277" s="40"/>
      <c r="AX277" s="41"/>
    </row>
    <row r="278" spans="1:50" ht="22.5" customHeight="1">
      <c r="A278" s="46"/>
      <c r="B278" s="47"/>
      <c r="C278" s="47"/>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0"/>
      <c r="AV278" s="40"/>
      <c r="AW278" s="40"/>
      <c r="AX278" s="41"/>
    </row>
    <row r="279" spans="1:50" ht="22.5" customHeight="1">
      <c r="A279" s="46"/>
      <c r="B279" s="47"/>
      <c r="C279" s="47"/>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0"/>
      <c r="AV279" s="40"/>
      <c r="AW279" s="40"/>
      <c r="AX279" s="41"/>
    </row>
    <row r="280" spans="1:50" ht="22.5" customHeight="1">
      <c r="A280" s="46"/>
      <c r="B280" s="47"/>
      <c r="C280" s="47"/>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0"/>
      <c r="AV280" s="40"/>
      <c r="AW280" s="40"/>
      <c r="AX280" s="41"/>
    </row>
    <row r="281" spans="1:50" ht="22.5" customHeight="1">
      <c r="A281" s="46"/>
      <c r="B281" s="47"/>
      <c r="C281" s="47"/>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0"/>
      <c r="AV281" s="40"/>
      <c r="AW281" s="40"/>
      <c r="AX281" s="41"/>
    </row>
    <row r="282" spans="1:50" ht="22.5" customHeight="1">
      <c r="A282" s="46"/>
      <c r="B282" s="47"/>
      <c r="C282" s="47"/>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0"/>
      <c r="AV282" s="40"/>
      <c r="AW282" s="40"/>
      <c r="AX282" s="41"/>
    </row>
    <row r="283" spans="1:50" ht="22.5" customHeight="1">
      <c r="A283" s="46"/>
      <c r="B283" s="47"/>
      <c r="C283" s="47"/>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0"/>
      <c r="AV283" s="40"/>
      <c r="AW283" s="40"/>
      <c r="AX283" s="41"/>
    </row>
    <row r="284" spans="1:50" ht="22.5" customHeight="1">
      <c r="A284" s="46"/>
      <c r="B284" s="47"/>
      <c r="C284" s="47"/>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0"/>
      <c r="AV284" s="40"/>
      <c r="AW284" s="40"/>
      <c r="AX284" s="41"/>
    </row>
    <row r="285" spans="1:50" ht="22.5" customHeight="1">
      <c r="A285" s="46"/>
      <c r="B285" s="47"/>
      <c r="C285" s="47"/>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0"/>
      <c r="AV285" s="40"/>
      <c r="AW285" s="40"/>
      <c r="AX285" s="41"/>
    </row>
    <row r="286" spans="1:50" ht="22.5" customHeight="1">
      <c r="A286" s="46"/>
      <c r="B286" s="47"/>
      <c r="C286" s="47"/>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0"/>
      <c r="AV286" s="40"/>
      <c r="AW286" s="40"/>
      <c r="AX286" s="41"/>
    </row>
    <row r="287" spans="1:50" ht="22.5" customHeight="1">
      <c r="A287" s="46"/>
      <c r="B287" s="47"/>
      <c r="C287" s="47"/>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0"/>
      <c r="AV287" s="40"/>
      <c r="AW287" s="40"/>
      <c r="AX287" s="41"/>
    </row>
    <row r="288" spans="1:50" ht="22.5" customHeight="1">
      <c r="A288" s="46"/>
      <c r="B288" s="47"/>
      <c r="C288" s="47"/>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0"/>
      <c r="AV288" s="40"/>
      <c r="AW288" s="40"/>
      <c r="AX288" s="41"/>
    </row>
    <row r="289" spans="1:50" ht="22.5" customHeight="1">
      <c r="A289" s="46"/>
      <c r="B289" s="47"/>
      <c r="C289" s="47"/>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0"/>
      <c r="AV289" s="40"/>
      <c r="AW289" s="40"/>
      <c r="AX289" s="41"/>
    </row>
    <row r="290" spans="1:50" ht="22.5" customHeight="1">
      <c r="A290" s="46"/>
      <c r="B290" s="47"/>
      <c r="C290" s="47"/>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0"/>
      <c r="AV290" s="40"/>
      <c r="AW290" s="40"/>
      <c r="AX290" s="41"/>
    </row>
    <row r="291" spans="1:50" ht="22.5" customHeight="1">
      <c r="A291" s="46"/>
      <c r="B291" s="47"/>
      <c r="C291" s="47"/>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0"/>
      <c r="AV291" s="40"/>
      <c r="AW291" s="40"/>
      <c r="AX291" s="41"/>
    </row>
    <row r="292" spans="1:50" ht="22.5" customHeight="1">
      <c r="A292" s="46"/>
      <c r="B292" s="47"/>
      <c r="C292" s="47"/>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0"/>
      <c r="AV292" s="40"/>
      <c r="AW292" s="40"/>
      <c r="AX292" s="41"/>
    </row>
    <row r="293" spans="1:50" ht="22.5" customHeight="1">
      <c r="A293" s="46"/>
      <c r="B293" s="47"/>
      <c r="C293" s="47"/>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0"/>
      <c r="AV293" s="40"/>
      <c r="AW293" s="40"/>
      <c r="AX293" s="41"/>
    </row>
    <row r="294" spans="1:50" ht="22.5" customHeight="1">
      <c r="A294" s="46"/>
      <c r="B294" s="47"/>
      <c r="C294" s="47"/>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0"/>
      <c r="AV294" s="40"/>
      <c r="AW294" s="40"/>
      <c r="AX294" s="41"/>
    </row>
    <row r="295" spans="1:50" ht="22.5" customHeight="1">
      <c r="A295" s="46"/>
      <c r="B295" s="47"/>
      <c r="C295" s="47"/>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0"/>
      <c r="AV295" s="40"/>
      <c r="AW295" s="40"/>
      <c r="AX295" s="41"/>
    </row>
    <row r="296" spans="1:50" ht="22.5" customHeight="1">
      <c r="A296" s="46"/>
      <c r="B296" s="47"/>
      <c r="C296" s="47"/>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0"/>
      <c r="AV296" s="40"/>
      <c r="AW296" s="40"/>
      <c r="AX296" s="41"/>
    </row>
    <row r="297" spans="1:50" ht="22.5" customHeight="1">
      <c r="A297" s="46"/>
      <c r="B297" s="47"/>
      <c r="C297" s="47"/>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0"/>
      <c r="AV297" s="40"/>
      <c r="AW297" s="40"/>
      <c r="AX297" s="41"/>
    </row>
    <row r="298" spans="1:50" ht="22.5" customHeight="1">
      <c r="A298" s="46"/>
      <c r="B298" s="47"/>
      <c r="C298" s="47"/>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0"/>
      <c r="AV298" s="40"/>
      <c r="AW298" s="40"/>
      <c r="AX298" s="41"/>
    </row>
    <row r="299" spans="1:50" ht="22.5" customHeight="1">
      <c r="A299" s="46"/>
      <c r="B299" s="47"/>
      <c r="C299" s="47"/>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0"/>
      <c r="AV299" s="40"/>
      <c r="AW299" s="40"/>
      <c r="AX299" s="41"/>
    </row>
    <row r="300" spans="1:50" ht="22.5" customHeight="1">
      <c r="A300" s="46"/>
      <c r="B300" s="47"/>
      <c r="C300" s="47"/>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0"/>
      <c r="AV300" s="40"/>
      <c r="AW300" s="40"/>
      <c r="AX300" s="41"/>
    </row>
    <row r="301" spans="1:50" ht="22.5" customHeight="1">
      <c r="A301" s="46"/>
      <c r="B301" s="47"/>
      <c r="C301" s="47"/>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0"/>
      <c r="AV301" s="40"/>
      <c r="AW301" s="40"/>
      <c r="AX301" s="41"/>
    </row>
    <row r="302" spans="1:50" ht="22.5" customHeight="1">
      <c r="A302" s="46"/>
      <c r="B302" s="47"/>
      <c r="C302" s="47"/>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0"/>
      <c r="AV302" s="40"/>
      <c r="AW302" s="40"/>
      <c r="AX302" s="41"/>
    </row>
    <row r="303" spans="1:50" ht="22.5" customHeight="1">
      <c r="A303" s="46"/>
      <c r="B303" s="47"/>
      <c r="C303" s="47"/>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0"/>
      <c r="AV303" s="40"/>
      <c r="AW303" s="40"/>
      <c r="AX303" s="41"/>
    </row>
    <row r="304" spans="1:50" ht="22.5" customHeight="1">
      <c r="A304" s="46"/>
      <c r="B304" s="47"/>
      <c r="C304" s="47"/>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0"/>
      <c r="AV304" s="40"/>
      <c r="AW304" s="40"/>
      <c r="AX304" s="41"/>
    </row>
    <row r="305" spans="1:50" ht="22.5" customHeight="1">
      <c r="A305" s="46"/>
      <c r="B305" s="47"/>
      <c r="C305" s="47"/>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0"/>
      <c r="AV305" s="40"/>
      <c r="AW305" s="40"/>
      <c r="AX305" s="41"/>
    </row>
    <row r="306" spans="1:50" ht="22.5" customHeight="1">
      <c r="A306" s="46"/>
      <c r="B306" s="47"/>
      <c r="C306" s="47"/>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0"/>
      <c r="AV306" s="40"/>
      <c r="AW306" s="40"/>
      <c r="AX306" s="41"/>
    </row>
    <row r="307" spans="1:50" ht="22.5" customHeight="1">
      <c r="A307" s="46"/>
      <c r="B307" s="47"/>
      <c r="C307" s="47"/>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0"/>
      <c r="AV307" s="40"/>
      <c r="AW307" s="40"/>
      <c r="AX307" s="41"/>
    </row>
    <row r="308" spans="1:50" ht="22.5" customHeight="1">
      <c r="A308" s="46"/>
      <c r="B308" s="47"/>
      <c r="C308" s="47"/>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0"/>
      <c r="AV308" s="40"/>
      <c r="AW308" s="40"/>
      <c r="AX308" s="41"/>
    </row>
    <row r="309" spans="1:50" ht="22.5" customHeight="1">
      <c r="A309" s="46"/>
      <c r="B309" s="47"/>
      <c r="C309" s="47"/>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0"/>
      <c r="AV309" s="40"/>
      <c r="AW309" s="40"/>
      <c r="AX309" s="41"/>
    </row>
    <row r="310" spans="1:50" ht="22.5" customHeight="1">
      <c r="A310" s="46"/>
      <c r="B310" s="47"/>
      <c r="C310" s="47"/>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0"/>
      <c r="AV310" s="40"/>
      <c r="AW310" s="40"/>
      <c r="AX310" s="41"/>
    </row>
    <row r="311" spans="1:50" ht="22.5" customHeight="1">
      <c r="A311" s="46"/>
      <c r="B311" s="47"/>
      <c r="C311" s="47"/>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0"/>
      <c r="AV311" s="40"/>
      <c r="AW311" s="40"/>
      <c r="AX311" s="41"/>
    </row>
    <row r="312" spans="1:50" ht="22.5" customHeight="1">
      <c r="A312" s="46"/>
      <c r="B312" s="47"/>
      <c r="C312" s="47"/>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0"/>
      <c r="AV312" s="40"/>
      <c r="AW312" s="40"/>
      <c r="AX312" s="41"/>
    </row>
    <row r="313" spans="1:50" ht="22.5" customHeight="1">
      <c r="A313" s="46"/>
      <c r="B313" s="47"/>
      <c r="C313" s="47"/>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0"/>
      <c r="AV313" s="40"/>
      <c r="AW313" s="40"/>
      <c r="AX313" s="41"/>
    </row>
    <row r="314" spans="1:50" ht="22.5" customHeight="1">
      <c r="A314" s="46"/>
      <c r="B314" s="47"/>
      <c r="C314" s="47"/>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0"/>
      <c r="AV314" s="40"/>
      <c r="AW314" s="40"/>
      <c r="AX314" s="41"/>
    </row>
    <row r="315" spans="1:50" ht="22.5" customHeight="1">
      <c r="A315" s="46"/>
      <c r="B315" s="47"/>
      <c r="C315" s="47"/>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0"/>
      <c r="AV315" s="40"/>
      <c r="AW315" s="40"/>
      <c r="AX315" s="41"/>
    </row>
    <row r="316" spans="1:50" ht="22.5" customHeight="1">
      <c r="A316" s="46"/>
      <c r="B316" s="47"/>
      <c r="C316" s="47"/>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0"/>
      <c r="AV316" s="40"/>
      <c r="AW316" s="40"/>
      <c r="AX316" s="41"/>
    </row>
    <row r="317" spans="1:50" ht="22.5" customHeight="1">
      <c r="A317" s="46"/>
      <c r="B317" s="47"/>
      <c r="C317" s="47"/>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0"/>
      <c r="AV317" s="40"/>
      <c r="AW317" s="40"/>
      <c r="AX317" s="41"/>
    </row>
    <row r="318" spans="1:50" ht="22.5" customHeight="1">
      <c r="A318" s="46"/>
      <c r="B318" s="47"/>
      <c r="C318" s="47"/>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0"/>
      <c r="AV318" s="40"/>
      <c r="AW318" s="40"/>
      <c r="AX318" s="41"/>
    </row>
    <row r="319" spans="1:50" ht="22.5" customHeight="1">
      <c r="A319" s="46"/>
      <c r="B319" s="47"/>
      <c r="C319" s="47"/>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0"/>
      <c r="AV319" s="40"/>
      <c r="AW319" s="40"/>
      <c r="AX319" s="41"/>
    </row>
    <row r="320" spans="1:50" ht="22.5" customHeight="1">
      <c r="A320" s="46"/>
      <c r="B320" s="47"/>
      <c r="C320" s="47"/>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0"/>
      <c r="AV320" s="40"/>
      <c r="AW320" s="40"/>
      <c r="AX320" s="41"/>
    </row>
    <row r="321" spans="1:50" ht="22.5" customHeight="1">
      <c r="A321" s="46"/>
      <c r="B321" s="47"/>
      <c r="C321" s="47"/>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0"/>
      <c r="AV321" s="40"/>
      <c r="AW321" s="40"/>
      <c r="AX321" s="41"/>
    </row>
    <row r="322" spans="1:50" ht="22.5" customHeight="1">
      <c r="A322" s="46"/>
      <c r="B322" s="47"/>
      <c r="C322" s="47"/>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0"/>
      <c r="AV322" s="40"/>
      <c r="AW322" s="40"/>
      <c r="AX322" s="41"/>
    </row>
    <row r="323" spans="1:50" ht="22.5" customHeight="1">
      <c r="A323" s="46"/>
      <c r="B323" s="47"/>
      <c r="C323" s="47"/>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0"/>
      <c r="AV323" s="40"/>
      <c r="AW323" s="40"/>
      <c r="AX323" s="41"/>
    </row>
    <row r="324" spans="1:50" ht="22.5" customHeight="1">
      <c r="A324" s="46"/>
      <c r="B324" s="47"/>
      <c r="C324" s="47"/>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0"/>
      <c r="AV324" s="40"/>
      <c r="AW324" s="40"/>
      <c r="AX324" s="41"/>
    </row>
    <row r="325" spans="1:50" ht="22.5" customHeight="1">
      <c r="A325" s="46"/>
      <c r="B325" s="47"/>
      <c r="C325" s="47"/>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0"/>
      <c r="AV325" s="40"/>
      <c r="AW325" s="40"/>
      <c r="AX325" s="41"/>
    </row>
    <row r="326" spans="1:50" ht="22.5" customHeight="1">
      <c r="A326" s="46"/>
      <c r="B326" s="47"/>
      <c r="C326" s="47"/>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0"/>
      <c r="AV326" s="40"/>
      <c r="AW326" s="40"/>
      <c r="AX326" s="41"/>
    </row>
    <row r="327" spans="1:50" ht="22.5" customHeight="1">
      <c r="A327" s="46"/>
      <c r="B327" s="47"/>
      <c r="C327" s="47"/>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0"/>
      <c r="AV327" s="40"/>
      <c r="AW327" s="40"/>
      <c r="AX327" s="41"/>
    </row>
    <row r="328" spans="1:50" ht="22.5" customHeight="1">
      <c r="A328" s="46"/>
      <c r="B328" s="47"/>
      <c r="C328" s="47"/>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0"/>
      <c r="AV328" s="40"/>
      <c r="AW328" s="40"/>
      <c r="AX328" s="41"/>
    </row>
    <row r="329" spans="1:50" ht="22.5" customHeight="1">
      <c r="A329" s="46"/>
      <c r="B329" s="47"/>
      <c r="C329" s="47"/>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0"/>
      <c r="AV329" s="40"/>
      <c r="AW329" s="40"/>
      <c r="AX329" s="41"/>
    </row>
    <row r="330" spans="1:50" ht="22.5" customHeight="1">
      <c r="A330" s="46"/>
      <c r="B330" s="47"/>
      <c r="C330" s="47"/>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0"/>
      <c r="AV330" s="40"/>
      <c r="AW330" s="40"/>
      <c r="AX330" s="41"/>
    </row>
    <row r="331" spans="1:50" ht="22.5" customHeight="1">
      <c r="A331" s="46"/>
      <c r="B331" s="47"/>
      <c r="C331" s="47"/>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0"/>
      <c r="AV331" s="40"/>
      <c r="AW331" s="40"/>
      <c r="AX331" s="41"/>
    </row>
    <row r="332" spans="1:50" ht="22.5" customHeight="1">
      <c r="A332" s="46"/>
      <c r="B332" s="47"/>
      <c r="C332" s="47"/>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0"/>
      <c r="AV332" s="40"/>
      <c r="AW332" s="40"/>
      <c r="AX332" s="41"/>
    </row>
    <row r="333" spans="1:50" ht="22.5" customHeight="1">
      <c r="A333" s="46"/>
      <c r="B333" s="47"/>
      <c r="C333" s="47"/>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0"/>
      <c r="AV333" s="40"/>
      <c r="AW333" s="40"/>
      <c r="AX333" s="41"/>
    </row>
    <row r="334" spans="1:50" ht="22.5" customHeight="1">
      <c r="A334" s="46"/>
      <c r="B334" s="47"/>
      <c r="C334" s="47"/>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0"/>
      <c r="AV334" s="40"/>
      <c r="AW334" s="40"/>
      <c r="AX334" s="41"/>
    </row>
    <row r="335" spans="1:50" ht="22.5" customHeight="1">
      <c r="A335" s="46"/>
      <c r="B335" s="47"/>
      <c r="C335" s="47"/>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0"/>
      <c r="AV335" s="40"/>
      <c r="AW335" s="40"/>
      <c r="AX335" s="41"/>
    </row>
    <row r="336" spans="1:50" ht="22.5" customHeight="1">
      <c r="A336" s="46"/>
      <c r="B336" s="47"/>
      <c r="C336" s="47"/>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0"/>
      <c r="AV336" s="40"/>
      <c r="AW336" s="40"/>
      <c r="AX336" s="41"/>
    </row>
    <row r="337" spans="1:50" ht="22.5" customHeight="1">
      <c r="A337" s="46"/>
      <c r="B337" s="47"/>
      <c r="C337" s="47"/>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0"/>
      <c r="AV337" s="40"/>
      <c r="AW337" s="40"/>
      <c r="AX337" s="41"/>
    </row>
    <row r="338" spans="1:50" ht="22.5" customHeight="1">
      <c r="A338" s="46"/>
      <c r="B338" s="47"/>
      <c r="C338" s="47"/>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0"/>
      <c r="AV338" s="40"/>
      <c r="AW338" s="40"/>
      <c r="AX338" s="41"/>
    </row>
    <row r="339" spans="1:50" ht="22.5" customHeight="1">
      <c r="A339" s="46"/>
      <c r="B339" s="47"/>
      <c r="C339" s="47"/>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0"/>
      <c r="AV339" s="40"/>
      <c r="AW339" s="40"/>
      <c r="AX339" s="41"/>
    </row>
    <row r="340" spans="1:50" ht="22.5" customHeight="1">
      <c r="A340" s="46"/>
      <c r="B340" s="47"/>
      <c r="C340" s="47"/>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0"/>
      <c r="AV340" s="40"/>
      <c r="AW340" s="40"/>
      <c r="AX340" s="41"/>
    </row>
    <row r="341" spans="1:50" ht="22.5" customHeight="1">
      <c r="A341" s="46"/>
      <c r="B341" s="47"/>
      <c r="C341" s="47"/>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0"/>
      <c r="AV341" s="40"/>
      <c r="AW341" s="40"/>
      <c r="AX341" s="41"/>
    </row>
    <row r="342" spans="1:50" ht="22.5" customHeight="1">
      <c r="A342" s="46"/>
      <c r="B342" s="47"/>
      <c r="C342" s="47"/>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0"/>
      <c r="AV342" s="40"/>
      <c r="AW342" s="40"/>
      <c r="AX342" s="41"/>
    </row>
    <row r="343" spans="1:50" ht="22.5" customHeight="1">
      <c r="A343" s="46"/>
      <c r="B343" s="47"/>
      <c r="C343" s="47"/>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0"/>
      <c r="AV343" s="40"/>
      <c r="AW343" s="40"/>
      <c r="AX343" s="41"/>
    </row>
    <row r="344" spans="1:50" ht="22.5" customHeight="1">
      <c r="A344" s="46"/>
      <c r="B344" s="47"/>
      <c r="C344" s="47"/>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0"/>
      <c r="AV344" s="40"/>
      <c r="AW344" s="40"/>
      <c r="AX344" s="41"/>
    </row>
    <row r="345" spans="1:50" ht="22.5" customHeight="1">
      <c r="A345" s="46"/>
      <c r="B345" s="47"/>
      <c r="C345" s="47"/>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0"/>
      <c r="AV345" s="40"/>
      <c r="AW345" s="40"/>
      <c r="AX345" s="41"/>
    </row>
    <row r="346" spans="1:50" ht="22.5" customHeight="1">
      <c r="A346" s="46"/>
      <c r="B346" s="47"/>
      <c r="C346" s="47"/>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0"/>
      <c r="AV346" s="40"/>
      <c r="AW346" s="40"/>
      <c r="AX346" s="41"/>
    </row>
    <row r="347" spans="1:50" ht="22.5" customHeight="1">
      <c r="A347" s="46"/>
      <c r="B347" s="47"/>
      <c r="C347" s="47"/>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0"/>
      <c r="AV347" s="40"/>
      <c r="AW347" s="40"/>
      <c r="AX347" s="41"/>
    </row>
    <row r="348" spans="1:50" ht="22.5" customHeight="1">
      <c r="A348" s="46"/>
      <c r="B348" s="47"/>
      <c r="C348" s="47"/>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0"/>
      <c r="AV348" s="40"/>
      <c r="AW348" s="40"/>
      <c r="AX348" s="41"/>
    </row>
    <row r="349" spans="1:50" ht="22.5" customHeight="1">
      <c r="A349" s="46"/>
      <c r="B349" s="47"/>
      <c r="C349" s="47"/>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0"/>
      <c r="AV349" s="40"/>
      <c r="AW349" s="40"/>
      <c r="AX349" s="41"/>
    </row>
    <row r="350" spans="1:50" ht="22.5" customHeight="1">
      <c r="A350" s="46"/>
      <c r="B350" s="47"/>
      <c r="C350" s="47"/>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0"/>
      <c r="AV350" s="40"/>
      <c r="AW350" s="40"/>
      <c r="AX350" s="41"/>
    </row>
    <row r="351" spans="1:50" ht="22.5" customHeight="1">
      <c r="A351" s="46"/>
      <c r="B351" s="47"/>
      <c r="C351" s="47"/>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0"/>
      <c r="AV351" s="40"/>
      <c r="AW351" s="40"/>
      <c r="AX351" s="41"/>
    </row>
    <row r="352" spans="1:50" ht="22.5" customHeight="1">
      <c r="A352" s="46"/>
      <c r="B352" s="47"/>
      <c r="C352" s="47"/>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0"/>
      <c r="AV352" s="40"/>
      <c r="AW352" s="40"/>
      <c r="AX352" s="41"/>
    </row>
    <row r="353" spans="1:50" ht="22.5" customHeight="1">
      <c r="A353" s="46"/>
      <c r="B353" s="47"/>
      <c r="C353" s="47"/>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0"/>
      <c r="AV353" s="40"/>
      <c r="AW353" s="40"/>
      <c r="AX353" s="41"/>
    </row>
    <row r="354" spans="1:50" ht="22.5" customHeight="1">
      <c r="A354" s="46"/>
      <c r="B354" s="47"/>
      <c r="C354" s="47"/>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0"/>
      <c r="AV354" s="40"/>
      <c r="AW354" s="40"/>
      <c r="AX354" s="41"/>
    </row>
    <row r="355" spans="1:50" ht="22.5" customHeight="1">
      <c r="A355" s="46"/>
      <c r="B355" s="47"/>
      <c r="C355" s="47"/>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0"/>
      <c r="AV355" s="40"/>
      <c r="AW355" s="40"/>
      <c r="AX355" s="41"/>
    </row>
    <row r="356" spans="1:50" ht="22.5" customHeight="1">
      <c r="A356" s="46"/>
      <c r="B356" s="47"/>
      <c r="C356" s="47"/>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0"/>
      <c r="AV356" s="40"/>
      <c r="AW356" s="40"/>
      <c r="AX356" s="41"/>
    </row>
    <row r="357" spans="1:50" ht="22.5" customHeight="1">
      <c r="A357" s="46"/>
      <c r="B357" s="47"/>
      <c r="C357" s="47"/>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0"/>
      <c r="AV357" s="40"/>
      <c r="AW357" s="40"/>
      <c r="AX357" s="41"/>
    </row>
    <row r="358" spans="1:50" ht="22.5" customHeight="1">
      <c r="A358" s="46"/>
      <c r="B358" s="47"/>
      <c r="C358" s="47"/>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0"/>
      <c r="AV358" s="40"/>
      <c r="AW358" s="40"/>
      <c r="AX358" s="41"/>
    </row>
    <row r="359" spans="1:50" ht="22.5" customHeight="1">
      <c r="A359" s="46"/>
      <c r="B359" s="47"/>
      <c r="C359" s="47"/>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0"/>
      <c r="AV359" s="40"/>
      <c r="AW359" s="40"/>
      <c r="AX359" s="41"/>
    </row>
    <row r="360" spans="1:50" ht="22.5" customHeight="1">
      <c r="A360" s="46"/>
      <c r="B360" s="47"/>
      <c r="C360" s="47"/>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0"/>
      <c r="AV360" s="40"/>
      <c r="AW360" s="40"/>
      <c r="AX360" s="41"/>
    </row>
    <row r="361" spans="1:50" ht="22.5" customHeight="1">
      <c r="A361" s="46"/>
      <c r="B361" s="47"/>
      <c r="C361" s="47"/>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0"/>
      <c r="AV361" s="40"/>
      <c r="AW361" s="40"/>
      <c r="AX361" s="41"/>
    </row>
    <row r="362" spans="1:50" ht="22.5" customHeight="1">
      <c r="A362" s="46"/>
      <c r="B362" s="47"/>
      <c r="C362" s="47"/>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0"/>
      <c r="AV362" s="40"/>
      <c r="AW362" s="40"/>
      <c r="AX362" s="41"/>
    </row>
    <row r="363" spans="1:50" ht="22.5" customHeight="1">
      <c r="A363" s="46"/>
      <c r="B363" s="47"/>
      <c r="C363" s="47"/>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0"/>
      <c r="AV363" s="40"/>
      <c r="AW363" s="40"/>
      <c r="AX363" s="41"/>
    </row>
    <row r="364" spans="1:50" ht="22.5" customHeight="1">
      <c r="A364" s="46"/>
      <c r="B364" s="47"/>
      <c r="C364" s="47"/>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0"/>
      <c r="AV364" s="40"/>
      <c r="AW364" s="40"/>
      <c r="AX364" s="41"/>
    </row>
    <row r="365" spans="1:50" ht="22.5" customHeight="1">
      <c r="A365" s="46"/>
      <c r="B365" s="47"/>
      <c r="C365" s="47"/>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0"/>
      <c r="AV365" s="40"/>
      <c r="AW365" s="40"/>
      <c r="AX365" s="41"/>
    </row>
    <row r="366" spans="1:50" ht="22.5" customHeight="1">
      <c r="A366" s="46"/>
      <c r="B366" s="47"/>
      <c r="C366" s="47"/>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0"/>
      <c r="AV366" s="40"/>
      <c r="AW366" s="40"/>
      <c r="AX366" s="41"/>
    </row>
    <row r="367" spans="1:50" ht="22.5" customHeight="1">
      <c r="A367" s="46"/>
      <c r="B367" s="47"/>
      <c r="C367" s="47"/>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0"/>
      <c r="AV367" s="40"/>
      <c r="AW367" s="40"/>
      <c r="AX367" s="41"/>
    </row>
    <row r="368" spans="1:50" ht="22.5" customHeight="1">
      <c r="A368" s="46"/>
      <c r="B368" s="47"/>
      <c r="C368" s="47"/>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0"/>
      <c r="AV368" s="40"/>
      <c r="AW368" s="40"/>
      <c r="AX368" s="41"/>
    </row>
    <row r="369" spans="1:50" ht="22.5" customHeight="1">
      <c r="A369" s="46"/>
      <c r="B369" s="47"/>
      <c r="C369" s="47"/>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0"/>
      <c r="AV369" s="40"/>
      <c r="AW369" s="40"/>
      <c r="AX369" s="41"/>
    </row>
    <row r="370" spans="1:50" ht="22.5" customHeight="1">
      <c r="A370" s="46"/>
      <c r="B370" s="47"/>
      <c r="C370" s="47"/>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0"/>
      <c r="AV370" s="40"/>
      <c r="AW370" s="40"/>
      <c r="AX370" s="41"/>
    </row>
    <row r="371" spans="1:50" ht="22.5" customHeight="1">
      <c r="A371" s="46"/>
      <c r="B371" s="47"/>
      <c r="C371" s="47"/>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0"/>
      <c r="AV371" s="40"/>
      <c r="AW371" s="40"/>
      <c r="AX371" s="41"/>
    </row>
    <row r="372" spans="1:50" ht="22.5" customHeight="1">
      <c r="A372" s="46"/>
      <c r="B372" s="47"/>
      <c r="C372" s="47"/>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0"/>
      <c r="AV372" s="40"/>
      <c r="AW372" s="40"/>
      <c r="AX372" s="41"/>
    </row>
    <row r="373" spans="1:50" ht="22.5" customHeight="1">
      <c r="A373" s="46"/>
      <c r="B373" s="47"/>
      <c r="C373" s="47"/>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0"/>
      <c r="AV373" s="40"/>
      <c r="AW373" s="40"/>
      <c r="AX373" s="41"/>
    </row>
    <row r="374" spans="1:50" ht="22.5" customHeight="1">
      <c r="A374" s="46"/>
      <c r="B374" s="47"/>
      <c r="C374" s="47"/>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0"/>
      <c r="AV374" s="40"/>
      <c r="AW374" s="40"/>
      <c r="AX374" s="41"/>
    </row>
    <row r="375" spans="1:50" ht="22.5" customHeight="1">
      <c r="A375" s="46"/>
      <c r="B375" s="47"/>
      <c r="C375" s="47"/>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0"/>
      <c r="AV375" s="40"/>
      <c r="AW375" s="40"/>
      <c r="AX375" s="41"/>
    </row>
    <row r="376" spans="1:50" ht="22.5" customHeight="1">
      <c r="A376" s="46"/>
      <c r="B376" s="47"/>
      <c r="C376" s="47"/>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0"/>
      <c r="AV376" s="40"/>
      <c r="AW376" s="40"/>
      <c r="AX376" s="41"/>
    </row>
    <row r="377" spans="1:50" ht="22.5" customHeight="1">
      <c r="A377" s="46"/>
      <c r="B377" s="47"/>
      <c r="C377" s="47"/>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0"/>
      <c r="AV377" s="40"/>
      <c r="AW377" s="40"/>
      <c r="AX377" s="41"/>
    </row>
    <row r="378" spans="1:50" ht="22.5" customHeight="1">
      <c r="A378" s="46"/>
      <c r="B378" s="47"/>
      <c r="C378" s="47"/>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0"/>
      <c r="AV378" s="40"/>
      <c r="AW378" s="40"/>
      <c r="AX378" s="41"/>
    </row>
    <row r="379" spans="1:50" ht="22.5" customHeight="1">
      <c r="A379" s="46"/>
      <c r="B379" s="47"/>
      <c r="C379" s="47"/>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0"/>
      <c r="AV379" s="40"/>
      <c r="AW379" s="40"/>
      <c r="AX379" s="41"/>
    </row>
    <row r="380" spans="1:50" ht="22.5" customHeight="1">
      <c r="A380" s="46"/>
      <c r="B380" s="47"/>
      <c r="C380" s="47"/>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0"/>
      <c r="AV380" s="40"/>
      <c r="AW380" s="40"/>
      <c r="AX380" s="41"/>
    </row>
    <row r="381" spans="1:50" ht="22.5" customHeight="1">
      <c r="A381" s="46"/>
      <c r="B381" s="47"/>
      <c r="C381" s="47"/>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0"/>
      <c r="AV381" s="40"/>
      <c r="AW381" s="40"/>
      <c r="AX381" s="41"/>
    </row>
    <row r="382" spans="1:50" ht="22.5" customHeight="1">
      <c r="A382" s="46"/>
      <c r="B382" s="47"/>
      <c r="C382" s="47"/>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0"/>
      <c r="AV382" s="40"/>
      <c r="AW382" s="40"/>
      <c r="AX382" s="41"/>
    </row>
    <row r="383" spans="1:50" ht="22.5" customHeight="1">
      <c r="A383" s="46"/>
      <c r="B383" s="47"/>
      <c r="C383" s="47"/>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0"/>
      <c r="AV383" s="40"/>
      <c r="AW383" s="40"/>
      <c r="AX383" s="41"/>
    </row>
    <row r="384" spans="1:50" ht="22.5" customHeight="1">
      <c r="A384" s="46"/>
      <c r="B384" s="47"/>
      <c r="C384" s="47"/>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0"/>
      <c r="AV384" s="40"/>
      <c r="AW384" s="40"/>
      <c r="AX384" s="41"/>
    </row>
    <row r="385" spans="1:50" ht="22.5" customHeight="1">
      <c r="A385" s="46"/>
      <c r="B385" s="47"/>
      <c r="C385" s="47"/>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0"/>
      <c r="AV385" s="40"/>
      <c r="AW385" s="40"/>
      <c r="AX385" s="41"/>
    </row>
    <row r="386" spans="1:50" ht="22.5" customHeight="1">
      <c r="A386" s="46"/>
      <c r="B386" s="47"/>
      <c r="C386" s="47"/>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0"/>
      <c r="AV386" s="40"/>
      <c r="AW386" s="40"/>
      <c r="AX386" s="41"/>
    </row>
    <row r="387" spans="1:50" ht="22.5" customHeight="1">
      <c r="A387" s="46"/>
      <c r="B387" s="47"/>
      <c r="C387" s="47"/>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0"/>
      <c r="AV387" s="40"/>
      <c r="AW387" s="40"/>
      <c r="AX387" s="41"/>
    </row>
    <row r="388" spans="1:50" ht="22.5" customHeight="1">
      <c r="A388" s="46"/>
      <c r="B388" s="47"/>
      <c r="C388" s="47"/>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0"/>
      <c r="AV388" s="40"/>
      <c r="AW388" s="40"/>
      <c r="AX388" s="41"/>
    </row>
    <row r="389" spans="1:50" ht="22.5" customHeight="1">
      <c r="A389" s="46"/>
      <c r="B389" s="47"/>
      <c r="C389" s="47"/>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0"/>
      <c r="AV389" s="40"/>
      <c r="AW389" s="40"/>
      <c r="AX389" s="41"/>
    </row>
    <row r="390" spans="1:50" ht="22.5" customHeight="1">
      <c r="A390" s="46"/>
      <c r="B390" s="47"/>
      <c r="C390" s="47"/>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0"/>
      <c r="AV390" s="40"/>
      <c r="AW390" s="40"/>
      <c r="AX390" s="41"/>
    </row>
    <row r="391" spans="1:50" ht="22.5" customHeight="1">
      <c r="A391" s="46"/>
      <c r="B391" s="47"/>
      <c r="C391" s="47"/>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0"/>
      <c r="AV391" s="40"/>
      <c r="AW391" s="40"/>
      <c r="AX391" s="41"/>
    </row>
    <row r="392" spans="1:50" ht="22.5" customHeight="1">
      <c r="A392" s="46"/>
      <c r="B392" s="47"/>
      <c r="C392" s="47"/>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0"/>
      <c r="AV392" s="40"/>
      <c r="AW392" s="40"/>
      <c r="AX392" s="41"/>
    </row>
    <row r="393" spans="1:50" ht="22.5" customHeight="1">
      <c r="A393" s="46"/>
      <c r="B393" s="47"/>
      <c r="C393" s="47"/>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0"/>
      <c r="AV393" s="40"/>
      <c r="AW393" s="40"/>
      <c r="AX393" s="41"/>
    </row>
    <row r="394" spans="1:50" ht="22.5" customHeight="1">
      <c r="A394" s="46"/>
      <c r="B394" s="47"/>
      <c r="C394" s="47"/>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0"/>
      <c r="AV394" s="40"/>
      <c r="AW394" s="40"/>
      <c r="AX394" s="41"/>
    </row>
    <row r="395" spans="1:50" ht="22.5" customHeight="1">
      <c r="A395" s="46"/>
      <c r="B395" s="47"/>
      <c r="C395" s="47"/>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0"/>
      <c r="AV395" s="40"/>
      <c r="AW395" s="40"/>
      <c r="AX395" s="41"/>
    </row>
    <row r="396" spans="1:50" ht="22.5" customHeight="1">
      <c r="A396" s="46"/>
      <c r="B396" s="47"/>
      <c r="C396" s="47"/>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0"/>
      <c r="AV396" s="40"/>
      <c r="AW396" s="40"/>
      <c r="AX396" s="41"/>
    </row>
    <row r="397" spans="1:50" ht="22.5" customHeight="1">
      <c r="A397" s="46"/>
      <c r="B397" s="47"/>
      <c r="C397" s="47"/>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0"/>
      <c r="AV397" s="40"/>
      <c r="AW397" s="40"/>
      <c r="AX397" s="41"/>
    </row>
    <row r="398" spans="1:50" ht="22.5" customHeight="1">
      <c r="A398" s="46"/>
      <c r="B398" s="47"/>
      <c r="C398" s="47"/>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0"/>
      <c r="AV398" s="40"/>
      <c r="AW398" s="40"/>
      <c r="AX398" s="41"/>
    </row>
    <row r="399" spans="1:50" ht="22.5" customHeight="1">
      <c r="A399" s="46"/>
      <c r="B399" s="47"/>
      <c r="C399" s="47"/>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0"/>
      <c r="AV399" s="40"/>
      <c r="AW399" s="40"/>
      <c r="AX399" s="41"/>
    </row>
    <row r="400" spans="1:50" ht="22.5" customHeight="1">
      <c r="A400" s="46"/>
      <c r="B400" s="47"/>
      <c r="C400" s="47"/>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0"/>
      <c r="AV400" s="40"/>
      <c r="AW400" s="40"/>
      <c r="AX400" s="41"/>
    </row>
    <row r="401" spans="1:50" ht="22.5" customHeight="1">
      <c r="A401" s="46"/>
      <c r="B401" s="47"/>
      <c r="C401" s="47"/>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0"/>
      <c r="AV401" s="40"/>
      <c r="AW401" s="40"/>
      <c r="AX401" s="41"/>
    </row>
    <row r="402" spans="1:50" ht="22.5" customHeight="1">
      <c r="A402" s="46"/>
      <c r="B402" s="47"/>
      <c r="C402" s="47"/>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0"/>
      <c r="AV402" s="40"/>
      <c r="AW402" s="40"/>
      <c r="AX402" s="41"/>
    </row>
    <row r="403" spans="1:50" ht="22.5" customHeight="1">
      <c r="A403" s="46"/>
      <c r="B403" s="47"/>
      <c r="C403" s="47"/>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0"/>
      <c r="AV403" s="40"/>
      <c r="AW403" s="40"/>
      <c r="AX403" s="41"/>
    </row>
    <row r="404" spans="1:50" ht="22.5" customHeight="1">
      <c r="A404" s="46"/>
      <c r="B404" s="47"/>
      <c r="C404" s="47"/>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0"/>
      <c r="AV404" s="40"/>
      <c r="AW404" s="40"/>
      <c r="AX404" s="41"/>
    </row>
    <row r="405" spans="1:50" ht="22.5" customHeight="1">
      <c r="A405" s="46"/>
      <c r="B405" s="47"/>
      <c r="C405" s="47"/>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0"/>
      <c r="AV405" s="40"/>
      <c r="AW405" s="40"/>
      <c r="AX405" s="41"/>
    </row>
    <row r="406" spans="1:50" ht="22.5" customHeight="1">
      <c r="A406" s="46"/>
      <c r="B406" s="47"/>
      <c r="C406" s="47"/>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0"/>
      <c r="AV406" s="40"/>
      <c r="AW406" s="40"/>
      <c r="AX406" s="41"/>
    </row>
    <row r="407" spans="1:50" ht="22.5" customHeight="1">
      <c r="A407" s="46"/>
      <c r="B407" s="47"/>
      <c r="C407" s="47"/>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0"/>
      <c r="AV407" s="40"/>
      <c r="AW407" s="40"/>
      <c r="AX407" s="41"/>
    </row>
    <row r="408" spans="1:50" ht="22.5" customHeight="1">
      <c r="A408" s="46"/>
      <c r="B408" s="47"/>
      <c r="C408" s="47"/>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0"/>
      <c r="AV408" s="40"/>
      <c r="AW408" s="40"/>
      <c r="AX408" s="41"/>
    </row>
    <row r="409" spans="1:50" ht="22.5" customHeight="1">
      <c r="A409" s="46"/>
      <c r="B409" s="47"/>
      <c r="C409" s="47"/>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0"/>
      <c r="AV409" s="40"/>
      <c r="AW409" s="40"/>
      <c r="AX409" s="41"/>
    </row>
    <row r="410" spans="1:50" ht="22.5" customHeight="1">
      <c r="A410" s="46"/>
      <c r="B410" s="47"/>
      <c r="C410" s="47"/>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0"/>
      <c r="AV410" s="40"/>
      <c r="AW410" s="40"/>
      <c r="AX410" s="41"/>
    </row>
    <row r="411" spans="1:50" ht="22.5" customHeight="1">
      <c r="A411" s="46"/>
      <c r="B411" s="47"/>
      <c r="C411" s="47"/>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0"/>
      <c r="AV411" s="40"/>
      <c r="AW411" s="40"/>
      <c r="AX411" s="41"/>
    </row>
    <row r="412" spans="1:50" ht="22.5" customHeight="1">
      <c r="A412" s="46"/>
      <c r="B412" s="47"/>
      <c r="C412" s="47"/>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0"/>
      <c r="AV412" s="40"/>
      <c r="AW412" s="40"/>
      <c r="AX412" s="41"/>
    </row>
    <row r="413" spans="1:50" ht="22.5" customHeight="1">
      <c r="A413" s="46"/>
      <c r="B413" s="47"/>
      <c r="C413" s="47"/>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0"/>
      <c r="AV413" s="40"/>
      <c r="AW413" s="40"/>
      <c r="AX413" s="41"/>
    </row>
    <row r="414" spans="1:50" ht="22.5" customHeight="1">
      <c r="A414" s="46"/>
      <c r="B414" s="47"/>
      <c r="C414" s="47"/>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0"/>
      <c r="AV414" s="40"/>
      <c r="AW414" s="40"/>
      <c r="AX414" s="41"/>
    </row>
    <row r="415" spans="1:50" ht="22.5" customHeight="1">
      <c r="A415" s="46"/>
      <c r="B415" s="47"/>
      <c r="C415" s="47"/>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0"/>
      <c r="AV415" s="40"/>
      <c r="AW415" s="40"/>
      <c r="AX415" s="41"/>
    </row>
    <row r="416" spans="1:50" ht="22.5" customHeight="1">
      <c r="A416" s="46"/>
      <c r="B416" s="47"/>
      <c r="C416" s="47"/>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0"/>
      <c r="AV416" s="40"/>
      <c r="AW416" s="40"/>
      <c r="AX416" s="41"/>
    </row>
    <row r="417" spans="1:50" ht="22.5" customHeight="1">
      <c r="A417" s="46"/>
      <c r="B417" s="47"/>
      <c r="C417" s="47"/>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0"/>
      <c r="AV417" s="40"/>
      <c r="AW417" s="40"/>
      <c r="AX417" s="41"/>
    </row>
    <row r="418" spans="1:50" ht="22.5" customHeight="1">
      <c r="A418" s="46"/>
      <c r="B418" s="47"/>
      <c r="C418" s="47"/>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0"/>
      <c r="AV418" s="40"/>
      <c r="AW418" s="40"/>
      <c r="AX418" s="41"/>
    </row>
    <row r="419" spans="1:50" ht="22.5" customHeight="1">
      <c r="A419" s="46"/>
      <c r="B419" s="47"/>
      <c r="C419" s="47"/>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0"/>
      <c r="AV419" s="40"/>
      <c r="AW419" s="40"/>
      <c r="AX419" s="41"/>
    </row>
    <row r="420" spans="1:50" ht="22.5" customHeight="1">
      <c r="A420" s="46"/>
      <c r="B420" s="47"/>
      <c r="C420" s="47"/>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0"/>
      <c r="AV420" s="40"/>
      <c r="AW420" s="40"/>
      <c r="AX420" s="41"/>
    </row>
    <row r="421" spans="1:50" ht="22.5" customHeight="1">
      <c r="A421" s="46"/>
      <c r="B421" s="47"/>
      <c r="C421" s="47"/>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0"/>
      <c r="AV421" s="40"/>
      <c r="AW421" s="40"/>
      <c r="AX421" s="41"/>
    </row>
    <row r="422" spans="1:50" ht="22.5" customHeight="1">
      <c r="A422" s="46"/>
      <c r="B422" s="47"/>
      <c r="C422" s="47"/>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0"/>
      <c r="AV422" s="40"/>
      <c r="AW422" s="40"/>
      <c r="AX422" s="41"/>
    </row>
    <row r="423" spans="1:50" ht="22.5" customHeight="1">
      <c r="A423" s="46"/>
      <c r="B423" s="47"/>
      <c r="C423" s="47"/>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0"/>
      <c r="AV423" s="40"/>
      <c r="AW423" s="40"/>
      <c r="AX423" s="41"/>
    </row>
    <row r="424" spans="1:50" ht="22.5" customHeight="1">
      <c r="A424" s="46"/>
      <c r="B424" s="47"/>
      <c r="C424" s="47"/>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0"/>
      <c r="AV424" s="40"/>
      <c r="AW424" s="40"/>
      <c r="AX424" s="41"/>
    </row>
    <row r="425" spans="1:50" ht="22.5" customHeight="1">
      <c r="A425" s="46"/>
      <c r="B425" s="47"/>
      <c r="C425" s="47"/>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0"/>
      <c r="AV425" s="40"/>
      <c r="AW425" s="40"/>
      <c r="AX425" s="41"/>
    </row>
    <row r="426" spans="1:50" ht="22.5" customHeight="1">
      <c r="A426" s="46"/>
      <c r="B426" s="47"/>
      <c r="C426" s="47"/>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0"/>
      <c r="AV426" s="40"/>
      <c r="AW426" s="40"/>
      <c r="AX426" s="41"/>
    </row>
    <row r="427" spans="1:50" ht="22.5" customHeight="1">
      <c r="A427" s="46"/>
      <c r="B427" s="47"/>
      <c r="C427" s="47"/>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0"/>
      <c r="AV427" s="40"/>
      <c r="AW427" s="40"/>
      <c r="AX427" s="41"/>
    </row>
    <row r="428" spans="1:50" ht="22.5" customHeight="1">
      <c r="A428" s="46"/>
      <c r="B428" s="47"/>
      <c r="C428" s="47"/>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0"/>
      <c r="AV428" s="40"/>
      <c r="AW428" s="40"/>
      <c r="AX428" s="41"/>
    </row>
    <row r="429" spans="1:50" ht="22.5" customHeight="1">
      <c r="A429" s="46"/>
      <c r="B429" s="47"/>
      <c r="C429" s="47"/>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0"/>
      <c r="AV429" s="40"/>
      <c r="AW429" s="40"/>
      <c r="AX429" s="41"/>
    </row>
    <row r="430" spans="1:50" ht="22.5" customHeight="1">
      <c r="A430" s="46"/>
      <c r="B430" s="47"/>
      <c r="C430" s="47"/>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0"/>
      <c r="AV430" s="40"/>
      <c r="AW430" s="40"/>
      <c r="AX430" s="41"/>
    </row>
    <row r="431" spans="1:50" ht="22.5" customHeight="1">
      <c r="A431" s="46"/>
      <c r="B431" s="47"/>
      <c r="C431" s="47"/>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0"/>
      <c r="AV431" s="40"/>
      <c r="AW431" s="40"/>
      <c r="AX431" s="41"/>
    </row>
    <row r="432" spans="1:50" ht="22.5" customHeight="1">
      <c r="A432" s="46"/>
      <c r="B432" s="47"/>
      <c r="C432" s="47"/>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0"/>
      <c r="AV432" s="40"/>
      <c r="AW432" s="40"/>
      <c r="AX432" s="41"/>
    </row>
    <row r="433" spans="1:50" ht="22.5" customHeight="1">
      <c r="A433" s="46"/>
      <c r="B433" s="47"/>
      <c r="C433" s="47"/>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0"/>
      <c r="AV433" s="40"/>
      <c r="AW433" s="40"/>
      <c r="AX433" s="41"/>
    </row>
    <row r="434" spans="1:50" ht="22.5" customHeight="1">
      <c r="A434" s="46"/>
      <c r="B434" s="47"/>
      <c r="C434" s="47"/>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0"/>
      <c r="AV434" s="40"/>
      <c r="AW434" s="40"/>
      <c r="AX434" s="41"/>
    </row>
    <row r="435" spans="1:50" ht="22.5" customHeight="1">
      <c r="A435" s="46"/>
      <c r="B435" s="47"/>
      <c r="C435" s="47"/>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0"/>
      <c r="AV435" s="40"/>
      <c r="AW435" s="40"/>
      <c r="AX435" s="41"/>
    </row>
    <row r="436" spans="1:50" ht="22.5" customHeight="1">
      <c r="A436" s="46"/>
      <c r="B436" s="47"/>
      <c r="C436" s="47"/>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0"/>
      <c r="AV436" s="40"/>
      <c r="AW436" s="40"/>
      <c r="AX436" s="41"/>
    </row>
    <row r="437" spans="1:50" ht="22.5" customHeight="1">
      <c r="A437" s="46"/>
      <c r="B437" s="47"/>
      <c r="C437" s="47"/>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0"/>
      <c r="AV437" s="40"/>
      <c r="AW437" s="40"/>
      <c r="AX437" s="41"/>
    </row>
    <row r="438" spans="1:50" ht="22.5" customHeight="1">
      <c r="A438" s="46"/>
      <c r="B438" s="47"/>
      <c r="C438" s="47"/>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0"/>
      <c r="AV438" s="40"/>
      <c r="AW438" s="40"/>
      <c r="AX438" s="41"/>
    </row>
    <row r="439" spans="1:50" ht="22.5" customHeight="1">
      <c r="A439" s="46"/>
      <c r="B439" s="47"/>
      <c r="C439" s="47"/>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0"/>
      <c r="AV439" s="40"/>
      <c r="AW439" s="40"/>
      <c r="AX439" s="41"/>
    </row>
    <row r="440" spans="1:50" ht="22.5" customHeight="1">
      <c r="A440" s="46"/>
      <c r="B440" s="47"/>
      <c r="C440" s="47"/>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0"/>
      <c r="AV440" s="40"/>
      <c r="AW440" s="40"/>
      <c r="AX440" s="41"/>
    </row>
    <row r="441" spans="1:50" ht="22.5" customHeight="1">
      <c r="A441" s="46"/>
      <c r="B441" s="47"/>
      <c r="C441" s="47"/>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0"/>
      <c r="AV441" s="40"/>
      <c r="AW441" s="40"/>
      <c r="AX441" s="41"/>
    </row>
    <row r="442" spans="1:50" ht="22.5" customHeight="1">
      <c r="A442" s="46"/>
      <c r="B442" s="47"/>
      <c r="C442" s="47"/>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0"/>
      <c r="AV442" s="40"/>
      <c r="AW442" s="40"/>
      <c r="AX442" s="41"/>
    </row>
    <row r="443" spans="1:50" ht="22.5" customHeight="1">
      <c r="A443" s="46"/>
      <c r="B443" s="47"/>
      <c r="C443" s="47"/>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0"/>
      <c r="AV443" s="40"/>
      <c r="AW443" s="40"/>
      <c r="AX443" s="41"/>
    </row>
    <row r="444" spans="1:50" ht="22.5" customHeight="1">
      <c r="A444" s="46"/>
      <c r="B444" s="47"/>
      <c r="C444" s="47"/>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0"/>
      <c r="AV444" s="40"/>
      <c r="AW444" s="40"/>
      <c r="AX444" s="41"/>
    </row>
    <row r="445" spans="1:50" ht="22.5" customHeight="1">
      <c r="A445" s="46"/>
      <c r="B445" s="47"/>
      <c r="C445" s="47"/>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0"/>
      <c r="AV445" s="40"/>
      <c r="AW445" s="40"/>
      <c r="AX445" s="41"/>
    </row>
    <row r="446" spans="1:50" ht="22.5" customHeight="1">
      <c r="A446" s="46"/>
      <c r="B446" s="47"/>
      <c r="C446" s="47"/>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0"/>
      <c r="AV446" s="40"/>
      <c r="AW446" s="40"/>
      <c r="AX446" s="41"/>
    </row>
    <row r="447" spans="1:50" ht="22.5" customHeight="1">
      <c r="A447" s="46"/>
      <c r="B447" s="47"/>
      <c r="C447" s="47"/>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0"/>
      <c r="AV447" s="40"/>
      <c r="AW447" s="40"/>
      <c r="AX447" s="41"/>
    </row>
    <row r="448" spans="1:50" ht="22.5" customHeight="1">
      <c r="A448" s="46"/>
      <c r="B448" s="47"/>
      <c r="C448" s="47"/>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0"/>
      <c r="AV448" s="40"/>
      <c r="AW448" s="40"/>
      <c r="AX448" s="41"/>
    </row>
    <row r="449" spans="1:50" ht="22.5" customHeight="1">
      <c r="A449" s="46"/>
      <c r="B449" s="47"/>
      <c r="C449" s="47"/>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0"/>
      <c r="AV449" s="40"/>
      <c r="AW449" s="40"/>
      <c r="AX449" s="41"/>
    </row>
    <row r="450" spans="1:50" ht="22.5" customHeight="1">
      <c r="A450" s="46"/>
      <c r="B450" s="47"/>
      <c r="C450" s="47"/>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0"/>
      <c r="AV450" s="40"/>
      <c r="AW450" s="40"/>
      <c r="AX450" s="41"/>
    </row>
    <row r="451" spans="1:50" ht="22.5" customHeight="1">
      <c r="A451" s="46"/>
      <c r="B451" s="47"/>
      <c r="C451" s="47"/>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0"/>
      <c r="AV451" s="40"/>
      <c r="AW451" s="40"/>
      <c r="AX451" s="41"/>
    </row>
    <row r="452" spans="1:50" ht="22.5" customHeight="1">
      <c r="A452" s="46"/>
      <c r="B452" s="47"/>
      <c r="C452" s="47"/>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0"/>
      <c r="AV452" s="40"/>
      <c r="AW452" s="40"/>
      <c r="AX452" s="41"/>
    </row>
    <row r="453" spans="1:50" ht="22.5" customHeight="1">
      <c r="A453" s="46"/>
      <c r="B453" s="47"/>
      <c r="C453" s="47"/>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0"/>
      <c r="AV453" s="40"/>
      <c r="AW453" s="40"/>
      <c r="AX453" s="41"/>
    </row>
    <row r="454" spans="1:50" ht="22.5" customHeight="1">
      <c r="A454" s="46"/>
      <c r="B454" s="47"/>
      <c r="C454" s="47"/>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0"/>
      <c r="AV454" s="40"/>
      <c r="AW454" s="40"/>
      <c r="AX454" s="41"/>
    </row>
    <row r="455" spans="1:50" ht="22.5" customHeight="1">
      <c r="A455" s="46"/>
      <c r="B455" s="47"/>
      <c r="C455" s="47"/>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0"/>
      <c r="AV455" s="40"/>
      <c r="AW455" s="40"/>
      <c r="AX455" s="41"/>
    </row>
    <row r="456" spans="1:50" ht="22.5" customHeight="1">
      <c r="A456" s="46"/>
      <c r="B456" s="47"/>
      <c r="C456" s="47"/>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0"/>
      <c r="AV456" s="40"/>
      <c r="AW456" s="40"/>
      <c r="AX456" s="41"/>
    </row>
    <row r="457" spans="1:50" ht="22.5" customHeight="1">
      <c r="A457" s="46"/>
      <c r="B457" s="47"/>
      <c r="C457" s="47"/>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0"/>
      <c r="AV457" s="40"/>
      <c r="AW457" s="40"/>
      <c r="AX457" s="41"/>
    </row>
    <row r="458" spans="1:50" ht="22.5" customHeight="1">
      <c r="A458" s="46"/>
      <c r="B458" s="47"/>
      <c r="C458" s="47"/>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0"/>
      <c r="AV458" s="40"/>
      <c r="AW458" s="40"/>
      <c r="AX458" s="41"/>
    </row>
    <row r="459" spans="1:50" ht="22.5" customHeight="1">
      <c r="A459" s="46"/>
      <c r="B459" s="47"/>
      <c r="C459" s="47"/>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0"/>
      <c r="AV459" s="40"/>
      <c r="AW459" s="40"/>
      <c r="AX459" s="41"/>
    </row>
    <row r="460" spans="1:50" ht="22.5" customHeight="1">
      <c r="A460" s="46"/>
      <c r="B460" s="47"/>
      <c r="C460" s="47"/>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0"/>
      <c r="AV460" s="40"/>
      <c r="AW460" s="40"/>
      <c r="AX460" s="41"/>
    </row>
    <row r="461" spans="1:50" ht="22.5" customHeight="1">
      <c r="A461" s="46"/>
      <c r="B461" s="47"/>
      <c r="C461" s="47"/>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0"/>
      <c r="AV461" s="40"/>
      <c r="AW461" s="40"/>
      <c r="AX461" s="41"/>
    </row>
    <row r="462" spans="1:50" ht="22.5" customHeight="1">
      <c r="A462" s="46"/>
      <c r="B462" s="47"/>
      <c r="C462" s="47"/>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0"/>
      <c r="AV462" s="40"/>
      <c r="AW462" s="40"/>
      <c r="AX462" s="41"/>
    </row>
    <row r="463" spans="1:50" ht="22.5" customHeight="1">
      <c r="A463" s="46"/>
      <c r="B463" s="47"/>
      <c r="C463" s="47"/>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0"/>
      <c r="AV463" s="40"/>
      <c r="AW463" s="40"/>
      <c r="AX463" s="41"/>
    </row>
    <row r="464" spans="1:50" ht="22.5" customHeight="1">
      <c r="A464" s="46"/>
      <c r="B464" s="47"/>
      <c r="C464" s="47"/>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0"/>
      <c r="AV464" s="40"/>
      <c r="AW464" s="40"/>
      <c r="AX464" s="41"/>
    </row>
    <row r="465" spans="1:50" ht="22.5" customHeight="1">
      <c r="A465" s="46"/>
      <c r="B465" s="47"/>
      <c r="C465" s="47"/>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0"/>
      <c r="AV465" s="40"/>
      <c r="AW465" s="40"/>
      <c r="AX465" s="41"/>
    </row>
    <row r="466" spans="1:50" ht="22.5" customHeight="1">
      <c r="A466" s="46"/>
      <c r="B466" s="47"/>
      <c r="C466" s="47"/>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0"/>
      <c r="AV466" s="40"/>
      <c r="AW466" s="40"/>
      <c r="AX466" s="41"/>
    </row>
    <row r="467" spans="1:50" ht="22.5" customHeight="1">
      <c r="A467" s="46"/>
      <c r="B467" s="47"/>
      <c r="C467" s="47"/>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0"/>
      <c r="AV467" s="40"/>
      <c r="AW467" s="40"/>
      <c r="AX467" s="41"/>
    </row>
    <row r="468" spans="1:50" ht="22.5" customHeight="1">
      <c r="A468" s="46"/>
      <c r="B468" s="47"/>
      <c r="C468" s="47"/>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0"/>
      <c r="AV468" s="40"/>
      <c r="AW468" s="40"/>
      <c r="AX468" s="41"/>
    </row>
    <row r="469" spans="1:50" ht="22.5" customHeight="1">
      <c r="A469" s="46"/>
      <c r="B469" s="47"/>
      <c r="C469" s="47"/>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0"/>
      <c r="AV469" s="40"/>
      <c r="AW469" s="40"/>
      <c r="AX469" s="41"/>
    </row>
    <row r="470" spans="1:50" ht="22.5" customHeight="1">
      <c r="A470" s="46"/>
      <c r="B470" s="47"/>
      <c r="C470" s="47"/>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0"/>
      <c r="AV470" s="40"/>
      <c r="AW470" s="40"/>
      <c r="AX470" s="41"/>
    </row>
    <row r="471" spans="1:50" ht="22.5" customHeight="1">
      <c r="A471" s="46"/>
      <c r="B471" s="47"/>
      <c r="C471" s="47"/>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0"/>
      <c r="AV471" s="40"/>
      <c r="AW471" s="40"/>
      <c r="AX471" s="41"/>
    </row>
    <row r="472" spans="1:50" ht="22.5" customHeight="1">
      <c r="A472" s="46"/>
      <c r="B472" s="47"/>
      <c r="C472" s="47"/>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0"/>
      <c r="AV472" s="40"/>
      <c r="AW472" s="40"/>
      <c r="AX472" s="41"/>
    </row>
    <row r="473" spans="1:50" ht="22.5" customHeight="1">
      <c r="A473" s="46"/>
      <c r="B473" s="47"/>
      <c r="C473" s="47"/>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0"/>
      <c r="AV473" s="40"/>
      <c r="AW473" s="40"/>
      <c r="AX473" s="41"/>
    </row>
    <row r="474" spans="1:50" ht="22.5" customHeight="1">
      <c r="A474" s="46"/>
      <c r="B474" s="47"/>
      <c r="C474" s="47"/>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0"/>
      <c r="AV474" s="40"/>
      <c r="AW474" s="40"/>
      <c r="AX474" s="41"/>
    </row>
    <row r="475" spans="1:50" ht="22.5" customHeight="1">
      <c r="A475" s="46"/>
      <c r="B475" s="47"/>
      <c r="C475" s="47"/>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0"/>
      <c r="AV475" s="40"/>
      <c r="AW475" s="40"/>
      <c r="AX475" s="41"/>
    </row>
    <row r="476" spans="1:50" ht="22.5" customHeight="1">
      <c r="A476" s="46"/>
      <c r="B476" s="47"/>
      <c r="C476" s="47"/>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0"/>
      <c r="AV476" s="40"/>
      <c r="AW476" s="40"/>
      <c r="AX476" s="41"/>
    </row>
    <row r="477" spans="1:50" ht="22.5" customHeight="1">
      <c r="A477" s="46"/>
      <c r="B477" s="47"/>
      <c r="C477" s="47"/>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0"/>
      <c r="AV477" s="40"/>
      <c r="AW477" s="40"/>
      <c r="AX477" s="41"/>
    </row>
    <row r="478" spans="1:50" ht="22.5" customHeight="1">
      <c r="A478" s="46"/>
      <c r="B478" s="47"/>
      <c r="C478" s="47"/>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0"/>
      <c r="AV478" s="40"/>
      <c r="AW478" s="40"/>
      <c r="AX478" s="41"/>
    </row>
    <row r="479" spans="1:50" ht="22.5" customHeight="1">
      <c r="A479" s="46"/>
      <c r="B479" s="47"/>
      <c r="C479" s="47"/>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0"/>
      <c r="AV479" s="40"/>
      <c r="AW479" s="40"/>
      <c r="AX479" s="41"/>
    </row>
    <row r="480" spans="1:50" ht="22.5" customHeight="1">
      <c r="A480" s="46"/>
      <c r="B480" s="47"/>
      <c r="C480" s="47"/>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0"/>
      <c r="AV480" s="40"/>
      <c r="AW480" s="40"/>
      <c r="AX480" s="41"/>
    </row>
    <row r="481" spans="1:50" ht="22.5" customHeight="1">
      <c r="A481" s="46"/>
      <c r="B481" s="47"/>
      <c r="C481" s="47"/>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0"/>
      <c r="AV481" s="40"/>
      <c r="AW481" s="40"/>
      <c r="AX481" s="41"/>
    </row>
    <row r="482" spans="1:50" ht="22.5" customHeight="1">
      <c r="A482" s="46"/>
      <c r="B482" s="47"/>
      <c r="C482" s="47"/>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0"/>
      <c r="AV482" s="40"/>
      <c r="AW482" s="40"/>
      <c r="AX482" s="41"/>
    </row>
    <row r="483" spans="1:50" ht="22.5" customHeight="1">
      <c r="A483" s="46"/>
      <c r="B483" s="47"/>
      <c r="C483" s="47"/>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0"/>
      <c r="AV483" s="40"/>
      <c r="AW483" s="40"/>
      <c r="AX483" s="41"/>
    </row>
    <row r="484" spans="1:50" ht="22.5" customHeight="1">
      <c r="A484" s="46"/>
      <c r="B484" s="47"/>
      <c r="C484" s="47"/>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0"/>
      <c r="AV484" s="40"/>
      <c r="AW484" s="40"/>
      <c r="AX484" s="41"/>
    </row>
    <row r="485" spans="1:50" ht="22.5" customHeight="1">
      <c r="A485" s="46"/>
      <c r="B485" s="47"/>
      <c r="C485" s="47"/>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0"/>
      <c r="AV485" s="40"/>
      <c r="AW485" s="40"/>
      <c r="AX485" s="41"/>
    </row>
    <row r="486" spans="1:50" ht="22.5" customHeight="1">
      <c r="A486" s="46"/>
      <c r="B486" s="47"/>
      <c r="C486" s="47"/>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0"/>
      <c r="AV486" s="40"/>
      <c r="AW486" s="40"/>
      <c r="AX486" s="41"/>
    </row>
    <row r="487" spans="1:50" ht="22.5" customHeight="1">
      <c r="A487" s="46"/>
      <c r="B487" s="47"/>
      <c r="C487" s="47"/>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0"/>
      <c r="AV487" s="40"/>
      <c r="AW487" s="40"/>
      <c r="AX487" s="41"/>
    </row>
    <row r="488" spans="1:50" ht="22.5" customHeight="1">
      <c r="A488" s="46"/>
      <c r="B488" s="47"/>
      <c r="C488" s="47"/>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0"/>
      <c r="AV488" s="40"/>
      <c r="AW488" s="40"/>
      <c r="AX488" s="41"/>
    </row>
    <row r="489" spans="1:50" ht="22.5" customHeight="1">
      <c r="A489" s="46"/>
      <c r="B489" s="47"/>
      <c r="C489" s="47"/>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0"/>
      <c r="AV489" s="40"/>
      <c r="AW489" s="40"/>
      <c r="AX489" s="41"/>
    </row>
    <row r="490" spans="1:50" ht="22.5" customHeight="1">
      <c r="A490" s="46"/>
      <c r="B490" s="47"/>
      <c r="C490" s="47"/>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0"/>
      <c r="AV490" s="40"/>
      <c r="AW490" s="40"/>
      <c r="AX490" s="41"/>
    </row>
    <row r="491" spans="1:50" ht="22.5" customHeight="1">
      <c r="A491" s="46"/>
      <c r="B491" s="47"/>
      <c r="C491" s="47"/>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0"/>
      <c r="AV491" s="40"/>
      <c r="AW491" s="40"/>
      <c r="AX491" s="41"/>
    </row>
    <row r="492" spans="1:50" ht="22.5" customHeight="1">
      <c r="A492" s="46"/>
      <c r="B492" s="47"/>
      <c r="C492" s="47"/>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0"/>
      <c r="AV492" s="40"/>
      <c r="AW492" s="40"/>
      <c r="AX492" s="41"/>
    </row>
    <row r="493" spans="1:50" ht="22.5" customHeight="1">
      <c r="A493" s="46"/>
      <c r="B493" s="47"/>
      <c r="C493" s="47"/>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0"/>
      <c r="AV493" s="40"/>
      <c r="AW493" s="40"/>
      <c r="AX493" s="41"/>
    </row>
    <row r="494" spans="1:50" ht="22.5" customHeight="1">
      <c r="A494" s="46"/>
      <c r="B494" s="47"/>
      <c r="C494" s="47"/>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0"/>
      <c r="AV494" s="40"/>
      <c r="AW494" s="40"/>
      <c r="AX494" s="41"/>
    </row>
    <row r="495" spans="1:50" ht="22.5" customHeight="1">
      <c r="A495" s="46"/>
      <c r="B495" s="47"/>
      <c r="C495" s="47"/>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0"/>
      <c r="AV495" s="40"/>
      <c r="AW495" s="40"/>
      <c r="AX495" s="41"/>
    </row>
    <row r="496" spans="1:50" ht="22.5" customHeight="1">
      <c r="A496" s="46"/>
      <c r="B496" s="47"/>
      <c r="C496" s="47"/>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0"/>
      <c r="AV496" s="40"/>
      <c r="AW496" s="40"/>
      <c r="AX496" s="41"/>
    </row>
    <row r="497" spans="1:50" ht="22.5" customHeight="1">
      <c r="A497" s="46"/>
      <c r="B497" s="47"/>
      <c r="C497" s="47"/>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0"/>
      <c r="AV497" s="40"/>
      <c r="AW497" s="40"/>
      <c r="AX497" s="41"/>
    </row>
    <row r="498" spans="1:50" ht="22.5" customHeight="1">
      <c r="A498" s="46"/>
      <c r="B498" s="47"/>
      <c r="C498" s="47"/>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0"/>
      <c r="AV498" s="40"/>
      <c r="AW498" s="40"/>
      <c r="AX498" s="41"/>
    </row>
    <row r="499" spans="1:50" ht="22.5" customHeight="1">
      <c r="A499" s="46"/>
      <c r="B499" s="47"/>
      <c r="C499" s="47"/>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0"/>
      <c r="AV499" s="40"/>
      <c r="AW499" s="40"/>
      <c r="AX499" s="41"/>
    </row>
    <row r="500" spans="1:50" ht="22.5" customHeight="1">
      <c r="A500" s="46"/>
      <c r="B500" s="47"/>
      <c r="C500" s="47"/>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0"/>
      <c r="AV500" s="40"/>
      <c r="AW500" s="40"/>
      <c r="AX500" s="41"/>
    </row>
    <row r="501" spans="1:50" ht="22.5" customHeight="1">
      <c r="A501" s="46"/>
      <c r="B501" s="47"/>
      <c r="C501" s="47"/>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0"/>
      <c r="AV501" s="40"/>
      <c r="AW501" s="40"/>
      <c r="AX501" s="41"/>
    </row>
    <row r="502" spans="1:50" ht="22.5" customHeight="1">
      <c r="A502" s="46"/>
      <c r="B502" s="47"/>
      <c r="C502" s="47"/>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0"/>
      <c r="AV502" s="40"/>
      <c r="AW502" s="40"/>
      <c r="AX502" s="41"/>
    </row>
    <row r="503" spans="1:50" ht="22.5" customHeight="1">
      <c r="A503" s="46"/>
      <c r="B503" s="47"/>
      <c r="C503" s="47"/>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0"/>
      <c r="AV503" s="40"/>
      <c r="AW503" s="40"/>
      <c r="AX503" s="41"/>
    </row>
    <row r="504" spans="1:50" ht="22.5" customHeight="1">
      <c r="A504" s="46"/>
      <c r="B504" s="47"/>
      <c r="C504" s="47"/>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0"/>
      <c r="AV504" s="40"/>
      <c r="AW504" s="40"/>
      <c r="AX504" s="41"/>
    </row>
    <row r="505" spans="1:50" ht="22.5" customHeight="1">
      <c r="A505" s="46"/>
      <c r="B505" s="47"/>
      <c r="C505" s="47"/>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0"/>
      <c r="AV505" s="40"/>
      <c r="AW505" s="40"/>
      <c r="AX505" s="41"/>
    </row>
    <row r="506" spans="1:50" ht="22.5" customHeight="1">
      <c r="A506" s="46"/>
      <c r="B506" s="47"/>
      <c r="C506" s="47"/>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0"/>
      <c r="AV506" s="40"/>
      <c r="AW506" s="40"/>
      <c r="AX506" s="41"/>
    </row>
    <row r="507" spans="1:50" ht="22.5" customHeight="1">
      <c r="A507" s="46"/>
      <c r="B507" s="47"/>
      <c r="C507" s="47"/>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0"/>
      <c r="AV507" s="40"/>
      <c r="AW507" s="40"/>
      <c r="AX507" s="41"/>
    </row>
    <row r="508" spans="1:50" ht="22.5" customHeight="1">
      <c r="A508" s="46"/>
      <c r="B508" s="47"/>
      <c r="C508" s="47"/>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0"/>
      <c r="AV508" s="40"/>
      <c r="AW508" s="40"/>
      <c r="AX508" s="41"/>
    </row>
    <row r="509" spans="1:50" ht="22.5" customHeight="1">
      <c r="A509" s="46"/>
      <c r="B509" s="47"/>
      <c r="C509" s="47"/>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0"/>
      <c r="AV509" s="40"/>
      <c r="AW509" s="40"/>
      <c r="AX509" s="41"/>
    </row>
    <row r="510" spans="1:50" ht="22.5" customHeight="1">
      <c r="A510" s="46"/>
      <c r="B510" s="47"/>
      <c r="C510" s="47"/>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0"/>
      <c r="AV510" s="40"/>
      <c r="AW510" s="40"/>
      <c r="AX510" s="41"/>
    </row>
    <row r="511" spans="1:50" ht="22.5" customHeight="1">
      <c r="A511" s="46"/>
      <c r="B511" s="47"/>
      <c r="C511" s="47"/>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0"/>
      <c r="AV511" s="40"/>
      <c r="AW511" s="40"/>
      <c r="AX511" s="41"/>
    </row>
    <row r="512" spans="1:50" ht="22.5" customHeight="1">
      <c r="A512" s="46"/>
      <c r="B512" s="47"/>
      <c r="C512" s="47"/>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0"/>
      <c r="AV512" s="40"/>
      <c r="AW512" s="40"/>
      <c r="AX512" s="41"/>
    </row>
    <row r="513" spans="1:50" ht="22.5" customHeight="1">
      <c r="A513" s="46"/>
      <c r="B513" s="47"/>
      <c r="C513" s="47"/>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0"/>
      <c r="AV513" s="40"/>
      <c r="AW513" s="40"/>
      <c r="AX513" s="41"/>
    </row>
    <row r="514" spans="1:50" ht="22.5" customHeight="1">
      <c r="A514" s="46"/>
      <c r="B514" s="47"/>
      <c r="C514" s="47"/>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0"/>
      <c r="AV514" s="40"/>
      <c r="AW514" s="40"/>
      <c r="AX514" s="41"/>
    </row>
    <row r="515" spans="1:50" ht="22.5" customHeight="1">
      <c r="A515" s="46"/>
      <c r="B515" s="47"/>
      <c r="C515" s="47"/>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0"/>
      <c r="AV515" s="40"/>
      <c r="AW515" s="40"/>
      <c r="AX515" s="41"/>
    </row>
    <row r="516" spans="1:50" ht="22.5" customHeight="1">
      <c r="A516" s="46"/>
      <c r="B516" s="47"/>
      <c r="C516" s="47"/>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0"/>
      <c r="AV516" s="40"/>
      <c r="AW516" s="40"/>
      <c r="AX516" s="41"/>
    </row>
    <row r="517" spans="1:50" ht="22.5" customHeight="1">
      <c r="A517" s="46"/>
      <c r="B517" s="47"/>
      <c r="C517" s="47"/>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0"/>
      <c r="AV517" s="40"/>
      <c r="AW517" s="40"/>
      <c r="AX517" s="41"/>
    </row>
    <row r="518" spans="1:50" ht="22.5" customHeight="1">
      <c r="A518" s="46"/>
      <c r="B518" s="47"/>
      <c r="C518" s="47"/>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0"/>
      <c r="AV518" s="40"/>
      <c r="AW518" s="40"/>
      <c r="AX518" s="41"/>
    </row>
    <row r="519" spans="1:50" ht="22.5" customHeight="1">
      <c r="A519" s="46"/>
      <c r="B519" s="47"/>
      <c r="C519" s="47"/>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0"/>
      <c r="AV519" s="40"/>
      <c r="AW519" s="40"/>
      <c r="AX519" s="41"/>
    </row>
    <row r="520" spans="1:50" ht="22.5" customHeight="1">
      <c r="A520" s="46"/>
      <c r="B520" s="47"/>
      <c r="C520" s="47"/>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0"/>
      <c r="AV520" s="40"/>
      <c r="AW520" s="40"/>
      <c r="AX520" s="41"/>
    </row>
    <row r="521" spans="1:50" ht="22.5" customHeight="1">
      <c r="A521" s="46"/>
      <c r="B521" s="47"/>
      <c r="C521" s="47"/>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0"/>
      <c r="AV521" s="40"/>
      <c r="AW521" s="40"/>
      <c r="AX521" s="41"/>
    </row>
    <row r="522" spans="1:50" ht="22.5" customHeight="1">
      <c r="A522" s="46"/>
      <c r="B522" s="47"/>
      <c r="C522" s="47"/>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0"/>
      <c r="AV522" s="40"/>
      <c r="AW522" s="40"/>
      <c r="AX522" s="41"/>
    </row>
    <row r="523" spans="1:50" ht="22.5" customHeight="1">
      <c r="A523" s="46"/>
      <c r="B523" s="47"/>
      <c r="C523" s="47"/>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0"/>
      <c r="AV523" s="40"/>
      <c r="AW523" s="40"/>
      <c r="AX523" s="41"/>
    </row>
    <row r="524" spans="1:50" ht="22.5" customHeight="1">
      <c r="A524" s="46"/>
      <c r="B524" s="47"/>
      <c r="C524" s="47"/>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0"/>
      <c r="AV524" s="40"/>
      <c r="AW524" s="40"/>
      <c r="AX524" s="41"/>
    </row>
    <row r="525" spans="1:50" ht="22.5" customHeight="1">
      <c r="A525" s="46"/>
      <c r="B525" s="47"/>
      <c r="C525" s="47"/>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0"/>
      <c r="AV525" s="40"/>
      <c r="AW525" s="40"/>
      <c r="AX525" s="41"/>
    </row>
    <row r="526" spans="1:50" ht="22.5" customHeight="1">
      <c r="A526" s="46"/>
      <c r="B526" s="47"/>
      <c r="C526" s="47"/>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0"/>
      <c r="AV526" s="40"/>
      <c r="AW526" s="40"/>
      <c r="AX526" s="41"/>
    </row>
    <row r="527" spans="1:50" ht="22.5" customHeight="1">
      <c r="A527" s="46"/>
      <c r="B527" s="47"/>
      <c r="C527" s="47"/>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0"/>
      <c r="AV527" s="40"/>
      <c r="AW527" s="40"/>
      <c r="AX527" s="41"/>
    </row>
    <row r="528" spans="1:50" ht="22.5" customHeight="1">
      <c r="A528" s="46"/>
      <c r="B528" s="47"/>
      <c r="C528" s="47"/>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0"/>
      <c r="AV528" s="40"/>
      <c r="AW528" s="40"/>
      <c r="AX528" s="41"/>
    </row>
    <row r="529" spans="1:50" ht="22.5" customHeight="1">
      <c r="A529" s="46"/>
      <c r="B529" s="47"/>
      <c r="C529" s="47"/>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0"/>
      <c r="AV529" s="40"/>
      <c r="AW529" s="40"/>
      <c r="AX529" s="41"/>
    </row>
    <row r="530" spans="1:50" ht="22.5" customHeight="1">
      <c r="A530" s="46"/>
      <c r="B530" s="47"/>
      <c r="C530" s="47"/>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0"/>
      <c r="AV530" s="40"/>
      <c r="AW530" s="40"/>
      <c r="AX530" s="41"/>
    </row>
    <row r="531" spans="1:50" ht="22.5" customHeight="1">
      <c r="A531" s="46"/>
      <c r="B531" s="47"/>
      <c r="C531" s="47"/>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0"/>
      <c r="AV531" s="40"/>
      <c r="AW531" s="40"/>
      <c r="AX531" s="41"/>
    </row>
    <row r="532" spans="1:50" ht="22.5" customHeight="1">
      <c r="A532" s="46"/>
      <c r="B532" s="47"/>
      <c r="C532" s="47"/>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0"/>
      <c r="AV532" s="40"/>
      <c r="AW532" s="40"/>
      <c r="AX532" s="41"/>
    </row>
    <row r="533" spans="1:50" ht="22.5" customHeight="1">
      <c r="A533" s="46"/>
      <c r="B533" s="47"/>
      <c r="C533" s="47"/>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0"/>
      <c r="AV533" s="40"/>
      <c r="AW533" s="40"/>
      <c r="AX533" s="41"/>
    </row>
    <row r="534" spans="1:50" ht="22.5" customHeight="1">
      <c r="A534" s="46"/>
      <c r="B534" s="47"/>
      <c r="C534" s="47"/>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0"/>
      <c r="AV534" s="40"/>
      <c r="AW534" s="40"/>
      <c r="AX534" s="41"/>
    </row>
    <row r="535" spans="1:50" ht="22.5" customHeight="1">
      <c r="A535" s="46"/>
      <c r="B535" s="47"/>
      <c r="C535" s="47"/>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0"/>
      <c r="AV535" s="40"/>
      <c r="AW535" s="40"/>
      <c r="AX535" s="41"/>
    </row>
    <row r="536" spans="1:50" ht="22.5" customHeight="1">
      <c r="A536" s="46"/>
      <c r="B536" s="47"/>
      <c r="C536" s="47"/>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0"/>
      <c r="AV536" s="40"/>
      <c r="AW536" s="40"/>
      <c r="AX536" s="41"/>
    </row>
    <row r="537" spans="1:50" ht="22.5" customHeight="1">
      <c r="A537" s="46"/>
      <c r="B537" s="47"/>
      <c r="C537" s="47"/>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0"/>
      <c r="AV537" s="40"/>
      <c r="AW537" s="40"/>
      <c r="AX537" s="41"/>
    </row>
    <row r="538" spans="1:50" ht="22.5" customHeight="1">
      <c r="A538" s="46"/>
      <c r="B538" s="47"/>
      <c r="C538" s="47"/>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0"/>
      <c r="AV538" s="40"/>
      <c r="AW538" s="40"/>
      <c r="AX538" s="41"/>
    </row>
    <row r="539" spans="1:50" ht="22.5" customHeight="1">
      <c r="A539" s="46"/>
      <c r="B539" s="47"/>
      <c r="C539" s="47"/>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0"/>
      <c r="AV539" s="40"/>
      <c r="AW539" s="40"/>
      <c r="AX539" s="41"/>
    </row>
    <row r="540" spans="1:50" ht="22.5" customHeight="1">
      <c r="A540" s="46"/>
      <c r="B540" s="47"/>
      <c r="C540" s="47"/>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0"/>
      <c r="AV540" s="40"/>
      <c r="AW540" s="40"/>
      <c r="AX540" s="41"/>
    </row>
    <row r="541" spans="1:50" ht="22.5" customHeight="1">
      <c r="A541" s="46"/>
      <c r="B541" s="47"/>
      <c r="C541" s="47"/>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0"/>
      <c r="AV541" s="40"/>
      <c r="AW541" s="40"/>
      <c r="AX541" s="41"/>
    </row>
    <row r="542" spans="1:50" ht="22.5" customHeight="1">
      <c r="A542" s="46"/>
      <c r="B542" s="47"/>
      <c r="C542" s="47"/>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0"/>
      <c r="AV542" s="40"/>
      <c r="AW542" s="40"/>
      <c r="AX542" s="41"/>
    </row>
    <row r="543" spans="1:50" ht="22.5" customHeight="1">
      <c r="A543" s="46"/>
      <c r="B543" s="47"/>
      <c r="C543" s="47"/>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0"/>
      <c r="AV543" s="40"/>
      <c r="AW543" s="40"/>
      <c r="AX543" s="41"/>
    </row>
    <row r="544" spans="1:50" ht="22.5" customHeight="1">
      <c r="A544" s="46"/>
      <c r="B544" s="47"/>
      <c r="C544" s="47"/>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0"/>
      <c r="AV544" s="40"/>
      <c r="AW544" s="40"/>
      <c r="AX544" s="41"/>
    </row>
    <row r="545" spans="1:50" ht="22.5" customHeight="1">
      <c r="A545" s="46"/>
      <c r="B545" s="47"/>
      <c r="C545" s="47"/>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0"/>
      <c r="AV545" s="40"/>
      <c r="AW545" s="40"/>
      <c r="AX545" s="41"/>
    </row>
    <row r="546" spans="1:50" ht="22.5" customHeight="1">
      <c r="A546" s="46"/>
      <c r="B546" s="47"/>
      <c r="C546" s="47"/>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0"/>
      <c r="AV546" s="40"/>
      <c r="AW546" s="40"/>
      <c r="AX546" s="41"/>
    </row>
    <row r="547" spans="1:50" ht="22.5" customHeight="1">
      <c r="A547" s="46"/>
      <c r="B547" s="47"/>
      <c r="C547" s="47"/>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0"/>
      <c r="AV547" s="40"/>
      <c r="AW547" s="40"/>
      <c r="AX547" s="41"/>
    </row>
    <row r="548" spans="1:50" ht="22.5" customHeight="1">
      <c r="A548" s="46"/>
      <c r="B548" s="47"/>
      <c r="C548" s="47"/>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0"/>
      <c r="AV548" s="40"/>
      <c r="AW548" s="40"/>
      <c r="AX548" s="41"/>
    </row>
    <row r="549" spans="1:50" ht="22.5" customHeight="1">
      <c r="A549" s="46"/>
      <c r="B549" s="47"/>
      <c r="C549" s="47"/>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0"/>
      <c r="AV549" s="40"/>
      <c r="AW549" s="40"/>
      <c r="AX549" s="41"/>
    </row>
    <row r="550" spans="1:50" ht="22.5" customHeight="1">
      <c r="A550" s="46"/>
      <c r="B550" s="47"/>
      <c r="C550" s="47"/>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0"/>
      <c r="AV550" s="40"/>
      <c r="AW550" s="40"/>
      <c r="AX550" s="41"/>
    </row>
    <row r="551" spans="1:50" ht="22.5" customHeight="1">
      <c r="A551" s="46"/>
      <c r="B551" s="47"/>
      <c r="C551" s="47"/>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0"/>
      <c r="AV551" s="40"/>
      <c r="AW551" s="40"/>
      <c r="AX551" s="41"/>
    </row>
    <row r="552" spans="1:50" ht="22.5" customHeight="1">
      <c r="A552" s="46"/>
      <c r="B552" s="47"/>
      <c r="C552" s="47"/>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0"/>
      <c r="AV552" s="40"/>
      <c r="AW552" s="40"/>
      <c r="AX552" s="41"/>
    </row>
    <row r="553" spans="1:50" ht="22.5" customHeight="1">
      <c r="A553" s="46"/>
      <c r="B553" s="47"/>
      <c r="C553" s="47"/>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0"/>
      <c r="AV553" s="40"/>
      <c r="AW553" s="40"/>
      <c r="AX553" s="41"/>
    </row>
    <row r="554" spans="1:50" ht="22.5" customHeight="1">
      <c r="A554" s="46"/>
      <c r="B554" s="47"/>
      <c r="C554" s="47"/>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0"/>
      <c r="AV554" s="40"/>
      <c r="AW554" s="40"/>
      <c r="AX554" s="41"/>
    </row>
    <row r="555" spans="1:50" ht="22.5" customHeight="1">
      <c r="A555" s="46"/>
      <c r="B555" s="47"/>
      <c r="C555" s="47"/>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0"/>
      <c r="AV555" s="40"/>
      <c r="AW555" s="40"/>
      <c r="AX555" s="41"/>
    </row>
    <row r="556" spans="1:50" ht="22.5" customHeight="1">
      <c r="A556" s="46"/>
      <c r="B556" s="47"/>
      <c r="C556" s="47"/>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0"/>
      <c r="AV556" s="40"/>
      <c r="AW556" s="40"/>
      <c r="AX556" s="41"/>
    </row>
    <row r="557" spans="1:50" ht="22.5" customHeight="1">
      <c r="A557" s="46"/>
      <c r="B557" s="47"/>
      <c r="C557" s="47"/>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0"/>
      <c r="AV557" s="40"/>
      <c r="AW557" s="40"/>
      <c r="AX557" s="41"/>
    </row>
    <row r="558" spans="1:50" ht="22.5" customHeight="1">
      <c r="A558" s="46"/>
      <c r="B558" s="47"/>
      <c r="C558" s="47"/>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0"/>
      <c r="AV558" s="40"/>
      <c r="AW558" s="40"/>
      <c r="AX558" s="41"/>
    </row>
    <row r="559" spans="1:50" ht="22.5" customHeight="1">
      <c r="A559" s="46"/>
      <c r="B559" s="47"/>
      <c r="C559" s="47"/>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0"/>
      <c r="AV559" s="40"/>
      <c r="AW559" s="40"/>
      <c r="AX559" s="41"/>
    </row>
    <row r="560" spans="1:50" ht="22.5" customHeight="1">
      <c r="A560" s="46"/>
      <c r="B560" s="47"/>
      <c r="C560" s="47"/>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0"/>
      <c r="AV560" s="40"/>
      <c r="AW560" s="40"/>
      <c r="AX560" s="41"/>
    </row>
    <row r="561" spans="1:50" ht="22.5" customHeight="1">
      <c r="A561" s="46"/>
      <c r="B561" s="47"/>
      <c r="C561" s="47"/>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0"/>
      <c r="AV561" s="40"/>
      <c r="AW561" s="40"/>
      <c r="AX561" s="41"/>
    </row>
    <row r="562" spans="1:50" ht="22.5" customHeight="1">
      <c r="A562" s="46"/>
      <c r="B562" s="47"/>
      <c r="C562" s="47"/>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0"/>
      <c r="AV562" s="40"/>
      <c r="AW562" s="40"/>
      <c r="AX562" s="41"/>
    </row>
    <row r="563" spans="1:50" ht="22.5" customHeight="1">
      <c r="A563" s="46"/>
      <c r="B563" s="47"/>
      <c r="C563" s="47"/>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0"/>
      <c r="AV563" s="40"/>
      <c r="AW563" s="40"/>
      <c r="AX563" s="41"/>
    </row>
    <row r="564" spans="1:50" ht="22.5" customHeight="1">
      <c r="A564" s="46"/>
      <c r="B564" s="47"/>
      <c r="C564" s="47"/>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0"/>
      <c r="AV564" s="40"/>
      <c r="AW564" s="40"/>
      <c r="AX564" s="41"/>
    </row>
    <row r="565" spans="1:50" ht="22.5" customHeight="1">
      <c r="A565" s="46"/>
      <c r="B565" s="47"/>
      <c r="C565" s="47"/>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0"/>
      <c r="AV565" s="40"/>
      <c r="AW565" s="40"/>
      <c r="AX565" s="41"/>
    </row>
    <row r="566" spans="1:50" ht="22.5" customHeight="1">
      <c r="A566" s="46"/>
      <c r="B566" s="47"/>
      <c r="C566" s="47"/>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0"/>
      <c r="AV566" s="40"/>
      <c r="AW566" s="40"/>
      <c r="AX566" s="41"/>
    </row>
    <row r="567" spans="1:50" ht="22.5" customHeight="1">
      <c r="A567" s="46"/>
      <c r="B567" s="47"/>
      <c r="C567" s="47"/>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0"/>
      <c r="AV567" s="40"/>
      <c r="AW567" s="40"/>
      <c r="AX567" s="41"/>
    </row>
    <row r="568" spans="1:50" ht="22.5" customHeight="1">
      <c r="A568" s="46"/>
      <c r="B568" s="47"/>
      <c r="C568" s="47"/>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0"/>
      <c r="AV568" s="40"/>
      <c r="AW568" s="40"/>
      <c r="AX568" s="41"/>
    </row>
    <row r="569" spans="1:50" ht="22.5" customHeight="1">
      <c r="A569" s="46"/>
      <c r="B569" s="47"/>
      <c r="C569" s="47"/>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0"/>
      <c r="AV569" s="40"/>
      <c r="AW569" s="40"/>
      <c r="AX569" s="41"/>
    </row>
    <row r="570" spans="1:50" ht="22.5" customHeight="1">
      <c r="A570" s="46"/>
      <c r="B570" s="47"/>
      <c r="C570" s="47"/>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0"/>
      <c r="AV570" s="40"/>
      <c r="AW570" s="40"/>
      <c r="AX570" s="41"/>
    </row>
    <row r="571" spans="1:50" ht="22.5" customHeight="1">
      <c r="A571" s="46"/>
      <c r="B571" s="47"/>
      <c r="C571" s="47"/>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0"/>
      <c r="AV571" s="40"/>
      <c r="AW571" s="40"/>
      <c r="AX571" s="41"/>
    </row>
    <row r="572" spans="1:50" ht="22.5" customHeight="1">
      <c r="A572" s="46"/>
      <c r="B572" s="47"/>
      <c r="C572" s="47"/>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0"/>
      <c r="AV572" s="40"/>
      <c r="AW572" s="40"/>
      <c r="AX572" s="41"/>
    </row>
    <row r="573" spans="1:50" ht="22.5" customHeight="1">
      <c r="A573" s="46"/>
      <c r="B573" s="47"/>
      <c r="C573" s="47"/>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0"/>
      <c r="AV573" s="40"/>
      <c r="AW573" s="40"/>
      <c r="AX573" s="41"/>
    </row>
    <row r="574" spans="1:50" ht="22.5" customHeight="1">
      <c r="A574" s="46"/>
      <c r="B574" s="47"/>
      <c r="C574" s="47"/>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0"/>
      <c r="AV574" s="40"/>
      <c r="AW574" s="40"/>
      <c r="AX574" s="41"/>
    </row>
    <row r="575" spans="1:50" ht="22.5" customHeight="1">
      <c r="A575" s="46"/>
      <c r="B575" s="47"/>
      <c r="C575" s="47"/>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0"/>
      <c r="AV575" s="40"/>
      <c r="AW575" s="40"/>
      <c r="AX575" s="41"/>
    </row>
    <row r="576" spans="1:50" ht="22.5" customHeight="1">
      <c r="A576" s="46"/>
      <c r="B576" s="47"/>
      <c r="C576" s="47"/>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0"/>
      <c r="AV576" s="40"/>
      <c r="AW576" s="40"/>
      <c r="AX576" s="41"/>
    </row>
    <row r="577" spans="1:50" ht="22.5" customHeight="1">
      <c r="A577" s="46"/>
      <c r="B577" s="47"/>
      <c r="C577" s="47"/>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0"/>
      <c r="AV577" s="40"/>
      <c r="AW577" s="40"/>
      <c r="AX577" s="41"/>
    </row>
    <row r="578" spans="1:50" ht="22.5" customHeight="1">
      <c r="A578" s="46"/>
      <c r="B578" s="47"/>
      <c r="C578" s="47"/>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0"/>
      <c r="AV578" s="40"/>
      <c r="AW578" s="40"/>
      <c r="AX578" s="41"/>
    </row>
    <row r="579" spans="1:50" ht="22.5" customHeight="1">
      <c r="A579" s="46"/>
      <c r="B579" s="47"/>
      <c r="C579" s="47"/>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0"/>
      <c r="AV579" s="40"/>
      <c r="AW579" s="40"/>
      <c r="AX579" s="41"/>
    </row>
    <row r="580" spans="1:50" ht="22.5" customHeight="1">
      <c r="A580" s="46"/>
      <c r="B580" s="47"/>
      <c r="C580" s="47"/>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0"/>
      <c r="AV580" s="40"/>
      <c r="AW580" s="40"/>
      <c r="AX580" s="41"/>
    </row>
    <row r="581" spans="1:50" ht="22.5" customHeight="1">
      <c r="A581" s="46"/>
      <c r="B581" s="47"/>
      <c r="C581" s="47"/>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0"/>
      <c r="AV581" s="40"/>
      <c r="AW581" s="40"/>
      <c r="AX581" s="41"/>
    </row>
    <row r="582" spans="1:50" ht="22.5" customHeight="1">
      <c r="A582" s="46"/>
      <c r="B582" s="47"/>
      <c r="C582" s="47"/>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0"/>
      <c r="AV582" s="40"/>
      <c r="AW582" s="40"/>
      <c r="AX582" s="41"/>
    </row>
    <row r="583" spans="1:50" ht="22.5" customHeight="1">
      <c r="A583" s="46"/>
      <c r="B583" s="47"/>
      <c r="C583" s="47"/>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0"/>
      <c r="AV583" s="40"/>
      <c r="AW583" s="40"/>
      <c r="AX583" s="41"/>
    </row>
    <row r="584" spans="1:50" ht="22.5" customHeight="1">
      <c r="A584" s="46"/>
      <c r="B584" s="47"/>
      <c r="C584" s="47"/>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0"/>
      <c r="AV584" s="40"/>
      <c r="AW584" s="40"/>
      <c r="AX584" s="41"/>
    </row>
    <row r="585" spans="1:50" ht="22.5" customHeight="1">
      <c r="A585" s="46"/>
      <c r="B585" s="47"/>
      <c r="C585" s="47"/>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0"/>
      <c r="AV585" s="40"/>
      <c r="AW585" s="40"/>
      <c r="AX585" s="41"/>
    </row>
    <row r="586" spans="1:50" ht="22.5" customHeight="1">
      <c r="A586" s="46"/>
      <c r="B586" s="47"/>
      <c r="C586" s="47"/>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0"/>
      <c r="AV586" s="40"/>
      <c r="AW586" s="40"/>
      <c r="AX586" s="41"/>
    </row>
    <row r="587" spans="1:50" ht="22.5" customHeight="1">
      <c r="A587" s="46"/>
      <c r="B587" s="47"/>
      <c r="C587" s="47"/>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0"/>
      <c r="AV587" s="40"/>
      <c r="AW587" s="40"/>
      <c r="AX587" s="41"/>
    </row>
    <row r="588" spans="1:50" ht="22.5" customHeight="1">
      <c r="A588" s="46"/>
      <c r="B588" s="47"/>
      <c r="C588" s="47"/>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0"/>
      <c r="AV588" s="40"/>
      <c r="AW588" s="40"/>
      <c r="AX588" s="41"/>
    </row>
    <row r="589" spans="1:50" ht="22.5" customHeight="1">
      <c r="A589" s="46"/>
      <c r="B589" s="47"/>
      <c r="C589" s="47"/>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0"/>
      <c r="AV589" s="40"/>
      <c r="AW589" s="40"/>
      <c r="AX589" s="41"/>
    </row>
    <row r="590" spans="1:50" ht="22.5" customHeight="1">
      <c r="A590" s="46"/>
      <c r="B590" s="47"/>
      <c r="C590" s="47"/>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0"/>
      <c r="AV590" s="40"/>
      <c r="AW590" s="40"/>
      <c r="AX590" s="41"/>
    </row>
    <row r="591" spans="1:50" ht="22.5" customHeight="1">
      <c r="A591" s="46"/>
      <c r="B591" s="47"/>
      <c r="C591" s="47"/>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0"/>
      <c r="AV591" s="40"/>
      <c r="AW591" s="40"/>
      <c r="AX591" s="41"/>
    </row>
    <row r="592" spans="1:50" ht="22.5" customHeight="1">
      <c r="A592" s="46"/>
      <c r="B592" s="47"/>
      <c r="C592" s="47"/>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0"/>
      <c r="AV592" s="40"/>
      <c r="AW592" s="40"/>
      <c r="AX592" s="41"/>
    </row>
    <row r="593" spans="1:50" ht="22.5" customHeight="1">
      <c r="A593" s="46"/>
      <c r="B593" s="47"/>
      <c r="C593" s="47"/>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0"/>
      <c r="AV593" s="40"/>
      <c r="AW593" s="40"/>
      <c r="AX593" s="41"/>
    </row>
    <row r="594" spans="1:50" ht="22.5" customHeight="1">
      <c r="A594" s="46"/>
      <c r="B594" s="47"/>
      <c r="C594" s="47"/>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0"/>
      <c r="AV594" s="40"/>
      <c r="AW594" s="40"/>
      <c r="AX594" s="41"/>
    </row>
    <row r="595" spans="1:50" ht="22.5" customHeight="1">
      <c r="A595" s="46"/>
      <c r="B595" s="47"/>
      <c r="C595" s="47"/>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0"/>
      <c r="AV595" s="40"/>
      <c r="AW595" s="40"/>
      <c r="AX595" s="41"/>
    </row>
    <row r="596" spans="1:50" ht="22.5" customHeight="1">
      <c r="A596" s="46"/>
      <c r="B596" s="47"/>
      <c r="C596" s="47"/>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0"/>
      <c r="AV596" s="40"/>
      <c r="AW596" s="40"/>
      <c r="AX596" s="41"/>
    </row>
    <row r="597" spans="1:50" ht="22.5" customHeight="1">
      <c r="A597" s="46"/>
      <c r="B597" s="47"/>
      <c r="C597" s="47"/>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0"/>
      <c r="AV597" s="40"/>
      <c r="AW597" s="40"/>
      <c r="AX597" s="41"/>
    </row>
    <row r="598" spans="1:50" ht="22.5" customHeight="1">
      <c r="A598" s="46"/>
      <c r="B598" s="47"/>
      <c r="C598" s="47"/>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0"/>
      <c r="AV598" s="40"/>
      <c r="AW598" s="40"/>
      <c r="AX598" s="41"/>
    </row>
    <row r="599" spans="1:50" ht="22.5" customHeight="1">
      <c r="A599" s="46"/>
      <c r="B599" s="47"/>
      <c r="C599" s="47"/>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0"/>
      <c r="AV599" s="40"/>
      <c r="AW599" s="40"/>
      <c r="AX599" s="41"/>
    </row>
    <row r="600" spans="1:50" ht="22.5" customHeight="1">
      <c r="A600" s="46"/>
      <c r="B600" s="47"/>
      <c r="C600" s="47"/>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0"/>
      <c r="AV600" s="40"/>
      <c r="AW600" s="40"/>
      <c r="AX600" s="41"/>
    </row>
    <row r="601" spans="1:50" ht="22.5" customHeight="1">
      <c r="A601" s="46"/>
      <c r="B601" s="47"/>
      <c r="C601" s="47"/>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0"/>
      <c r="AV601" s="40"/>
      <c r="AW601" s="40"/>
      <c r="AX601" s="41"/>
    </row>
    <row r="602" spans="1:50" ht="22.5" customHeight="1">
      <c r="A602" s="46"/>
      <c r="B602" s="47"/>
      <c r="C602" s="47"/>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0"/>
      <c r="AV602" s="40"/>
      <c r="AW602" s="40"/>
      <c r="AX602" s="41"/>
    </row>
    <row r="603" spans="1:50" ht="22.5" customHeight="1">
      <c r="A603" s="46"/>
      <c r="B603" s="47"/>
      <c r="C603" s="47"/>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0"/>
      <c r="AV603" s="40"/>
      <c r="AW603" s="40"/>
      <c r="AX603" s="41"/>
    </row>
    <row r="604" spans="1:50" ht="22.5" customHeight="1">
      <c r="A604" s="46"/>
      <c r="B604" s="47"/>
      <c r="C604" s="47"/>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0"/>
      <c r="AV604" s="40"/>
      <c r="AW604" s="40"/>
      <c r="AX604" s="41"/>
    </row>
    <row r="605" spans="1:50" ht="22.5" customHeight="1">
      <c r="A605" s="46"/>
      <c r="B605" s="47"/>
      <c r="C605" s="47"/>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0"/>
      <c r="AV605" s="40"/>
      <c r="AW605" s="40"/>
      <c r="AX605" s="41"/>
    </row>
    <row r="606" spans="1:50" ht="22.5" customHeight="1">
      <c r="A606" s="46"/>
      <c r="B606" s="47"/>
      <c r="C606" s="47"/>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0"/>
      <c r="AV606" s="40"/>
      <c r="AW606" s="40"/>
      <c r="AX606" s="41"/>
    </row>
    <row r="607" spans="1:50" ht="22.5" customHeight="1">
      <c r="A607" s="46"/>
      <c r="B607" s="47"/>
      <c r="C607" s="47"/>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0"/>
      <c r="AV607" s="40"/>
      <c r="AW607" s="40"/>
      <c r="AX607" s="41"/>
    </row>
    <row r="608" spans="1:50" ht="22.5" customHeight="1">
      <c r="A608" s="46"/>
      <c r="B608" s="47"/>
      <c r="C608" s="47"/>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0"/>
      <c r="AV608" s="40"/>
      <c r="AW608" s="40"/>
      <c r="AX608" s="41"/>
    </row>
    <row r="609" spans="1:50" ht="22.5" customHeight="1">
      <c r="A609" s="46"/>
      <c r="B609" s="47"/>
      <c r="C609" s="47"/>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0"/>
      <c r="AV609" s="40"/>
      <c r="AW609" s="40"/>
      <c r="AX609" s="41"/>
    </row>
    <row r="610" spans="1:50" ht="22.5" customHeight="1">
      <c r="A610" s="46"/>
      <c r="B610" s="47"/>
      <c r="C610" s="47"/>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0"/>
      <c r="AV610" s="40"/>
      <c r="AW610" s="40"/>
      <c r="AX610" s="41"/>
    </row>
    <row r="611" spans="1:50" ht="22.5" customHeight="1">
      <c r="A611" s="46"/>
      <c r="B611" s="47"/>
      <c r="C611" s="47"/>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0"/>
      <c r="AV611" s="40"/>
      <c r="AW611" s="40"/>
      <c r="AX611" s="41"/>
    </row>
    <row r="612" spans="1:50" ht="22.5" customHeight="1">
      <c r="A612" s="46"/>
      <c r="B612" s="47"/>
      <c r="C612" s="47"/>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0"/>
      <c r="AV612" s="40"/>
      <c r="AW612" s="40"/>
      <c r="AX612" s="41"/>
    </row>
    <row r="613" spans="1:50" ht="22.5" customHeight="1">
      <c r="A613" s="46"/>
      <c r="B613" s="47"/>
      <c r="C613" s="47"/>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0"/>
      <c r="AV613" s="40"/>
      <c r="AW613" s="40"/>
      <c r="AX613" s="41"/>
    </row>
    <row r="614" spans="1:50" ht="22.5" customHeight="1">
      <c r="A614" s="46"/>
      <c r="B614" s="47"/>
      <c r="C614" s="47"/>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0"/>
      <c r="AV614" s="40"/>
      <c r="AW614" s="40"/>
      <c r="AX614" s="41"/>
    </row>
    <row r="615" spans="1:50" ht="22.5" customHeight="1">
      <c r="A615" s="46"/>
      <c r="B615" s="47"/>
      <c r="C615" s="47"/>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0"/>
      <c r="AV615" s="40"/>
      <c r="AW615" s="40"/>
      <c r="AX615" s="41"/>
    </row>
    <row r="616" spans="1:50" ht="22.5" customHeight="1">
      <c r="A616" s="46"/>
      <c r="B616" s="47"/>
      <c r="C616" s="47"/>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0"/>
      <c r="AV616" s="40"/>
      <c r="AW616" s="40"/>
      <c r="AX616" s="41"/>
    </row>
    <row r="617" spans="1:50" ht="22.5" customHeight="1">
      <c r="A617" s="46"/>
      <c r="B617" s="47"/>
      <c r="C617" s="47"/>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0"/>
      <c r="AV617" s="40"/>
      <c r="AW617" s="40"/>
      <c r="AX617" s="41"/>
    </row>
    <row r="618" spans="1:50" ht="22.5" customHeight="1">
      <c r="A618" s="46"/>
      <c r="B618" s="47"/>
      <c r="C618" s="47"/>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0"/>
      <c r="AV618" s="40"/>
      <c r="AW618" s="40"/>
      <c r="AX618" s="41"/>
    </row>
    <row r="619" spans="1:50" ht="22.5" customHeight="1">
      <c r="A619" s="46"/>
      <c r="B619" s="47"/>
      <c r="C619" s="47"/>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0"/>
      <c r="AV619" s="40"/>
      <c r="AW619" s="40"/>
      <c r="AX619" s="41"/>
    </row>
    <row r="620" spans="1:50" ht="22.5" customHeight="1">
      <c r="A620" s="46"/>
      <c r="B620" s="47"/>
      <c r="C620" s="47"/>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0"/>
      <c r="AV620" s="40"/>
      <c r="AW620" s="40"/>
      <c r="AX620" s="41"/>
    </row>
    <row r="621" spans="1:50" ht="22.5" customHeight="1">
      <c r="A621" s="46"/>
      <c r="B621" s="47"/>
      <c r="C621" s="47"/>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0"/>
      <c r="AV621" s="40"/>
      <c r="AW621" s="40"/>
      <c r="AX621" s="41"/>
    </row>
    <row r="622" spans="1:50" ht="22.5" customHeight="1">
      <c r="A622" s="46"/>
      <c r="B622" s="47"/>
      <c r="C622" s="47"/>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0"/>
      <c r="AV622" s="40"/>
      <c r="AW622" s="40"/>
      <c r="AX622" s="41"/>
    </row>
    <row r="623" spans="1:50" ht="22.5" customHeight="1">
      <c r="A623" s="46"/>
      <c r="B623" s="47"/>
      <c r="C623" s="47"/>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0"/>
      <c r="AV623" s="40"/>
      <c r="AW623" s="40"/>
      <c r="AX623" s="41"/>
    </row>
    <row r="624" spans="1:50" ht="22.5" customHeight="1">
      <c r="A624" s="46"/>
      <c r="B624" s="47"/>
      <c r="C624" s="47"/>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0"/>
      <c r="AV624" s="40"/>
      <c r="AW624" s="40"/>
      <c r="AX624" s="41"/>
    </row>
    <row r="625" spans="1:50" ht="22.5" customHeight="1">
      <c r="A625" s="46"/>
      <c r="B625" s="47"/>
      <c r="C625" s="47"/>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0"/>
      <c r="AV625" s="40"/>
      <c r="AW625" s="40"/>
      <c r="AX625" s="41"/>
    </row>
    <row r="626" spans="1:50" ht="22.5" customHeight="1">
      <c r="A626" s="46"/>
      <c r="B626" s="47"/>
      <c r="C626" s="47"/>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0"/>
      <c r="AV626" s="40"/>
      <c r="AW626" s="40"/>
      <c r="AX626" s="41"/>
    </row>
    <row r="627" spans="1:50" ht="22.5" customHeight="1">
      <c r="A627" s="46"/>
      <c r="B627" s="47"/>
      <c r="C627" s="47"/>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0"/>
      <c r="AV627" s="40"/>
      <c r="AW627" s="40"/>
      <c r="AX627" s="41"/>
    </row>
    <row r="628" spans="1:50" ht="22.5" customHeight="1">
      <c r="A628" s="46"/>
      <c r="B628" s="47"/>
      <c r="C628" s="47"/>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0"/>
      <c r="AV628" s="40"/>
      <c r="AW628" s="40"/>
      <c r="AX628" s="41"/>
    </row>
    <row r="629" spans="1:50" ht="22.5" customHeight="1">
      <c r="A629" s="46"/>
      <c r="B629" s="47"/>
      <c r="C629" s="47"/>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0"/>
      <c r="AV629" s="40"/>
      <c r="AW629" s="40"/>
      <c r="AX629" s="41"/>
    </row>
    <row r="630" spans="1:50" ht="22.5" customHeight="1">
      <c r="A630" s="46"/>
      <c r="B630" s="47"/>
      <c r="C630" s="47"/>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0"/>
      <c r="AV630" s="40"/>
      <c r="AW630" s="40"/>
      <c r="AX630" s="41"/>
    </row>
    <row r="631" spans="1:50" ht="22.5" customHeight="1">
      <c r="A631" s="46"/>
      <c r="B631" s="47"/>
      <c r="C631" s="47"/>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0"/>
      <c r="AV631" s="40"/>
      <c r="AW631" s="40"/>
      <c r="AX631" s="41"/>
    </row>
    <row r="632" spans="1:50" ht="22.5" customHeight="1">
      <c r="A632" s="46"/>
      <c r="B632" s="47"/>
      <c r="C632" s="47"/>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0"/>
      <c r="AV632" s="40"/>
      <c r="AW632" s="40"/>
      <c r="AX632" s="41"/>
    </row>
    <row r="633" spans="1:50" ht="22.5" customHeight="1">
      <c r="A633" s="46"/>
      <c r="B633" s="47"/>
      <c r="C633" s="47"/>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0"/>
      <c r="AV633" s="40"/>
      <c r="AW633" s="40"/>
      <c r="AX633" s="41"/>
    </row>
    <row r="634" spans="1:50" ht="22.5" customHeight="1">
      <c r="A634" s="46"/>
      <c r="B634" s="47"/>
      <c r="C634" s="47"/>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0"/>
      <c r="AV634" s="40"/>
      <c r="AW634" s="40"/>
      <c r="AX634" s="41"/>
    </row>
    <row r="635" spans="1:50" ht="22.5" customHeight="1">
      <c r="A635" s="46"/>
      <c r="B635" s="47"/>
      <c r="C635" s="47"/>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0"/>
      <c r="AV635" s="40"/>
      <c r="AW635" s="40"/>
      <c r="AX635" s="41"/>
    </row>
    <row r="636" spans="1:50" ht="22.5" customHeight="1">
      <c r="A636" s="46"/>
      <c r="B636" s="47"/>
      <c r="C636" s="47"/>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0"/>
      <c r="AV636" s="40"/>
      <c r="AW636" s="40"/>
      <c r="AX636" s="41"/>
    </row>
    <row r="637" spans="1:50" ht="22.5" customHeight="1">
      <c r="A637" s="46"/>
      <c r="B637" s="47"/>
      <c r="C637" s="47"/>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0"/>
      <c r="AV637" s="40"/>
      <c r="AW637" s="40"/>
      <c r="AX637" s="41"/>
    </row>
    <row r="638" spans="1:50" ht="22.5" customHeight="1">
      <c r="A638" s="46"/>
      <c r="B638" s="47"/>
      <c r="C638" s="47"/>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0"/>
      <c r="AV638" s="40"/>
      <c r="AW638" s="40"/>
      <c r="AX638" s="41"/>
    </row>
    <row r="639" spans="1:50" ht="22.5" customHeight="1">
      <c r="A639" s="46"/>
      <c r="B639" s="47"/>
      <c r="C639" s="47"/>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0"/>
      <c r="AV639" s="40"/>
      <c r="AW639" s="40"/>
      <c r="AX639" s="41"/>
    </row>
    <row r="640" spans="1:50" ht="22.5" customHeight="1">
      <c r="A640" s="46"/>
      <c r="B640" s="47"/>
      <c r="C640" s="47"/>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0"/>
      <c r="AV640" s="40"/>
      <c r="AW640" s="40"/>
      <c r="AX640" s="41"/>
    </row>
    <row r="641" spans="1:50" ht="22.5" customHeight="1">
      <c r="A641" s="46"/>
      <c r="B641" s="47"/>
      <c r="C641" s="47"/>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0"/>
      <c r="AV641" s="40"/>
      <c r="AW641" s="40"/>
      <c r="AX641" s="41"/>
    </row>
    <row r="642" spans="1:50" ht="22.5" customHeight="1">
      <c r="A642" s="46"/>
      <c r="B642" s="47"/>
      <c r="C642" s="47"/>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0"/>
      <c r="AV642" s="40"/>
      <c r="AW642" s="40"/>
      <c r="AX642" s="41"/>
    </row>
    <row r="643" spans="1:50" ht="22.5" customHeight="1">
      <c r="A643" s="46"/>
      <c r="B643" s="47"/>
      <c r="C643" s="47"/>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0"/>
      <c r="AV643" s="40"/>
      <c r="AW643" s="40"/>
      <c r="AX643" s="41"/>
    </row>
    <row r="644" spans="1:50" ht="22.5" customHeight="1">
      <c r="A644" s="46"/>
      <c r="B644" s="47"/>
      <c r="C644" s="47"/>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0"/>
      <c r="AV644" s="40"/>
      <c r="AW644" s="40"/>
      <c r="AX644" s="41"/>
    </row>
    <row r="645" spans="1:50" ht="22.5" customHeight="1">
      <c r="A645" s="46"/>
      <c r="B645" s="47"/>
      <c r="C645" s="47"/>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0"/>
      <c r="AV645" s="40"/>
      <c r="AW645" s="40"/>
      <c r="AX645" s="41"/>
    </row>
    <row r="646" spans="1:50" ht="22.5" customHeight="1">
      <c r="A646" s="46"/>
      <c r="B646" s="47"/>
      <c r="C646" s="47"/>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0"/>
      <c r="AV646" s="40"/>
      <c r="AW646" s="40"/>
      <c r="AX646" s="41"/>
    </row>
    <row r="647" spans="1:50" ht="22.5" customHeight="1">
      <c r="A647" s="46"/>
      <c r="B647" s="47"/>
      <c r="C647" s="4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0"/>
      <c r="AV647" s="40"/>
      <c r="AW647" s="40"/>
      <c r="AX647" s="41"/>
    </row>
    <row r="648" spans="1:50" ht="22.5" customHeight="1">
      <c r="A648" s="46"/>
      <c r="B648" s="47"/>
      <c r="C648" s="47"/>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0"/>
      <c r="AV648" s="40"/>
      <c r="AW648" s="40"/>
      <c r="AX648" s="41"/>
    </row>
    <row r="649" spans="1:50" ht="22.5" customHeight="1">
      <c r="A649" s="46"/>
      <c r="B649" s="47"/>
      <c r="C649" s="4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0"/>
      <c r="AV649" s="40"/>
      <c r="AW649" s="40"/>
      <c r="AX649" s="41"/>
    </row>
    <row r="650" spans="1:50" ht="22.5" customHeight="1">
      <c r="A650" s="46"/>
      <c r="B650" s="47"/>
      <c r="C650" s="47"/>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0"/>
      <c r="AV650" s="40"/>
      <c r="AW650" s="40"/>
      <c r="AX650" s="41"/>
    </row>
    <row r="651" spans="1:50" ht="22.5" customHeight="1">
      <c r="A651" s="46"/>
      <c r="B651" s="47"/>
      <c r="C651" s="47"/>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0"/>
      <c r="AV651" s="40"/>
      <c r="AW651" s="40"/>
      <c r="AX651" s="41"/>
    </row>
    <row r="652" spans="1:50" ht="22.5" customHeight="1">
      <c r="A652" s="46"/>
      <c r="B652" s="47"/>
      <c r="C652" s="47"/>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0"/>
      <c r="AV652" s="40"/>
      <c r="AW652" s="40"/>
      <c r="AX652" s="41"/>
    </row>
    <row r="653" spans="1:50" ht="22.5" customHeight="1">
      <c r="A653" s="46"/>
      <c r="B653" s="47"/>
      <c r="C653" s="47"/>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0"/>
      <c r="AV653" s="40"/>
      <c r="AW653" s="40"/>
      <c r="AX653" s="41"/>
    </row>
    <row r="654" spans="1:50" ht="22.5" customHeight="1">
      <c r="A654" s="46"/>
      <c r="B654" s="47"/>
      <c r="C654" s="47"/>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0"/>
      <c r="AV654" s="40"/>
      <c r="AW654" s="40"/>
      <c r="AX654" s="41"/>
    </row>
    <row r="655" spans="1:50" ht="22.5" customHeight="1">
      <c r="A655" s="46"/>
      <c r="B655" s="47"/>
      <c r="C655" s="47"/>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0"/>
      <c r="AV655" s="40"/>
      <c r="AW655" s="40"/>
      <c r="AX655" s="41"/>
    </row>
    <row r="656" spans="1:50" ht="22.5" customHeight="1">
      <c r="A656" s="46"/>
      <c r="B656" s="47"/>
      <c r="C656" s="47"/>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0"/>
      <c r="AV656" s="40"/>
      <c r="AW656" s="40"/>
      <c r="AX656" s="41"/>
    </row>
    <row r="657" spans="1:50" ht="22.5" customHeight="1">
      <c r="A657" s="46"/>
      <c r="B657" s="47"/>
      <c r="C657" s="47"/>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0"/>
      <c r="AV657" s="40"/>
      <c r="AW657" s="40"/>
      <c r="AX657" s="41"/>
    </row>
    <row r="658" spans="1:50" ht="22.5" customHeight="1">
      <c r="A658" s="46"/>
      <c r="B658" s="47"/>
      <c r="C658" s="47"/>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0"/>
      <c r="AV658" s="40"/>
      <c r="AW658" s="40"/>
      <c r="AX658" s="41"/>
    </row>
    <row r="659" spans="1:50" ht="22.5" customHeight="1">
      <c r="A659" s="46"/>
      <c r="B659" s="47"/>
      <c r="C659" s="47"/>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0"/>
      <c r="AV659" s="40"/>
      <c r="AW659" s="40"/>
      <c r="AX659" s="41"/>
    </row>
    <row r="660" spans="1:50" ht="22.5" customHeight="1">
      <c r="A660" s="46"/>
      <c r="B660" s="47"/>
      <c r="C660" s="47"/>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0"/>
      <c r="AV660" s="40"/>
      <c r="AW660" s="40"/>
      <c r="AX660" s="41"/>
    </row>
    <row r="661" spans="1:50" ht="22.5" customHeight="1">
      <c r="A661" s="46"/>
      <c r="B661" s="47"/>
      <c r="C661" s="47"/>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0"/>
      <c r="AV661" s="40"/>
      <c r="AW661" s="40"/>
      <c r="AX661" s="41"/>
    </row>
    <row r="662" spans="1:50" ht="22.5" customHeight="1">
      <c r="A662" s="46"/>
      <c r="B662" s="47"/>
      <c r="C662" s="47"/>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0"/>
      <c r="AV662" s="40"/>
      <c r="AW662" s="40"/>
      <c r="AX662" s="41"/>
    </row>
    <row r="663" spans="1:50" ht="22.5" customHeight="1">
      <c r="A663" s="46"/>
      <c r="B663" s="47"/>
      <c r="C663" s="47"/>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0"/>
      <c r="AV663" s="40"/>
      <c r="AW663" s="40"/>
      <c r="AX663" s="41"/>
    </row>
    <row r="664" spans="1:50" ht="22.5" customHeight="1">
      <c r="A664" s="46"/>
      <c r="B664" s="47"/>
      <c r="C664" s="47"/>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0"/>
      <c r="AV664" s="40"/>
      <c r="AW664" s="40"/>
      <c r="AX664" s="41"/>
    </row>
    <row r="665" spans="1:50" ht="22.5" customHeight="1">
      <c r="A665" s="46"/>
      <c r="B665" s="47"/>
      <c r="C665" s="47"/>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0"/>
      <c r="AV665" s="40"/>
      <c r="AW665" s="40"/>
      <c r="AX665" s="41"/>
    </row>
    <row r="666" spans="1:50" ht="22.5" customHeight="1">
      <c r="A666" s="46"/>
      <c r="B666" s="47"/>
      <c r="C666" s="47"/>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0"/>
      <c r="AV666" s="40"/>
      <c r="AW666" s="40"/>
      <c r="AX666" s="41"/>
    </row>
    <row r="667" spans="1:50" ht="22.5" customHeight="1">
      <c r="A667" s="46"/>
      <c r="B667" s="47"/>
      <c r="C667" s="47"/>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0"/>
      <c r="AV667" s="40"/>
      <c r="AW667" s="40"/>
      <c r="AX667" s="41"/>
    </row>
    <row r="668" spans="1:50" ht="22.5" customHeight="1">
      <c r="A668" s="46"/>
      <c r="B668" s="47"/>
      <c r="C668" s="47"/>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0"/>
      <c r="AV668" s="40"/>
      <c r="AW668" s="40"/>
      <c r="AX668" s="41"/>
    </row>
    <row r="669" spans="1:50" ht="22.5" customHeight="1">
      <c r="A669" s="46"/>
      <c r="B669" s="47"/>
      <c r="C669" s="47"/>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0"/>
      <c r="AV669" s="40"/>
      <c r="AW669" s="40"/>
      <c r="AX669" s="41"/>
    </row>
    <row r="670" spans="1:50" ht="22.5" customHeight="1">
      <c r="A670" s="46"/>
      <c r="B670" s="47"/>
      <c r="C670" s="47"/>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0"/>
      <c r="AV670" s="40"/>
      <c r="AW670" s="40"/>
      <c r="AX670" s="41"/>
    </row>
    <row r="671" spans="1:50" ht="22.5" customHeight="1">
      <c r="A671" s="46"/>
      <c r="B671" s="47"/>
      <c r="C671" s="47"/>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0"/>
      <c r="AV671" s="40"/>
      <c r="AW671" s="40"/>
      <c r="AX671" s="41"/>
    </row>
    <row r="672" spans="1:50" ht="22.5" customHeight="1">
      <c r="A672" s="46"/>
      <c r="B672" s="47"/>
      <c r="C672" s="47"/>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0"/>
      <c r="AV672" s="40"/>
      <c r="AW672" s="40"/>
      <c r="AX672" s="41"/>
    </row>
    <row r="673" spans="1:50" ht="22.5" customHeight="1">
      <c r="A673" s="46"/>
      <c r="B673" s="47"/>
      <c r="C673" s="47"/>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0"/>
      <c r="AV673" s="40"/>
      <c r="AW673" s="40"/>
      <c r="AX673" s="41"/>
    </row>
    <row r="674" spans="1:50" ht="22.5" customHeight="1">
      <c r="A674" s="46"/>
      <c r="B674" s="47"/>
      <c r="C674" s="47"/>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0"/>
      <c r="AV674" s="40"/>
      <c r="AW674" s="40"/>
      <c r="AX674" s="41"/>
    </row>
    <row r="675" spans="1:50" ht="22.5" customHeight="1">
      <c r="A675" s="46"/>
      <c r="B675" s="47"/>
      <c r="C675" s="47"/>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0"/>
      <c r="AV675" s="40"/>
      <c r="AW675" s="40"/>
      <c r="AX675" s="41"/>
    </row>
    <row r="676" spans="1:50" ht="22.5" customHeight="1">
      <c r="A676" s="46"/>
      <c r="B676" s="47"/>
      <c r="C676" s="47"/>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0"/>
      <c r="AV676" s="40"/>
      <c r="AW676" s="40"/>
      <c r="AX676" s="41"/>
    </row>
    <row r="677" spans="1:50" ht="22.5" customHeight="1">
      <c r="A677" s="46"/>
      <c r="B677" s="47"/>
      <c r="C677" s="47"/>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0"/>
      <c r="AV677" s="40"/>
      <c r="AW677" s="40"/>
      <c r="AX677" s="41"/>
    </row>
    <row r="678" spans="1:50" ht="22.5" customHeight="1">
      <c r="A678" s="46"/>
      <c r="B678" s="47"/>
      <c r="C678" s="47"/>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0"/>
      <c r="AV678" s="40"/>
      <c r="AW678" s="40"/>
      <c r="AX678" s="41"/>
    </row>
    <row r="679" spans="1:50" ht="22.5" customHeight="1">
      <c r="A679" s="46"/>
      <c r="B679" s="47"/>
      <c r="C679" s="47"/>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0"/>
      <c r="AV679" s="40"/>
      <c r="AW679" s="40"/>
      <c r="AX679" s="41"/>
    </row>
    <row r="680" spans="1:50" ht="22.5" customHeight="1">
      <c r="A680" s="46"/>
      <c r="B680" s="47"/>
      <c r="C680" s="47"/>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0"/>
      <c r="AV680" s="40"/>
      <c r="AW680" s="40"/>
      <c r="AX680" s="41"/>
    </row>
    <row r="681" spans="1:50" ht="22.5" customHeight="1">
      <c r="A681" s="46"/>
      <c r="B681" s="47"/>
      <c r="C681" s="47"/>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0"/>
      <c r="AV681" s="40"/>
      <c r="AW681" s="40"/>
      <c r="AX681" s="41"/>
    </row>
    <row r="682" spans="1:50" ht="22.5" customHeight="1">
      <c r="A682" s="46"/>
      <c r="B682" s="47"/>
      <c r="C682" s="47"/>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0"/>
      <c r="AV682" s="40"/>
      <c r="AW682" s="40"/>
      <c r="AX682" s="41"/>
    </row>
    <row r="683" spans="1:50" ht="22.5" customHeight="1">
      <c r="A683" s="46"/>
      <c r="B683" s="47"/>
      <c r="C683" s="47"/>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0"/>
      <c r="AV683" s="40"/>
      <c r="AW683" s="40"/>
      <c r="AX683" s="41"/>
    </row>
    <row r="684" spans="1:50" ht="22.5" customHeight="1">
      <c r="A684" s="46"/>
      <c r="B684" s="47"/>
      <c r="C684" s="47"/>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0"/>
      <c r="AV684" s="40"/>
      <c r="AW684" s="40"/>
      <c r="AX684" s="41"/>
    </row>
    <row r="685" spans="1:50" ht="22.5" customHeight="1">
      <c r="A685" s="46"/>
      <c r="B685" s="47"/>
      <c r="C685" s="47"/>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0"/>
      <c r="AV685" s="40"/>
      <c r="AW685" s="40"/>
      <c r="AX685" s="41"/>
    </row>
    <row r="686" spans="1:50" ht="22.5" customHeight="1">
      <c r="A686" s="46"/>
      <c r="B686" s="47"/>
      <c r="C686" s="47"/>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0"/>
      <c r="AV686" s="40"/>
      <c r="AW686" s="40"/>
      <c r="AX686" s="41"/>
    </row>
    <row r="687" spans="1:50" ht="22.5" customHeight="1">
      <c r="A687" s="46"/>
      <c r="B687" s="47"/>
      <c r="C687" s="47"/>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0"/>
      <c r="AV687" s="40"/>
      <c r="AW687" s="40"/>
      <c r="AX687" s="41"/>
    </row>
    <row r="688" spans="1:50" ht="22.5" customHeight="1">
      <c r="A688" s="46"/>
      <c r="B688" s="47"/>
      <c r="C688" s="47"/>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0"/>
      <c r="AV688" s="40"/>
      <c r="AW688" s="40"/>
      <c r="AX688" s="41"/>
    </row>
    <row r="689" spans="1:50" ht="22.5" customHeight="1">
      <c r="A689" s="46"/>
      <c r="B689" s="47"/>
      <c r="C689" s="47"/>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0"/>
      <c r="AV689" s="40"/>
      <c r="AW689" s="40"/>
      <c r="AX689" s="41"/>
    </row>
    <row r="690" spans="1:50" ht="22.5" customHeight="1">
      <c r="A690" s="46"/>
      <c r="B690" s="47"/>
      <c r="C690" s="47"/>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0"/>
      <c r="AV690" s="40"/>
      <c r="AW690" s="40"/>
      <c r="AX690" s="41"/>
    </row>
    <row r="691" spans="1:50" ht="22.5" customHeight="1">
      <c r="A691" s="46"/>
      <c r="B691" s="47"/>
      <c r="C691" s="47"/>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0"/>
      <c r="AV691" s="40"/>
      <c r="AW691" s="40"/>
      <c r="AX691" s="41"/>
    </row>
    <row r="692" spans="1:50" ht="22.5" customHeight="1">
      <c r="A692" s="46"/>
      <c r="B692" s="47"/>
      <c r="C692" s="47"/>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0"/>
      <c r="AV692" s="40"/>
      <c r="AW692" s="40"/>
      <c r="AX692" s="41"/>
    </row>
    <row r="693" spans="1:50" ht="22.5" customHeight="1">
      <c r="A693" s="46"/>
      <c r="B693" s="47"/>
      <c r="C693" s="47"/>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0"/>
      <c r="AV693" s="40"/>
      <c r="AW693" s="40"/>
      <c r="AX693" s="41"/>
    </row>
    <row r="694" spans="1:50" ht="22.5" customHeight="1">
      <c r="A694" s="46"/>
      <c r="B694" s="47"/>
      <c r="C694" s="47"/>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0"/>
      <c r="AV694" s="40"/>
      <c r="AW694" s="40"/>
      <c r="AX694" s="41"/>
    </row>
    <row r="695" spans="1:50" ht="22.5" customHeight="1">
      <c r="A695" s="46"/>
      <c r="B695" s="47"/>
      <c r="C695" s="47"/>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0"/>
      <c r="AV695" s="40"/>
      <c r="AW695" s="40"/>
      <c r="AX695" s="41"/>
    </row>
    <row r="696" spans="1:50" ht="22.5" customHeight="1">
      <c r="A696" s="46"/>
      <c r="B696" s="47"/>
      <c r="C696" s="47"/>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0"/>
      <c r="AV696" s="40"/>
      <c r="AW696" s="40"/>
      <c r="AX696" s="41"/>
    </row>
    <row r="697" spans="1:50" ht="22.5" customHeight="1">
      <c r="A697" s="46"/>
      <c r="B697" s="47"/>
      <c r="C697" s="47"/>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0"/>
      <c r="AV697" s="40"/>
      <c r="AW697" s="40"/>
      <c r="AX697" s="41"/>
    </row>
    <row r="698" spans="1:50" ht="22.5" customHeight="1">
      <c r="A698" s="46"/>
      <c r="B698" s="47"/>
      <c r="C698" s="47"/>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0"/>
      <c r="AV698" s="40"/>
      <c r="AW698" s="40"/>
      <c r="AX698" s="41"/>
    </row>
    <row r="699" spans="1:50" ht="22.5" customHeight="1">
      <c r="A699" s="46"/>
      <c r="B699" s="47"/>
      <c r="C699" s="47"/>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0"/>
      <c r="AV699" s="40"/>
      <c r="AW699" s="40"/>
      <c r="AX699" s="41"/>
    </row>
    <row r="700" spans="1:50" ht="22.5" customHeight="1">
      <c r="A700" s="46"/>
      <c r="B700" s="47"/>
      <c r="C700" s="47"/>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0"/>
      <c r="AV700" s="40"/>
      <c r="AW700" s="40"/>
      <c r="AX700" s="41"/>
    </row>
    <row r="701" spans="1:50" ht="22.5" customHeight="1">
      <c r="A701" s="46"/>
      <c r="B701" s="47"/>
      <c r="C701" s="47"/>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0"/>
      <c r="AV701" s="40"/>
      <c r="AW701" s="40"/>
      <c r="AX701" s="41"/>
    </row>
    <row r="702" spans="1:50" ht="22.5" customHeight="1">
      <c r="A702" s="46"/>
      <c r="B702" s="47"/>
      <c r="C702" s="47"/>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0"/>
      <c r="AV702" s="40"/>
      <c r="AW702" s="40"/>
      <c r="AX702" s="41"/>
    </row>
    <row r="703" spans="1:50" ht="22.5" customHeight="1">
      <c r="A703" s="46"/>
      <c r="B703" s="47"/>
      <c r="C703" s="47"/>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0"/>
      <c r="AV703" s="40"/>
      <c r="AW703" s="40"/>
      <c r="AX703" s="41"/>
    </row>
    <row r="704" spans="1:50" ht="22.5" customHeight="1">
      <c r="A704" s="46"/>
      <c r="B704" s="47"/>
      <c r="C704" s="47"/>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0"/>
      <c r="AV704" s="40"/>
      <c r="AW704" s="40"/>
      <c r="AX704" s="41"/>
    </row>
    <row r="705" spans="1:50" ht="22.5" customHeight="1">
      <c r="A705" s="46"/>
      <c r="B705" s="47"/>
      <c r="C705" s="47"/>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0"/>
      <c r="AV705" s="40"/>
      <c r="AW705" s="40"/>
      <c r="AX705" s="41"/>
    </row>
    <row r="706" spans="1:50" ht="22.5" customHeight="1">
      <c r="A706" s="46"/>
      <c r="B706" s="47"/>
      <c r="C706" s="47"/>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0"/>
      <c r="AV706" s="40"/>
      <c r="AW706" s="40"/>
      <c r="AX706" s="41"/>
    </row>
    <row r="707" spans="1:50" ht="22.5" customHeight="1">
      <c r="A707" s="46"/>
      <c r="B707" s="47"/>
      <c r="C707" s="47"/>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0"/>
      <c r="AV707" s="40"/>
      <c r="AW707" s="40"/>
      <c r="AX707" s="41"/>
    </row>
    <row r="708" spans="1:50" ht="22.5" customHeight="1">
      <c r="A708" s="46"/>
      <c r="B708" s="47"/>
      <c r="C708" s="47"/>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0"/>
      <c r="AV708" s="40"/>
      <c r="AW708" s="40"/>
      <c r="AX708" s="41"/>
    </row>
    <row r="709" spans="1:50" ht="22.5" customHeight="1">
      <c r="A709" s="46"/>
      <c r="B709" s="47"/>
      <c r="C709" s="47"/>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0"/>
      <c r="AV709" s="40"/>
      <c r="AW709" s="40"/>
      <c r="AX709" s="41"/>
    </row>
    <row r="710" spans="1:50" ht="22.5" customHeight="1">
      <c r="A710" s="46"/>
      <c r="B710" s="47"/>
      <c r="C710" s="47"/>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0"/>
      <c r="AV710" s="40"/>
      <c r="AW710" s="40"/>
      <c r="AX710" s="41"/>
    </row>
    <row r="711" spans="1:50" ht="22.5" customHeight="1">
      <c r="A711" s="46"/>
      <c r="B711" s="47"/>
      <c r="C711" s="47"/>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0"/>
      <c r="AV711" s="40"/>
      <c r="AW711" s="40"/>
      <c r="AX711" s="41"/>
    </row>
    <row r="712" spans="1:50" ht="22.5" customHeight="1">
      <c r="A712" s="46"/>
      <c r="B712" s="47"/>
      <c r="C712" s="47"/>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0"/>
      <c r="AV712" s="40"/>
      <c r="AW712" s="40"/>
      <c r="AX712" s="41"/>
    </row>
    <row r="713" spans="1:50" ht="22.5" customHeight="1">
      <c r="A713" s="46"/>
      <c r="B713" s="47"/>
      <c r="C713" s="47"/>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0"/>
      <c r="AV713" s="40"/>
      <c r="AW713" s="40"/>
      <c r="AX713" s="41"/>
    </row>
    <row r="714" spans="1:50" ht="22.5" customHeight="1">
      <c r="A714" s="46"/>
      <c r="B714" s="47"/>
      <c r="C714" s="47"/>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0"/>
      <c r="AV714" s="40"/>
      <c r="AW714" s="40"/>
      <c r="AX714" s="41"/>
    </row>
    <row r="715" spans="1:50" ht="22.5" customHeight="1">
      <c r="A715" s="46"/>
      <c r="B715" s="47"/>
      <c r="C715" s="47"/>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0"/>
      <c r="AV715" s="40"/>
      <c r="AW715" s="40"/>
      <c r="AX715" s="41"/>
    </row>
    <row r="716" spans="1:50" ht="22.5" customHeight="1">
      <c r="A716" s="46"/>
      <c r="B716" s="47"/>
      <c r="C716" s="47"/>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0"/>
      <c r="AV716" s="40"/>
      <c r="AW716" s="40"/>
      <c r="AX716" s="41"/>
    </row>
    <row r="717" spans="1:50" ht="22.5" customHeight="1">
      <c r="A717" s="46"/>
      <c r="B717" s="47"/>
      <c r="C717" s="47"/>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0"/>
      <c r="AV717" s="40"/>
      <c r="AW717" s="40"/>
      <c r="AX717" s="41"/>
    </row>
    <row r="718" spans="1:50" ht="22.5" customHeight="1">
      <c r="A718" s="46"/>
      <c r="B718" s="47"/>
      <c r="C718" s="47"/>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0"/>
      <c r="AV718" s="40"/>
      <c r="AW718" s="40"/>
      <c r="AX718" s="41"/>
    </row>
    <row r="719" spans="1:50" ht="22.5" customHeight="1">
      <c r="A719" s="46"/>
      <c r="B719" s="47"/>
      <c r="C719" s="47"/>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0"/>
      <c r="AV719" s="40"/>
      <c r="AW719" s="40"/>
      <c r="AX719" s="41"/>
    </row>
    <row r="720" spans="1:50" ht="22.5" customHeight="1">
      <c r="A720" s="46"/>
      <c r="B720" s="47"/>
      <c r="C720" s="47"/>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0"/>
      <c r="AV720" s="40"/>
      <c r="AW720" s="40"/>
      <c r="AX720" s="41"/>
    </row>
    <row r="721" spans="1:50" ht="22.5" customHeight="1">
      <c r="A721" s="46"/>
      <c r="B721" s="47"/>
      <c r="C721" s="47"/>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0"/>
      <c r="AV721" s="40"/>
      <c r="AW721" s="40"/>
      <c r="AX721" s="41"/>
    </row>
    <row r="722" spans="1:50" ht="22.5" customHeight="1">
      <c r="A722" s="46"/>
      <c r="B722" s="47"/>
      <c r="C722" s="47"/>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0"/>
      <c r="AV722" s="40"/>
      <c r="AW722" s="40"/>
      <c r="AX722" s="41"/>
    </row>
    <row r="723" spans="1:50" ht="22.5" customHeight="1">
      <c r="A723" s="46"/>
      <c r="B723" s="47"/>
      <c r="C723" s="47"/>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0"/>
      <c r="AV723" s="40"/>
      <c r="AW723" s="40"/>
      <c r="AX723" s="41"/>
    </row>
    <row r="724" spans="1:50" ht="22.5" customHeight="1">
      <c r="A724" s="46"/>
      <c r="B724" s="47"/>
      <c r="C724" s="47"/>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0"/>
      <c r="AV724" s="40"/>
      <c r="AW724" s="40"/>
      <c r="AX724" s="41"/>
    </row>
    <row r="725" spans="1:50" ht="22.5" customHeight="1">
      <c r="A725" s="46"/>
      <c r="B725" s="47"/>
      <c r="C725" s="47"/>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0"/>
      <c r="AV725" s="40"/>
      <c r="AW725" s="40"/>
      <c r="AX725" s="41"/>
    </row>
    <row r="726" spans="1:50" ht="22.5" customHeight="1">
      <c r="A726" s="46"/>
      <c r="B726" s="47"/>
      <c r="C726" s="47"/>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0"/>
      <c r="AV726" s="40"/>
      <c r="AW726" s="40"/>
      <c r="AX726" s="41"/>
    </row>
    <row r="727" spans="1:50" ht="22.5" customHeight="1">
      <c r="A727" s="46"/>
      <c r="B727" s="47"/>
      <c r="C727" s="47"/>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0"/>
      <c r="AV727" s="40"/>
      <c r="AW727" s="40"/>
      <c r="AX727" s="41"/>
    </row>
    <row r="728" spans="1:50" ht="22.5" customHeight="1">
      <c r="A728" s="46"/>
      <c r="B728" s="47"/>
      <c r="C728" s="47"/>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0"/>
      <c r="AV728" s="40"/>
      <c r="AW728" s="40"/>
      <c r="AX728" s="41"/>
    </row>
    <row r="729" spans="1:50" ht="22.5" customHeight="1">
      <c r="A729" s="46"/>
      <c r="B729" s="47"/>
      <c r="C729" s="47"/>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0"/>
      <c r="AV729" s="40"/>
      <c r="AW729" s="40"/>
      <c r="AX729" s="41"/>
    </row>
    <row r="730" spans="1:50" ht="22.5" customHeight="1">
      <c r="A730" s="46"/>
      <c r="B730" s="47"/>
      <c r="C730" s="47"/>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0"/>
      <c r="AV730" s="40"/>
      <c r="AW730" s="40"/>
      <c r="AX730" s="41"/>
    </row>
    <row r="731" spans="1:50" ht="22.5" customHeight="1">
      <c r="A731" s="46"/>
      <c r="B731" s="47"/>
      <c r="C731" s="47"/>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0"/>
      <c r="AV731" s="40"/>
      <c r="AW731" s="40"/>
      <c r="AX731" s="41"/>
    </row>
    <row r="732" spans="1:50" ht="22.5" customHeight="1">
      <c r="A732" s="46"/>
      <c r="B732" s="47"/>
      <c r="C732" s="47"/>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0"/>
      <c r="AV732" s="40"/>
      <c r="AW732" s="40"/>
      <c r="AX732" s="41"/>
    </row>
    <row r="733" spans="1:50" ht="22.5" customHeight="1">
      <c r="A733" s="46"/>
      <c r="B733" s="47"/>
      <c r="C733" s="47"/>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0"/>
      <c r="AV733" s="40"/>
      <c r="AW733" s="40"/>
      <c r="AX733" s="41"/>
    </row>
    <row r="734" spans="1:50" ht="22.5" customHeight="1">
      <c r="A734" s="46"/>
      <c r="B734" s="47"/>
      <c r="C734" s="47"/>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0"/>
      <c r="AV734" s="40"/>
      <c r="AW734" s="40"/>
      <c r="AX734" s="41"/>
    </row>
    <row r="735" spans="1:50" ht="22.5" customHeight="1">
      <c r="A735" s="46"/>
      <c r="B735" s="47"/>
      <c r="C735" s="47"/>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0"/>
      <c r="AV735" s="40"/>
      <c r="AW735" s="40"/>
      <c r="AX735" s="41"/>
    </row>
    <row r="736" spans="1:50" ht="22.5" customHeight="1">
      <c r="A736" s="46"/>
      <c r="B736" s="47"/>
      <c r="C736" s="47"/>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0"/>
      <c r="AV736" s="40"/>
      <c r="AW736" s="40"/>
      <c r="AX736" s="41"/>
    </row>
    <row r="737" spans="1:50" ht="22.5" customHeight="1">
      <c r="A737" s="46"/>
      <c r="B737" s="47"/>
      <c r="C737" s="47"/>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0"/>
      <c r="AV737" s="40"/>
      <c r="AW737" s="40"/>
      <c r="AX737" s="41"/>
    </row>
    <row r="738" spans="1:50" ht="22.5" customHeight="1">
      <c r="A738" s="46"/>
      <c r="B738" s="47"/>
      <c r="C738" s="47"/>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0"/>
      <c r="AV738" s="40"/>
      <c r="AW738" s="40"/>
      <c r="AX738" s="41"/>
    </row>
    <row r="739" spans="1:50" ht="22.5" customHeight="1">
      <c r="A739" s="46"/>
      <c r="B739" s="47"/>
      <c r="C739" s="47"/>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0"/>
      <c r="AV739" s="40"/>
      <c r="AW739" s="40"/>
      <c r="AX739" s="41"/>
    </row>
    <row r="740" spans="1:50" ht="22.5" customHeight="1">
      <c r="A740" s="46"/>
      <c r="B740" s="47"/>
      <c r="C740" s="47"/>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0"/>
      <c r="AV740" s="40"/>
      <c r="AW740" s="40"/>
      <c r="AX740" s="41"/>
    </row>
    <row r="741" spans="1:50" ht="22.5" customHeight="1">
      <c r="A741" s="46"/>
      <c r="B741" s="47"/>
      <c r="C741" s="47"/>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0"/>
      <c r="AV741" s="40"/>
      <c r="AW741" s="40"/>
      <c r="AX741" s="41"/>
    </row>
    <row r="742" spans="1:50" ht="22.5" customHeight="1">
      <c r="A742" s="46"/>
      <c r="B742" s="47"/>
      <c r="C742" s="47"/>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0"/>
      <c r="AV742" s="40"/>
      <c r="AW742" s="40"/>
      <c r="AX742" s="41"/>
    </row>
    <row r="743" spans="1:50" ht="22.5" customHeight="1">
      <c r="A743" s="46"/>
      <c r="B743" s="47"/>
      <c r="C743" s="47"/>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0"/>
      <c r="AV743" s="40"/>
      <c r="AW743" s="40"/>
      <c r="AX743" s="41"/>
    </row>
    <row r="744" spans="1:50" ht="22.5" customHeight="1">
      <c r="A744" s="46"/>
      <c r="B744" s="47"/>
      <c r="C744" s="47"/>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0"/>
      <c r="AV744" s="40"/>
      <c r="AW744" s="40"/>
      <c r="AX744" s="41"/>
    </row>
    <row r="745" spans="1:50" ht="22.5" customHeight="1">
      <c r="A745" s="46"/>
      <c r="B745" s="47"/>
      <c r="C745" s="47"/>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0"/>
      <c r="AV745" s="40"/>
      <c r="AW745" s="40"/>
      <c r="AX745" s="41"/>
    </row>
    <row r="746" spans="1:50" ht="22.5" customHeight="1">
      <c r="A746" s="46"/>
      <c r="B746" s="47"/>
      <c r="C746" s="47"/>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0"/>
      <c r="AV746" s="40"/>
      <c r="AW746" s="40"/>
      <c r="AX746" s="41"/>
    </row>
    <row r="747" spans="1:50" ht="22.5" customHeight="1">
      <c r="A747" s="46"/>
      <c r="B747" s="47"/>
      <c r="C747" s="47"/>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0"/>
      <c r="AV747" s="40"/>
      <c r="AW747" s="40"/>
      <c r="AX747" s="41"/>
    </row>
    <row r="748" spans="1:50" ht="22.5" customHeight="1">
      <c r="A748" s="46"/>
      <c r="B748" s="47"/>
      <c r="C748" s="47"/>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0"/>
      <c r="AV748" s="40"/>
      <c r="AW748" s="40"/>
      <c r="AX748" s="41"/>
    </row>
    <row r="749" spans="1:50" ht="22.5" customHeight="1">
      <c r="A749" s="46"/>
      <c r="B749" s="47"/>
      <c r="C749" s="47"/>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0"/>
      <c r="AV749" s="40"/>
      <c r="AW749" s="40"/>
      <c r="AX749" s="41"/>
    </row>
    <row r="750" spans="1:50" ht="22.5" customHeight="1">
      <c r="A750" s="46"/>
      <c r="B750" s="47"/>
      <c r="C750" s="47"/>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0"/>
      <c r="AV750" s="40"/>
      <c r="AW750" s="40"/>
      <c r="AX750" s="41"/>
    </row>
    <row r="751" spans="1:50" ht="22.5" customHeight="1">
      <c r="A751" s="46"/>
      <c r="B751" s="47"/>
      <c r="C751" s="47"/>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0"/>
      <c r="AV751" s="40"/>
      <c r="AW751" s="40"/>
      <c r="AX751" s="41"/>
    </row>
    <row r="752" spans="1:50" ht="22.5" customHeight="1">
      <c r="A752" s="46"/>
      <c r="B752" s="47"/>
      <c r="C752" s="47"/>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0"/>
      <c r="AV752" s="40"/>
      <c r="AW752" s="40"/>
      <c r="AX752" s="41"/>
    </row>
    <row r="753" spans="1:50" ht="22.5" customHeight="1">
      <c r="A753" s="46"/>
      <c r="B753" s="47"/>
      <c r="C753" s="47"/>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0"/>
      <c r="AV753" s="40"/>
      <c r="AW753" s="40"/>
      <c r="AX753" s="41"/>
    </row>
    <row r="754" spans="1:50" ht="22.5" customHeight="1">
      <c r="A754" s="46"/>
      <c r="B754" s="47"/>
      <c r="C754" s="47"/>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0"/>
      <c r="AV754" s="40"/>
      <c r="AW754" s="40"/>
      <c r="AX754" s="41"/>
    </row>
    <row r="755" spans="1:50" ht="22.5" customHeight="1">
      <c r="A755" s="46"/>
      <c r="B755" s="47"/>
      <c r="C755" s="47"/>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0"/>
      <c r="AV755" s="40"/>
      <c r="AW755" s="40"/>
      <c r="AX755" s="41"/>
    </row>
    <row r="756" spans="1:50" ht="22.5" customHeight="1">
      <c r="A756" s="46"/>
      <c r="B756" s="47"/>
      <c r="C756" s="47"/>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0"/>
      <c r="AV756" s="40"/>
      <c r="AW756" s="40"/>
      <c r="AX756" s="41"/>
    </row>
    <row r="757" spans="1:50" ht="22.5" customHeight="1">
      <c r="A757" s="46"/>
      <c r="B757" s="47"/>
      <c r="C757" s="47"/>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0"/>
      <c r="AV757" s="40"/>
      <c r="AW757" s="40"/>
      <c r="AX757" s="41"/>
    </row>
    <row r="758" spans="1:50" ht="22.5" customHeight="1">
      <c r="A758" s="46"/>
      <c r="B758" s="47"/>
      <c r="C758" s="47"/>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0"/>
      <c r="AV758" s="40"/>
      <c r="AW758" s="40"/>
      <c r="AX758" s="41"/>
    </row>
    <row r="759" spans="1:50" ht="22.5" customHeight="1">
      <c r="A759" s="46"/>
      <c r="B759" s="47"/>
      <c r="C759" s="47"/>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0"/>
      <c r="AV759" s="40"/>
      <c r="AW759" s="40"/>
      <c r="AX759" s="41"/>
    </row>
    <row r="760" spans="1:50" ht="22.5" customHeight="1">
      <c r="A760" s="46"/>
      <c r="B760" s="47"/>
      <c r="C760" s="47"/>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0"/>
      <c r="AV760" s="40"/>
      <c r="AW760" s="40"/>
      <c r="AX760" s="41"/>
    </row>
    <row r="761" spans="1:50" ht="22.5" customHeight="1">
      <c r="A761" s="46"/>
      <c r="B761" s="47"/>
      <c r="C761" s="47"/>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0"/>
      <c r="AV761" s="40"/>
      <c r="AW761" s="40"/>
      <c r="AX761" s="41"/>
    </row>
    <row r="762" spans="1:50" ht="22.5" customHeight="1">
      <c r="A762" s="46"/>
      <c r="B762" s="47"/>
      <c r="C762" s="47"/>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0"/>
      <c r="AV762" s="40"/>
      <c r="AW762" s="40"/>
      <c r="AX762" s="41"/>
    </row>
    <row r="763" spans="1:50" ht="22.5" customHeight="1">
      <c r="A763" s="46"/>
      <c r="B763" s="47"/>
      <c r="C763" s="47"/>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0"/>
      <c r="AV763" s="40"/>
      <c r="AW763" s="40"/>
      <c r="AX763" s="41"/>
    </row>
    <row r="764" spans="1:50" ht="22.5" customHeight="1">
      <c r="A764" s="46"/>
      <c r="B764" s="47"/>
      <c r="C764" s="47"/>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0"/>
      <c r="AV764" s="40"/>
      <c r="AW764" s="40"/>
      <c r="AX764" s="41"/>
    </row>
    <row r="765" spans="1:50" ht="22.5" customHeight="1">
      <c r="A765" s="46"/>
      <c r="B765" s="47"/>
      <c r="C765" s="47"/>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0"/>
      <c r="AV765" s="40"/>
      <c r="AW765" s="40"/>
      <c r="AX765" s="41"/>
    </row>
    <row r="766" spans="1:50" ht="22.5" customHeight="1">
      <c r="A766" s="46"/>
      <c r="B766" s="47"/>
      <c r="C766" s="47"/>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0"/>
      <c r="AV766" s="40"/>
      <c r="AW766" s="40"/>
      <c r="AX766" s="41"/>
    </row>
    <row r="767" spans="1:50" ht="22.5" customHeight="1">
      <c r="A767" s="46"/>
      <c r="B767" s="47"/>
      <c r="C767" s="47"/>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0"/>
      <c r="AV767" s="40"/>
      <c r="AW767" s="40"/>
      <c r="AX767" s="41"/>
    </row>
    <row r="768" spans="1:50" ht="22.5" customHeight="1">
      <c r="A768" s="46"/>
      <c r="B768" s="47"/>
      <c r="C768" s="47"/>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0"/>
      <c r="AV768" s="40"/>
      <c r="AW768" s="40"/>
      <c r="AX768" s="41"/>
    </row>
    <row r="769" spans="1:50" ht="22.5" customHeight="1">
      <c r="A769" s="46"/>
      <c r="B769" s="47"/>
      <c r="C769" s="47"/>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0"/>
      <c r="AV769" s="40"/>
      <c r="AW769" s="40"/>
      <c r="AX769" s="41"/>
    </row>
    <row r="770" spans="1:50" ht="22.5" customHeight="1">
      <c r="A770" s="46"/>
      <c r="B770" s="47"/>
      <c r="C770" s="47"/>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0"/>
      <c r="AV770" s="40"/>
      <c r="AW770" s="40"/>
      <c r="AX770" s="41"/>
    </row>
    <row r="771" spans="1:50" ht="22.5" customHeight="1">
      <c r="A771" s="46"/>
      <c r="B771" s="47"/>
      <c r="C771" s="47"/>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0"/>
      <c r="AV771" s="40"/>
      <c r="AW771" s="40"/>
      <c r="AX771" s="41"/>
    </row>
    <row r="772" spans="1:50" ht="22.5" customHeight="1">
      <c r="A772" s="46"/>
      <c r="B772" s="47"/>
      <c r="C772" s="47"/>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0"/>
      <c r="AV772" s="40"/>
      <c r="AW772" s="40"/>
      <c r="AX772" s="41"/>
    </row>
    <row r="773" spans="1:50" ht="22.5" customHeight="1">
      <c r="A773" s="46"/>
      <c r="B773" s="47"/>
      <c r="C773" s="47"/>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0"/>
      <c r="AV773" s="40"/>
      <c r="AW773" s="40"/>
      <c r="AX773" s="41"/>
    </row>
    <row r="774" spans="1:50" ht="22.5" customHeight="1">
      <c r="A774" s="46"/>
      <c r="B774" s="47"/>
      <c r="C774" s="47"/>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0"/>
      <c r="AV774" s="40"/>
      <c r="AW774" s="40"/>
      <c r="AX774" s="41"/>
    </row>
    <row r="775" spans="1:50" ht="22.5" customHeight="1">
      <c r="A775" s="46"/>
      <c r="B775" s="47"/>
      <c r="C775" s="47"/>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0"/>
      <c r="AV775" s="40"/>
      <c r="AW775" s="40"/>
      <c r="AX775" s="41"/>
    </row>
    <row r="776" spans="1:50" ht="22.5" customHeight="1">
      <c r="A776" s="46"/>
      <c r="B776" s="47"/>
      <c r="C776" s="47"/>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0"/>
      <c r="AV776" s="40"/>
      <c r="AW776" s="40"/>
      <c r="AX776" s="41"/>
    </row>
    <row r="777" spans="1:50" ht="22.5" customHeight="1">
      <c r="A777" s="46"/>
      <c r="B777" s="47"/>
      <c r="C777" s="47"/>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0"/>
      <c r="AV777" s="40"/>
      <c r="AW777" s="40"/>
      <c r="AX777" s="41"/>
    </row>
    <row r="778" spans="1:50" ht="22.5" customHeight="1">
      <c r="A778" s="46"/>
      <c r="B778" s="47"/>
      <c r="C778" s="47"/>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0"/>
      <c r="AV778" s="40"/>
      <c r="AW778" s="40"/>
      <c r="AX778" s="41"/>
    </row>
    <row r="779" spans="1:50" ht="22.5" customHeight="1">
      <c r="A779" s="46"/>
      <c r="B779" s="47"/>
      <c r="C779" s="47"/>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0"/>
      <c r="AV779" s="40"/>
      <c r="AW779" s="40"/>
      <c r="AX779" s="41"/>
    </row>
    <row r="780" spans="1:50" ht="22.5" customHeight="1">
      <c r="A780" s="46"/>
      <c r="B780" s="47"/>
      <c r="C780" s="47"/>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0"/>
      <c r="AV780" s="40"/>
      <c r="AW780" s="40"/>
      <c r="AX780" s="41"/>
    </row>
    <row r="781" spans="1:50" ht="22.5" customHeight="1">
      <c r="A781" s="46"/>
      <c r="B781" s="47"/>
      <c r="C781" s="47"/>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0"/>
      <c r="AV781" s="40"/>
      <c r="AW781" s="40"/>
      <c r="AX781" s="41"/>
    </row>
    <row r="782" spans="1:50" ht="22.5" customHeight="1">
      <c r="A782" s="46"/>
      <c r="B782" s="47"/>
      <c r="C782" s="47"/>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0"/>
      <c r="AV782" s="40"/>
      <c r="AW782" s="40"/>
      <c r="AX782" s="41"/>
    </row>
    <row r="783" spans="1:50" ht="22.5" customHeight="1">
      <c r="A783" s="46"/>
      <c r="B783" s="47"/>
      <c r="C783" s="47"/>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0"/>
      <c r="AV783" s="40"/>
      <c r="AW783" s="40"/>
      <c r="AX783" s="41"/>
    </row>
    <row r="784" spans="1:50" ht="22.5" customHeight="1">
      <c r="A784" s="46"/>
      <c r="B784" s="47"/>
      <c r="C784" s="47"/>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0"/>
      <c r="AV784" s="40"/>
      <c r="AW784" s="40"/>
      <c r="AX784" s="41"/>
    </row>
    <row r="785" spans="1:50" ht="22.5" customHeight="1">
      <c r="A785" s="46"/>
      <c r="B785" s="47"/>
      <c r="C785" s="47"/>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0"/>
      <c r="AV785" s="40"/>
      <c r="AW785" s="40"/>
      <c r="AX785" s="41"/>
    </row>
    <row r="786" spans="1:50" ht="22.5" customHeight="1">
      <c r="A786" s="46"/>
      <c r="B786" s="47"/>
      <c r="C786" s="47"/>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0"/>
      <c r="AV786" s="40"/>
      <c r="AW786" s="40"/>
      <c r="AX786" s="41"/>
    </row>
    <row r="787" spans="1:50" ht="22.5" customHeight="1">
      <c r="A787" s="46"/>
      <c r="B787" s="47"/>
      <c r="C787" s="47"/>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0"/>
      <c r="AV787" s="40"/>
      <c r="AW787" s="40"/>
      <c r="AX787" s="41"/>
    </row>
    <row r="788" spans="1:50" ht="22.5" customHeight="1">
      <c r="A788" s="46"/>
      <c r="B788" s="47"/>
      <c r="C788" s="47"/>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0"/>
      <c r="AV788" s="40"/>
      <c r="AW788" s="40"/>
      <c r="AX788" s="41"/>
    </row>
    <row r="789" spans="1:50" ht="22.5" customHeight="1">
      <c r="A789" s="46"/>
      <c r="B789" s="47"/>
      <c r="C789" s="47"/>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0"/>
      <c r="AV789" s="40"/>
      <c r="AW789" s="40"/>
      <c r="AX789" s="41"/>
    </row>
    <row r="790" spans="1:50" ht="22.5" customHeight="1">
      <c r="A790" s="46"/>
      <c r="B790" s="47"/>
      <c r="C790" s="47"/>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0"/>
      <c r="AV790" s="40"/>
      <c r="AW790" s="40"/>
      <c r="AX790" s="41"/>
    </row>
    <row r="791" spans="1:50" ht="22.5" customHeight="1">
      <c r="A791" s="46"/>
      <c r="B791" s="47"/>
      <c r="C791" s="47"/>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0"/>
      <c r="AV791" s="40"/>
      <c r="AW791" s="40"/>
      <c r="AX791" s="41"/>
    </row>
    <row r="792" spans="1:50" ht="22.5" customHeight="1">
      <c r="A792" s="46"/>
      <c r="B792" s="47"/>
      <c r="C792" s="47"/>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0"/>
      <c r="AV792" s="40"/>
      <c r="AW792" s="40"/>
      <c r="AX792" s="41"/>
    </row>
    <row r="793" spans="1:50" ht="22.5" customHeight="1">
      <c r="A793" s="46"/>
      <c r="B793" s="47"/>
      <c r="C793" s="47"/>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0"/>
      <c r="AV793" s="40"/>
      <c r="AW793" s="40"/>
      <c r="AX793" s="41"/>
    </row>
    <row r="794" spans="1:50" ht="22.5" customHeight="1">
      <c r="A794" s="46"/>
      <c r="B794" s="47"/>
      <c r="C794" s="47"/>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0"/>
      <c r="AV794" s="40"/>
      <c r="AW794" s="40"/>
      <c r="AX794" s="41"/>
    </row>
    <row r="795" spans="1:50" ht="22.5" customHeight="1">
      <c r="A795" s="46"/>
      <c r="B795" s="47"/>
      <c r="C795" s="47"/>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0"/>
      <c r="AV795" s="40"/>
      <c r="AW795" s="40"/>
      <c r="AX795" s="41"/>
    </row>
    <row r="796" spans="1:50" ht="22.5" customHeight="1">
      <c r="A796" s="46"/>
      <c r="B796" s="47"/>
      <c r="C796" s="47"/>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0"/>
      <c r="AV796" s="40"/>
      <c r="AW796" s="40"/>
      <c r="AX796" s="41"/>
    </row>
    <row r="797" spans="1:50" ht="22.5" customHeight="1">
      <c r="A797" s="46"/>
      <c r="B797" s="47"/>
      <c r="C797" s="47"/>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0"/>
      <c r="AV797" s="40"/>
      <c r="AW797" s="40"/>
      <c r="AX797" s="41"/>
    </row>
    <row r="798" spans="1:50" ht="22.5" customHeight="1">
      <c r="A798" s="46"/>
      <c r="B798" s="47"/>
      <c r="C798" s="47"/>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0"/>
      <c r="AV798" s="40"/>
      <c r="AW798" s="40"/>
      <c r="AX798" s="41"/>
    </row>
    <row r="799" spans="1:50" ht="22.5" customHeight="1">
      <c r="A799" s="46"/>
      <c r="B799" s="47"/>
      <c r="C799" s="47"/>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0"/>
      <c r="AV799" s="40"/>
      <c r="AW799" s="40"/>
      <c r="AX799" s="41"/>
    </row>
    <row r="800" spans="1:50" ht="22.5" customHeight="1">
      <c r="A800" s="46"/>
      <c r="B800" s="47"/>
      <c r="C800" s="47"/>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0"/>
      <c r="AV800" s="40"/>
      <c r="AW800" s="40"/>
      <c r="AX800" s="41"/>
    </row>
    <row r="801" spans="1:50" ht="22.5" customHeight="1">
      <c r="A801" s="46"/>
      <c r="B801" s="47"/>
      <c r="C801" s="47"/>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0"/>
      <c r="AV801" s="40"/>
      <c r="AW801" s="40"/>
      <c r="AX801" s="41"/>
    </row>
    <row r="802" spans="1:50" ht="22.5" customHeight="1">
      <c r="A802" s="46"/>
      <c r="B802" s="47"/>
      <c r="C802" s="47"/>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0"/>
      <c r="AV802" s="40"/>
      <c r="AW802" s="40"/>
      <c r="AX802" s="41"/>
    </row>
    <row r="803" spans="1:50" ht="22.5" customHeight="1">
      <c r="A803" s="46"/>
      <c r="B803" s="47"/>
      <c r="C803" s="47"/>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0"/>
      <c r="AV803" s="40"/>
      <c r="AW803" s="40"/>
      <c r="AX803" s="41"/>
    </row>
    <row r="804" spans="1:50" ht="22.5" customHeight="1">
      <c r="A804" s="46"/>
      <c r="B804" s="47"/>
      <c r="C804" s="47"/>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0"/>
      <c r="AV804" s="40"/>
      <c r="AW804" s="40"/>
      <c r="AX804" s="41"/>
    </row>
    <row r="805" spans="1:50" ht="22.5" customHeight="1">
      <c r="A805" s="46"/>
      <c r="B805" s="47"/>
      <c r="C805" s="47"/>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0"/>
      <c r="AV805" s="40"/>
      <c r="AW805" s="40"/>
      <c r="AX805" s="41"/>
    </row>
    <row r="806" spans="1:50" ht="22.5" customHeight="1">
      <c r="A806" s="46"/>
      <c r="B806" s="47"/>
      <c r="C806" s="47"/>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0"/>
      <c r="AV806" s="40"/>
      <c r="AW806" s="40"/>
      <c r="AX806" s="41"/>
    </row>
    <row r="807" spans="1:50" ht="22.5" customHeight="1">
      <c r="A807" s="46"/>
      <c r="B807" s="47"/>
      <c r="C807" s="47"/>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0"/>
      <c r="AV807" s="40"/>
      <c r="AW807" s="40"/>
      <c r="AX807" s="41"/>
    </row>
    <row r="808" spans="1:50" ht="22.5" customHeight="1">
      <c r="A808" s="46"/>
      <c r="B808" s="47"/>
      <c r="C808" s="47"/>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0"/>
      <c r="AV808" s="40"/>
      <c r="AW808" s="40"/>
      <c r="AX808" s="41"/>
    </row>
    <row r="809" spans="1:50" ht="22.5" customHeight="1">
      <c r="A809" s="46"/>
      <c r="B809" s="47"/>
      <c r="C809" s="47"/>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0"/>
      <c r="AV809" s="40"/>
      <c r="AW809" s="40"/>
      <c r="AX809" s="41"/>
    </row>
    <row r="810" spans="1:50" ht="22.5" customHeight="1">
      <c r="A810" s="46"/>
      <c r="B810" s="47"/>
      <c r="C810" s="47"/>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0"/>
      <c r="AV810" s="40"/>
      <c r="AW810" s="40"/>
      <c r="AX810" s="41"/>
    </row>
    <row r="811" spans="1:50" ht="22.5" customHeight="1">
      <c r="A811" s="46"/>
      <c r="B811" s="47"/>
      <c r="C811" s="47"/>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0"/>
      <c r="AV811" s="40"/>
      <c r="AW811" s="40"/>
      <c r="AX811" s="41"/>
    </row>
    <row r="812" spans="1:50" ht="22.5" customHeight="1">
      <c r="A812" s="46"/>
      <c r="B812" s="47"/>
      <c r="C812" s="47"/>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0"/>
      <c r="AV812" s="40"/>
      <c r="AW812" s="40"/>
      <c r="AX812" s="41"/>
    </row>
    <row r="813" spans="1:50" ht="22.5" customHeight="1">
      <c r="A813" s="46"/>
      <c r="B813" s="47"/>
      <c r="C813" s="47"/>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0"/>
      <c r="AV813" s="40"/>
      <c r="AW813" s="40"/>
      <c r="AX813" s="41"/>
    </row>
    <row r="814" spans="1:50" ht="22.5" customHeight="1">
      <c r="A814" s="46"/>
      <c r="B814" s="47"/>
      <c r="C814" s="47"/>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0"/>
      <c r="AV814" s="40"/>
      <c r="AW814" s="40"/>
      <c r="AX814" s="41"/>
    </row>
    <row r="815" spans="1:50" ht="22.5" customHeight="1">
      <c r="A815" s="46"/>
      <c r="B815" s="47"/>
      <c r="C815" s="47"/>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0"/>
      <c r="AV815" s="40"/>
      <c r="AW815" s="40"/>
      <c r="AX815" s="41"/>
    </row>
    <row r="816" spans="1:50" ht="22.5" customHeight="1">
      <c r="A816" s="46"/>
      <c r="B816" s="47"/>
      <c r="C816" s="47"/>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0"/>
      <c r="AV816" s="40"/>
      <c r="AW816" s="40"/>
      <c r="AX816" s="41"/>
    </row>
    <row r="817" spans="1:50" ht="22.5" customHeight="1">
      <c r="A817" s="46"/>
      <c r="B817" s="47"/>
      <c r="C817" s="47"/>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0"/>
      <c r="AV817" s="40"/>
      <c r="AW817" s="40"/>
      <c r="AX817" s="41"/>
    </row>
    <row r="818" spans="1:50" ht="22.5" customHeight="1">
      <c r="A818" s="46"/>
      <c r="B818" s="47"/>
      <c r="C818" s="47"/>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0"/>
      <c r="AV818" s="40"/>
      <c r="AW818" s="40"/>
      <c r="AX818" s="41"/>
    </row>
    <row r="819" spans="1:50" ht="22.5" customHeight="1">
      <c r="A819" s="46"/>
      <c r="B819" s="47"/>
      <c r="C819" s="47"/>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0"/>
      <c r="AV819" s="40"/>
      <c r="AW819" s="40"/>
      <c r="AX819" s="41"/>
    </row>
    <row r="820" spans="1:50" ht="22.5" customHeight="1">
      <c r="A820" s="46"/>
      <c r="B820" s="47"/>
      <c r="C820" s="47"/>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0"/>
      <c r="AV820" s="40"/>
      <c r="AW820" s="40"/>
      <c r="AX820" s="41"/>
    </row>
    <row r="821" spans="1:50" ht="22.5" customHeight="1">
      <c r="A821" s="46"/>
      <c r="B821" s="47"/>
      <c r="C821" s="47"/>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0"/>
      <c r="AV821" s="40"/>
      <c r="AW821" s="40"/>
      <c r="AX821" s="41"/>
    </row>
    <row r="822" spans="1:50" ht="22.5" customHeight="1">
      <c r="A822" s="46"/>
      <c r="B822" s="47"/>
      <c r="C822" s="47"/>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0"/>
      <c r="AV822" s="40"/>
      <c r="AW822" s="40"/>
      <c r="AX822" s="41"/>
    </row>
    <row r="823" spans="1:50" ht="22.5" customHeight="1">
      <c r="A823" s="46"/>
      <c r="B823" s="47"/>
      <c r="C823" s="47"/>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0"/>
      <c r="AV823" s="40"/>
      <c r="AW823" s="40"/>
      <c r="AX823" s="41"/>
    </row>
    <row r="824" spans="1:50" ht="22.5" customHeight="1">
      <c r="A824" s="46"/>
      <c r="B824" s="47"/>
      <c r="C824" s="47"/>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0"/>
      <c r="AV824" s="40"/>
      <c r="AW824" s="40"/>
      <c r="AX824" s="41"/>
    </row>
    <row r="825" spans="1:50" ht="22.5" customHeight="1">
      <c r="A825" s="46"/>
      <c r="B825" s="47"/>
      <c r="C825" s="47"/>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0"/>
      <c r="AV825" s="40"/>
      <c r="AW825" s="40"/>
      <c r="AX825" s="41"/>
    </row>
    <row r="826" spans="1:50" ht="22.5" customHeight="1">
      <c r="A826" s="46"/>
      <c r="B826" s="47"/>
      <c r="C826" s="47"/>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0"/>
      <c r="AV826" s="40"/>
      <c r="AW826" s="40"/>
      <c r="AX826" s="41"/>
    </row>
    <row r="827" spans="1:50" ht="22.5" customHeight="1">
      <c r="A827" s="46"/>
      <c r="B827" s="47"/>
      <c r="C827" s="47"/>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0"/>
      <c r="AV827" s="40"/>
      <c r="AW827" s="40"/>
      <c r="AX827" s="41"/>
    </row>
    <row r="828" spans="1:50" ht="22.5" customHeight="1">
      <c r="A828" s="46"/>
      <c r="B828" s="47"/>
      <c r="C828" s="47"/>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0"/>
      <c r="AV828" s="40"/>
      <c r="AW828" s="40"/>
      <c r="AX828" s="41"/>
    </row>
    <row r="829" spans="1:50" ht="22.5" customHeight="1">
      <c r="A829" s="46"/>
      <c r="B829" s="47"/>
      <c r="C829" s="47"/>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0"/>
      <c r="AV829" s="40"/>
      <c r="AW829" s="40"/>
      <c r="AX829" s="41"/>
    </row>
    <row r="830" spans="1:50" ht="22.5" customHeight="1">
      <c r="A830" s="46"/>
      <c r="B830" s="47"/>
      <c r="C830" s="47"/>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0"/>
      <c r="AV830" s="40"/>
      <c r="AW830" s="40"/>
      <c r="AX830" s="41"/>
    </row>
    <row r="831" spans="1:50" ht="22.5" customHeight="1">
      <c r="A831" s="46"/>
      <c r="B831" s="47"/>
      <c r="C831" s="47"/>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0"/>
      <c r="AV831" s="40"/>
      <c r="AW831" s="40"/>
      <c r="AX831" s="41"/>
    </row>
    <row r="832" spans="1:50" ht="22.5" customHeight="1">
      <c r="A832" s="46"/>
      <c r="B832" s="47"/>
      <c r="C832" s="47"/>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0"/>
      <c r="AV832" s="40"/>
      <c r="AW832" s="40"/>
      <c r="AX832" s="41"/>
    </row>
    <row r="833" spans="1:50" ht="22.5" customHeight="1">
      <c r="A833" s="46"/>
      <c r="B833" s="47"/>
      <c r="C833" s="47"/>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0"/>
      <c r="AV833" s="40"/>
      <c r="AW833" s="40"/>
      <c r="AX833" s="41"/>
    </row>
    <row r="834" spans="1:50" ht="22.5" customHeight="1">
      <c r="A834" s="46"/>
      <c r="B834" s="47"/>
      <c r="C834" s="47"/>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0"/>
      <c r="AV834" s="40"/>
      <c r="AW834" s="40"/>
      <c r="AX834" s="41"/>
    </row>
    <row r="835" spans="1:50" ht="22.5" customHeight="1">
      <c r="A835" s="46"/>
      <c r="B835" s="47"/>
      <c r="C835" s="47"/>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0"/>
      <c r="AV835" s="40"/>
      <c r="AW835" s="40"/>
      <c r="AX835" s="41"/>
    </row>
    <row r="836" spans="1:50" ht="22.5" customHeight="1">
      <c r="A836" s="46"/>
      <c r="B836" s="47"/>
      <c r="C836" s="47"/>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0"/>
      <c r="AV836" s="40"/>
      <c r="AW836" s="40"/>
      <c r="AX836" s="41"/>
    </row>
    <row r="837" spans="1:50" ht="22.5" customHeight="1">
      <c r="A837" s="46"/>
      <c r="B837" s="47"/>
      <c r="C837" s="47"/>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0"/>
      <c r="AV837" s="40"/>
      <c r="AW837" s="40"/>
      <c r="AX837" s="41"/>
    </row>
    <row r="838" spans="1:50" ht="22.5" customHeight="1">
      <c r="A838" s="46"/>
      <c r="B838" s="47"/>
      <c r="C838" s="47"/>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0"/>
      <c r="AV838" s="40"/>
      <c r="AW838" s="40"/>
      <c r="AX838" s="41"/>
    </row>
    <row r="839" spans="1:50" ht="22.5" customHeight="1">
      <c r="A839" s="46"/>
      <c r="B839" s="47"/>
      <c r="C839" s="47"/>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0"/>
      <c r="AV839" s="40"/>
      <c r="AW839" s="40"/>
      <c r="AX839" s="41"/>
    </row>
    <row r="840" spans="1:50" ht="22.5" customHeight="1">
      <c r="A840" s="46"/>
      <c r="B840" s="47"/>
      <c r="C840" s="47"/>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0"/>
      <c r="AV840" s="40"/>
      <c r="AW840" s="40"/>
      <c r="AX840" s="41"/>
    </row>
    <row r="841" spans="1:50" ht="22.5" customHeight="1">
      <c r="A841" s="46"/>
      <c r="B841" s="47"/>
      <c r="C841" s="47"/>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0"/>
      <c r="AV841" s="40"/>
      <c r="AW841" s="40"/>
      <c r="AX841" s="41"/>
    </row>
    <row r="842" spans="1:50" ht="22.5" customHeight="1">
      <c r="A842" s="46"/>
      <c r="B842" s="47"/>
      <c r="C842" s="47"/>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0"/>
      <c r="AV842" s="40"/>
      <c r="AW842" s="40"/>
      <c r="AX842" s="41"/>
    </row>
    <row r="843" spans="1:50" ht="22.5" customHeight="1">
      <c r="A843" s="46"/>
      <c r="B843" s="47"/>
      <c r="C843" s="47"/>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0"/>
      <c r="AV843" s="40"/>
      <c r="AW843" s="40"/>
      <c r="AX843" s="41"/>
    </row>
    <row r="844" spans="1:50" ht="22.5" customHeight="1">
      <c r="A844" s="46"/>
      <c r="B844" s="47"/>
      <c r="C844" s="47"/>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0"/>
      <c r="AV844" s="40"/>
      <c r="AW844" s="40"/>
      <c r="AX844" s="41"/>
    </row>
    <row r="845" spans="1:50" ht="22.5" customHeight="1">
      <c r="A845" s="46"/>
      <c r="B845" s="47"/>
      <c r="C845" s="47"/>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0"/>
      <c r="AV845" s="40"/>
      <c r="AW845" s="40"/>
      <c r="AX845" s="41"/>
    </row>
    <row r="846" spans="1:50" ht="22.5" customHeight="1">
      <c r="A846" s="46"/>
      <c r="B846" s="47"/>
      <c r="C846" s="47"/>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0"/>
      <c r="AV846" s="40"/>
      <c r="AW846" s="40"/>
      <c r="AX846" s="41"/>
    </row>
    <row r="847" spans="1:50" ht="22.5" customHeight="1">
      <c r="A847" s="46"/>
      <c r="B847" s="47"/>
      <c r="C847" s="47"/>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0"/>
      <c r="AV847" s="40"/>
      <c r="AW847" s="40"/>
      <c r="AX847" s="41"/>
    </row>
    <row r="848" spans="1:50" ht="22.5" customHeight="1">
      <c r="A848" s="46"/>
      <c r="B848" s="47"/>
      <c r="C848" s="47"/>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0"/>
      <c r="AV848" s="40"/>
      <c r="AW848" s="40"/>
      <c r="AX848" s="41"/>
    </row>
    <row r="849" spans="1:50" ht="22.5" customHeight="1">
      <c r="A849" s="46"/>
      <c r="B849" s="47"/>
      <c r="C849" s="47"/>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0"/>
      <c r="AV849" s="40"/>
      <c r="AW849" s="40"/>
      <c r="AX849" s="41"/>
    </row>
    <row r="850" spans="1:50" ht="22.5" customHeight="1">
      <c r="A850" s="46"/>
      <c r="B850" s="47"/>
      <c r="C850" s="47"/>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0"/>
      <c r="AV850" s="40"/>
      <c r="AW850" s="40"/>
      <c r="AX850" s="41"/>
    </row>
    <row r="851" spans="1:50" ht="22.5" customHeight="1">
      <c r="A851" s="46"/>
      <c r="B851" s="47"/>
      <c r="C851" s="47"/>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0"/>
      <c r="AV851" s="40"/>
      <c r="AW851" s="40"/>
      <c r="AX851" s="41"/>
    </row>
    <row r="852" spans="1:50" ht="22.5" customHeight="1">
      <c r="A852" s="46"/>
      <c r="B852" s="47"/>
      <c r="C852" s="47"/>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0"/>
      <c r="AV852" s="40"/>
      <c r="AW852" s="40"/>
      <c r="AX852" s="41"/>
    </row>
    <row r="853" spans="1:50" ht="22.5" customHeight="1">
      <c r="A853" s="46"/>
      <c r="B853" s="47"/>
      <c r="C853" s="47"/>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0"/>
      <c r="AV853" s="40"/>
      <c r="AW853" s="40"/>
      <c r="AX853" s="41"/>
    </row>
    <row r="854" spans="1:50" ht="22.5" customHeight="1">
      <c r="A854" s="46"/>
      <c r="B854" s="47"/>
      <c r="C854" s="47"/>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0"/>
      <c r="AV854" s="40"/>
      <c r="AW854" s="40"/>
      <c r="AX854" s="41"/>
    </row>
    <row r="855" spans="1:50" ht="22.5" customHeight="1">
      <c r="A855" s="46"/>
      <c r="B855" s="47"/>
      <c r="C855" s="47"/>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0"/>
      <c r="AV855" s="40"/>
      <c r="AW855" s="40"/>
      <c r="AX855" s="41"/>
    </row>
    <row r="856" spans="1:50" ht="22.5" customHeight="1">
      <c r="A856" s="46"/>
      <c r="B856" s="47"/>
      <c r="C856" s="47"/>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0"/>
      <c r="AV856" s="40"/>
      <c r="AW856" s="40"/>
      <c r="AX856" s="41"/>
    </row>
    <row r="857" spans="1:50" ht="22.5" customHeight="1">
      <c r="A857" s="46"/>
      <c r="B857" s="47"/>
      <c r="C857" s="47"/>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0"/>
      <c r="AV857" s="40"/>
      <c r="AW857" s="40"/>
      <c r="AX857" s="41"/>
    </row>
    <row r="858" spans="1:50" ht="22.5" customHeight="1">
      <c r="A858" s="46"/>
      <c r="B858" s="47"/>
      <c r="C858" s="47"/>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0"/>
      <c r="AV858" s="40"/>
      <c r="AW858" s="40"/>
      <c r="AX858" s="41"/>
    </row>
    <row r="859" spans="1:50" ht="22.5" customHeight="1">
      <c r="A859" s="46"/>
      <c r="B859" s="47"/>
      <c r="C859" s="47"/>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0"/>
      <c r="AV859" s="40"/>
      <c r="AW859" s="40"/>
      <c r="AX859" s="41"/>
    </row>
    <row r="860" spans="1:50" ht="22.5" customHeight="1">
      <c r="A860" s="46"/>
      <c r="B860" s="47"/>
      <c r="C860" s="47"/>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0"/>
      <c r="AV860" s="40"/>
      <c r="AW860" s="40"/>
      <c r="AX860" s="41"/>
    </row>
    <row r="861" spans="1:50" ht="22.5" customHeight="1">
      <c r="A861" s="46"/>
      <c r="B861" s="47"/>
      <c r="C861" s="47"/>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0"/>
      <c r="AV861" s="40"/>
      <c r="AW861" s="40"/>
      <c r="AX861" s="41"/>
    </row>
    <row r="862" spans="1:50" ht="22.5" customHeight="1">
      <c r="A862" s="46"/>
      <c r="B862" s="47"/>
      <c r="C862" s="47"/>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0"/>
      <c r="AV862" s="40"/>
      <c r="AW862" s="40"/>
      <c r="AX862" s="41"/>
    </row>
    <row r="863" spans="1:50" ht="22.5" customHeight="1">
      <c r="A863" s="46"/>
      <c r="B863" s="47"/>
      <c r="C863" s="47"/>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0"/>
      <c r="AV863" s="40"/>
      <c r="AW863" s="40"/>
      <c r="AX863" s="41"/>
    </row>
    <row r="864" spans="1:50" ht="22.5" customHeight="1">
      <c r="A864" s="46"/>
      <c r="B864" s="47"/>
      <c r="C864" s="47"/>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0"/>
      <c r="AV864" s="40"/>
      <c r="AW864" s="40"/>
      <c r="AX864" s="41"/>
    </row>
    <row r="865" spans="1:50" ht="22.5" customHeight="1">
      <c r="A865" s="46"/>
      <c r="B865" s="47"/>
      <c r="C865" s="47"/>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0"/>
      <c r="AV865" s="40"/>
      <c r="AW865" s="40"/>
      <c r="AX865" s="41"/>
    </row>
    <row r="866" spans="1:50" ht="22.5" customHeight="1">
      <c r="A866" s="46"/>
      <c r="B866" s="47"/>
      <c r="C866" s="47"/>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0"/>
      <c r="AV866" s="40"/>
      <c r="AW866" s="40"/>
      <c r="AX866" s="41"/>
    </row>
    <row r="867" spans="1:50" ht="22.5" customHeight="1">
      <c r="A867" s="46"/>
      <c r="B867" s="47"/>
      <c r="C867" s="47"/>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0"/>
      <c r="AV867" s="40"/>
      <c r="AW867" s="40"/>
      <c r="AX867" s="41"/>
    </row>
    <row r="868" spans="1:50" ht="22.5" customHeight="1">
      <c r="A868" s="46"/>
      <c r="B868" s="47"/>
      <c r="C868" s="47"/>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0"/>
      <c r="AV868" s="40"/>
      <c r="AW868" s="40"/>
      <c r="AX868" s="41"/>
    </row>
    <row r="869" spans="1:50" ht="22.5" customHeight="1">
      <c r="A869" s="46"/>
      <c r="B869" s="47"/>
      <c r="C869" s="47"/>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0"/>
      <c r="AV869" s="40"/>
      <c r="AW869" s="40"/>
      <c r="AX869" s="41"/>
    </row>
    <row r="870" spans="1:50" ht="22.5" customHeight="1">
      <c r="A870" s="46"/>
      <c r="B870" s="47"/>
      <c r="C870" s="47"/>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0"/>
      <c r="AV870" s="40"/>
      <c r="AW870" s="40"/>
      <c r="AX870" s="41"/>
    </row>
    <row r="871" spans="1:50" ht="22.5" customHeight="1">
      <c r="A871" s="46"/>
      <c r="B871" s="47"/>
      <c r="C871" s="47"/>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0"/>
      <c r="AV871" s="40"/>
      <c r="AW871" s="40"/>
      <c r="AX871" s="41"/>
    </row>
    <row r="872" spans="1:50" ht="22.5" customHeight="1">
      <c r="A872" s="46"/>
      <c r="B872" s="47"/>
      <c r="C872" s="47"/>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0"/>
      <c r="AV872" s="40"/>
      <c r="AW872" s="40"/>
      <c r="AX872" s="41"/>
    </row>
    <row r="873" spans="1:50" ht="22.5" customHeight="1">
      <c r="A873" s="46"/>
      <c r="B873" s="47"/>
      <c r="C873" s="47"/>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0"/>
      <c r="AV873" s="40"/>
      <c r="AW873" s="40"/>
      <c r="AX873" s="41"/>
    </row>
    <row r="874" spans="1:50" ht="22.5" customHeight="1">
      <c r="A874" s="46"/>
      <c r="B874" s="47"/>
      <c r="C874" s="47"/>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0"/>
      <c r="AV874" s="40"/>
      <c r="AW874" s="40"/>
      <c r="AX874" s="41"/>
    </row>
    <row r="875" spans="1:50" ht="22.5" customHeight="1">
      <c r="A875" s="46"/>
      <c r="B875" s="47"/>
      <c r="C875" s="47"/>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0"/>
      <c r="AV875" s="40"/>
      <c r="AW875" s="40"/>
      <c r="AX875" s="41"/>
    </row>
    <row r="876" spans="1:50" ht="22.5" customHeight="1">
      <c r="A876" s="46"/>
      <c r="B876" s="47"/>
      <c r="C876" s="47"/>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0"/>
      <c r="AV876" s="40"/>
      <c r="AW876" s="40"/>
      <c r="AX876" s="41"/>
    </row>
    <row r="877" spans="1:50" ht="22.5" customHeight="1">
      <c r="A877" s="46"/>
      <c r="B877" s="47"/>
      <c r="C877" s="47"/>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0"/>
      <c r="AV877" s="40"/>
      <c r="AW877" s="40"/>
      <c r="AX877" s="41"/>
    </row>
    <row r="878" spans="1:50" ht="22.5" customHeight="1">
      <c r="A878" s="46"/>
      <c r="B878" s="47"/>
      <c r="C878" s="47"/>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0"/>
      <c r="AV878" s="40"/>
      <c r="AW878" s="40"/>
      <c r="AX878" s="41"/>
    </row>
    <row r="879" spans="1:50" ht="22.5" customHeight="1">
      <c r="A879" s="46"/>
      <c r="B879" s="47"/>
      <c r="C879" s="47"/>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0"/>
      <c r="AV879" s="40"/>
      <c r="AW879" s="40"/>
      <c r="AX879" s="41"/>
    </row>
    <row r="880" spans="1:50" ht="22.5" customHeight="1">
      <c r="A880" s="46"/>
      <c r="B880" s="47"/>
      <c r="C880" s="47"/>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0"/>
      <c r="AV880" s="40"/>
      <c r="AW880" s="40"/>
      <c r="AX880" s="41"/>
    </row>
    <row r="881" spans="1:50" ht="22.5" customHeight="1">
      <c r="A881" s="46"/>
      <c r="B881" s="47"/>
      <c r="C881" s="47"/>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0"/>
      <c r="AV881" s="40"/>
      <c r="AW881" s="40"/>
      <c r="AX881" s="41"/>
    </row>
    <row r="882" spans="1:50" ht="22.5" customHeight="1">
      <c r="A882" s="46"/>
      <c r="B882" s="47"/>
      <c r="C882" s="47"/>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0"/>
      <c r="AV882" s="40"/>
      <c r="AW882" s="40"/>
      <c r="AX882" s="41"/>
    </row>
    <row r="883" spans="1:50" ht="22.5" customHeight="1">
      <c r="A883" s="46"/>
      <c r="B883" s="47"/>
      <c r="C883" s="47"/>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0"/>
      <c r="AV883" s="40"/>
      <c r="AW883" s="40"/>
      <c r="AX883" s="41"/>
    </row>
    <row r="884" spans="1:50" ht="22.5" customHeight="1">
      <c r="A884" s="46"/>
      <c r="B884" s="47"/>
      <c r="C884" s="47"/>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0"/>
      <c r="AV884" s="40"/>
      <c r="AW884" s="40"/>
      <c r="AX884" s="41"/>
    </row>
    <row r="885" spans="1:50" ht="22.5" customHeight="1">
      <c r="A885" s="46"/>
      <c r="B885" s="47"/>
      <c r="C885" s="47"/>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0"/>
      <c r="AV885" s="40"/>
      <c r="AW885" s="40"/>
      <c r="AX885" s="41"/>
    </row>
    <row r="886" spans="1:50" ht="22.5" customHeight="1">
      <c r="A886" s="46"/>
      <c r="B886" s="47"/>
      <c r="C886" s="47"/>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0"/>
      <c r="AV886" s="40"/>
      <c r="AW886" s="40"/>
      <c r="AX886" s="41"/>
    </row>
    <row r="887" spans="1:50" ht="22.5" customHeight="1">
      <c r="A887" s="46"/>
      <c r="B887" s="47"/>
      <c r="C887" s="47"/>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0"/>
      <c r="AV887" s="40"/>
      <c r="AW887" s="40"/>
      <c r="AX887" s="41"/>
    </row>
    <row r="888" spans="1:50" ht="22.5" customHeight="1">
      <c r="A888" s="46"/>
      <c r="B888" s="47"/>
      <c r="C888" s="47"/>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0"/>
      <c r="AV888" s="40"/>
      <c r="AW888" s="40"/>
      <c r="AX888" s="41"/>
    </row>
    <row r="889" spans="1:50" ht="22.5" customHeight="1">
      <c r="A889" s="46"/>
      <c r="B889" s="47"/>
      <c r="C889" s="47"/>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0"/>
      <c r="AV889" s="40"/>
      <c r="AW889" s="40"/>
      <c r="AX889" s="41"/>
    </row>
    <row r="890" spans="1:50" ht="22.5" customHeight="1">
      <c r="A890" s="46"/>
      <c r="B890" s="47"/>
      <c r="C890" s="47"/>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0"/>
      <c r="AV890" s="40"/>
      <c r="AW890" s="40"/>
      <c r="AX890" s="41"/>
    </row>
    <row r="891" spans="1:50" ht="22.5" customHeight="1">
      <c r="A891" s="46"/>
      <c r="B891" s="47"/>
      <c r="C891" s="47"/>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0"/>
      <c r="AV891" s="40"/>
      <c r="AW891" s="40"/>
      <c r="AX891" s="41"/>
    </row>
    <row r="892" spans="1:50" ht="22.5" customHeight="1">
      <c r="A892" s="46"/>
      <c r="B892" s="47"/>
      <c r="C892" s="47"/>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0"/>
      <c r="AV892" s="40"/>
      <c r="AW892" s="40"/>
      <c r="AX892" s="41"/>
    </row>
    <row r="893" spans="1:50" ht="22.5" customHeight="1">
      <c r="A893" s="46"/>
      <c r="B893" s="47"/>
      <c r="C893" s="47"/>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0"/>
      <c r="AV893" s="40"/>
      <c r="AW893" s="40"/>
      <c r="AX893" s="41"/>
    </row>
    <row r="894" spans="1:50" ht="22.5" customHeight="1">
      <c r="A894" s="46"/>
      <c r="B894" s="47"/>
      <c r="C894" s="47"/>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0"/>
      <c r="AV894" s="40"/>
      <c r="AW894" s="40"/>
      <c r="AX894" s="41"/>
    </row>
    <row r="895" spans="1:50" ht="22.5" customHeight="1">
      <c r="A895" s="46"/>
      <c r="B895" s="47"/>
      <c r="C895" s="47"/>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0"/>
      <c r="AV895" s="40"/>
      <c r="AW895" s="40"/>
      <c r="AX895" s="41"/>
    </row>
    <row r="896" spans="1:50" ht="22.5" customHeight="1">
      <c r="A896" s="46"/>
      <c r="B896" s="47"/>
      <c r="C896" s="47"/>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0"/>
      <c r="AV896" s="40"/>
      <c r="AW896" s="40"/>
      <c r="AX896" s="41"/>
    </row>
    <row r="897" spans="1:50" ht="22.5" customHeight="1">
      <c r="A897" s="46"/>
      <c r="B897" s="47"/>
      <c r="C897" s="47"/>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0"/>
      <c r="AV897" s="40"/>
      <c r="AW897" s="40"/>
      <c r="AX897" s="41"/>
    </row>
    <row r="898" spans="1:50" ht="22.5" customHeight="1">
      <c r="A898" s="46"/>
      <c r="B898" s="47"/>
      <c r="C898" s="47"/>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0"/>
      <c r="AV898" s="40"/>
      <c r="AW898" s="40"/>
      <c r="AX898" s="41"/>
    </row>
    <row r="899" spans="1:50" ht="22.5" customHeight="1">
      <c r="A899" s="46"/>
      <c r="B899" s="47"/>
      <c r="C899" s="47"/>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0"/>
      <c r="AV899" s="40"/>
      <c r="AW899" s="40"/>
      <c r="AX899" s="41"/>
    </row>
    <row r="900" spans="1:50" ht="22.5" customHeight="1">
      <c r="A900" s="46"/>
      <c r="B900" s="47"/>
      <c r="C900" s="47"/>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0"/>
      <c r="AV900" s="40"/>
      <c r="AW900" s="40"/>
      <c r="AX900" s="41"/>
    </row>
    <row r="901" spans="1:50" ht="22.5" customHeight="1">
      <c r="A901" s="46"/>
      <c r="B901" s="47"/>
      <c r="C901" s="47"/>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0"/>
      <c r="AV901" s="40"/>
      <c r="AW901" s="40"/>
      <c r="AX901" s="41"/>
    </row>
    <row r="902" spans="1:50" ht="22.5" customHeight="1">
      <c r="A902" s="46"/>
      <c r="B902" s="47"/>
      <c r="C902" s="47"/>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0"/>
      <c r="AV902" s="40"/>
      <c r="AW902" s="40"/>
      <c r="AX902" s="41"/>
    </row>
    <row r="903" spans="1:50" ht="22.5" customHeight="1">
      <c r="A903" s="46"/>
      <c r="B903" s="47"/>
      <c r="C903" s="47"/>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0"/>
      <c r="AV903" s="40"/>
      <c r="AW903" s="40"/>
      <c r="AX903" s="41"/>
    </row>
    <row r="904" spans="1:50" ht="22.5" customHeight="1">
      <c r="A904" s="46"/>
      <c r="B904" s="47"/>
      <c r="C904" s="47"/>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0"/>
      <c r="AV904" s="40"/>
      <c r="AW904" s="40"/>
      <c r="AX904" s="41"/>
    </row>
    <row r="905" spans="1:50" ht="22.5" customHeight="1">
      <c r="A905" s="46"/>
      <c r="B905" s="47"/>
      <c r="C905" s="47"/>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0"/>
      <c r="AV905" s="40"/>
      <c r="AW905" s="40"/>
      <c r="AX905" s="41"/>
    </row>
    <row r="906" spans="1:50" ht="22.5" customHeight="1">
      <c r="A906" s="46"/>
      <c r="B906" s="47"/>
      <c r="C906" s="47"/>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0"/>
      <c r="AV906" s="40"/>
      <c r="AW906" s="40"/>
      <c r="AX906" s="41"/>
    </row>
    <row r="907" spans="1:50" ht="22.5" customHeight="1">
      <c r="A907" s="46"/>
      <c r="B907" s="47"/>
      <c r="C907" s="47"/>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0"/>
      <c r="AV907" s="40"/>
      <c r="AW907" s="40"/>
      <c r="AX907" s="41"/>
    </row>
    <row r="908" spans="1:50" ht="22.5" customHeight="1">
      <c r="A908" s="46"/>
      <c r="B908" s="47"/>
      <c r="C908" s="47"/>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0"/>
      <c r="AV908" s="40"/>
      <c r="AW908" s="40"/>
      <c r="AX908" s="41"/>
    </row>
    <row r="909" spans="1:50" ht="22.5" customHeight="1">
      <c r="A909" s="46"/>
      <c r="B909" s="47"/>
      <c r="C909" s="47"/>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0"/>
      <c r="AV909" s="40"/>
      <c r="AW909" s="40"/>
      <c r="AX909" s="41"/>
    </row>
    <row r="910" spans="1:50" ht="22.5" customHeight="1">
      <c r="A910" s="46"/>
      <c r="B910" s="47"/>
      <c r="C910" s="47"/>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0"/>
      <c r="AV910" s="40"/>
      <c r="AW910" s="40"/>
      <c r="AX910" s="41"/>
    </row>
    <row r="911" spans="1:50" ht="22.5" customHeight="1">
      <c r="A911" s="46"/>
      <c r="B911" s="47"/>
      <c r="C911" s="47"/>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0"/>
      <c r="AV911" s="40"/>
      <c r="AW911" s="40"/>
      <c r="AX911" s="41"/>
    </row>
    <row r="912" spans="1:50" ht="22.5" customHeight="1">
      <c r="A912" s="46"/>
      <c r="B912" s="47"/>
      <c r="C912" s="47"/>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0"/>
      <c r="AV912" s="40"/>
      <c r="AW912" s="40"/>
      <c r="AX912" s="41"/>
    </row>
    <row r="913" spans="1:50" ht="22.5" customHeight="1">
      <c r="A913" s="46"/>
      <c r="B913" s="47"/>
      <c r="C913" s="47"/>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0"/>
      <c r="AV913" s="40"/>
      <c r="AW913" s="40"/>
      <c r="AX913" s="41"/>
    </row>
    <row r="914" spans="1:50" ht="22.5" customHeight="1">
      <c r="A914" s="46"/>
      <c r="B914" s="47"/>
      <c r="C914" s="47"/>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0"/>
      <c r="AV914" s="40"/>
      <c r="AW914" s="40"/>
      <c r="AX914" s="41"/>
    </row>
    <row r="915" spans="1:50" ht="22.5" customHeight="1">
      <c r="A915" s="46"/>
      <c r="B915" s="47"/>
      <c r="C915" s="47"/>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0"/>
      <c r="AV915" s="40"/>
      <c r="AW915" s="40"/>
      <c r="AX915" s="41"/>
    </row>
    <row r="916" spans="1:50" ht="22.5" customHeight="1">
      <c r="A916" s="46"/>
      <c r="B916" s="47"/>
      <c r="C916" s="47"/>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0"/>
      <c r="AV916" s="40"/>
      <c r="AW916" s="40"/>
      <c r="AX916" s="41"/>
    </row>
    <row r="917" spans="1:50" ht="22.5" customHeight="1">
      <c r="A917" s="46"/>
      <c r="B917" s="47"/>
      <c r="C917" s="47"/>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0"/>
      <c r="AV917" s="40"/>
      <c r="AW917" s="40"/>
      <c r="AX917" s="41"/>
    </row>
    <row r="918" spans="1:50" ht="22.5" customHeight="1">
      <c r="A918" s="46"/>
      <c r="B918" s="47"/>
      <c r="C918" s="47"/>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0"/>
      <c r="AV918" s="40"/>
      <c r="AW918" s="40"/>
      <c r="AX918" s="41"/>
    </row>
    <row r="919" spans="1:50" ht="22.5" customHeight="1">
      <c r="A919" s="46"/>
      <c r="B919" s="47"/>
      <c r="C919" s="47"/>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0"/>
      <c r="AV919" s="40"/>
      <c r="AW919" s="40"/>
      <c r="AX919" s="41"/>
    </row>
    <row r="920" spans="1:50" ht="22.5" customHeight="1">
      <c r="A920" s="46"/>
      <c r="B920" s="47"/>
      <c r="C920" s="47"/>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0"/>
      <c r="AV920" s="40"/>
      <c r="AW920" s="40"/>
      <c r="AX920" s="41"/>
    </row>
    <row r="921" spans="1:50" ht="22.5" customHeight="1">
      <c r="A921" s="46"/>
      <c r="B921" s="47"/>
      <c r="C921" s="47"/>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0"/>
      <c r="AV921" s="40"/>
      <c r="AW921" s="40"/>
      <c r="AX921" s="41"/>
    </row>
    <row r="922" spans="1:50" ht="22.5" customHeight="1">
      <c r="A922" s="46"/>
      <c r="B922" s="47"/>
      <c r="C922" s="47"/>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0"/>
      <c r="AV922" s="40"/>
      <c r="AW922" s="40"/>
      <c r="AX922" s="41"/>
    </row>
    <row r="923" spans="1:50" ht="22.5" customHeight="1">
      <c r="A923" s="46"/>
      <c r="B923" s="47"/>
      <c r="C923" s="47"/>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0"/>
      <c r="AV923" s="40"/>
      <c r="AW923" s="40"/>
      <c r="AX923" s="41"/>
    </row>
    <row r="924" spans="1:50" ht="22.5" customHeight="1">
      <c r="A924" s="46"/>
      <c r="B924" s="47"/>
      <c r="C924" s="47"/>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0"/>
      <c r="AV924" s="40"/>
      <c r="AW924" s="40"/>
      <c r="AX924" s="41"/>
    </row>
    <row r="925" spans="1:50" ht="22.5" customHeight="1">
      <c r="A925" s="46"/>
      <c r="B925" s="47"/>
      <c r="C925" s="47"/>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0"/>
      <c r="AV925" s="40"/>
      <c r="AW925" s="40"/>
      <c r="AX925" s="41"/>
    </row>
    <row r="926" spans="1:50" ht="22.5" customHeight="1">
      <c r="A926" s="46"/>
      <c r="B926" s="47"/>
      <c r="C926" s="47"/>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0"/>
      <c r="AV926" s="40"/>
      <c r="AW926" s="40"/>
      <c r="AX926" s="41"/>
    </row>
    <row r="927" spans="1:50" ht="22.5" customHeight="1">
      <c r="A927" s="46"/>
      <c r="B927" s="47"/>
      <c r="C927" s="47"/>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0"/>
      <c r="AV927" s="40"/>
      <c r="AW927" s="40"/>
      <c r="AX927" s="41"/>
    </row>
    <row r="928" spans="1:50" ht="22.5" customHeight="1">
      <c r="A928" s="46"/>
      <c r="B928" s="47"/>
      <c r="C928" s="47"/>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0"/>
      <c r="AV928" s="40"/>
      <c r="AW928" s="40"/>
      <c r="AX928" s="41"/>
    </row>
    <row r="929" spans="1:50" ht="22.5" customHeight="1">
      <c r="A929" s="46"/>
      <c r="B929" s="47"/>
      <c r="C929" s="47"/>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0"/>
      <c r="AV929" s="40"/>
      <c r="AW929" s="40"/>
      <c r="AX929" s="41"/>
    </row>
    <row r="930" spans="1:50" ht="22.5" customHeight="1">
      <c r="A930" s="46"/>
      <c r="B930" s="47"/>
      <c r="C930" s="47"/>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0"/>
      <c r="AV930" s="40"/>
      <c r="AW930" s="40"/>
      <c r="AX930" s="41"/>
    </row>
    <row r="931" spans="1:50" ht="22.5" customHeight="1">
      <c r="A931" s="46"/>
      <c r="B931" s="47"/>
      <c r="C931" s="47"/>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0"/>
      <c r="AV931" s="40"/>
      <c r="AW931" s="40"/>
      <c r="AX931" s="41"/>
    </row>
    <row r="932" spans="1:50" ht="22.5" customHeight="1">
      <c r="A932" s="46"/>
      <c r="B932" s="47"/>
      <c r="C932" s="47"/>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0"/>
      <c r="AV932" s="40"/>
      <c r="AW932" s="40"/>
      <c r="AX932" s="41"/>
    </row>
    <row r="933" spans="1:50" ht="22.5" customHeight="1">
      <c r="A933" s="46"/>
      <c r="B933" s="47"/>
      <c r="C933" s="47"/>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0"/>
      <c r="AV933" s="40"/>
      <c r="AW933" s="40"/>
      <c r="AX933" s="41"/>
    </row>
    <row r="934" spans="1:50" ht="22.5" customHeight="1">
      <c r="A934" s="46"/>
      <c r="B934" s="47"/>
      <c r="C934" s="47"/>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0"/>
      <c r="AV934" s="40"/>
      <c r="AW934" s="40"/>
      <c r="AX934" s="41"/>
    </row>
    <row r="935" spans="1:50" ht="22.5" customHeight="1">
      <c r="A935" s="46"/>
      <c r="B935" s="47"/>
      <c r="C935" s="47"/>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0"/>
      <c r="AV935" s="40"/>
      <c r="AW935" s="40"/>
      <c r="AX935" s="41"/>
    </row>
    <row r="936" spans="1:50" ht="22.5" customHeight="1">
      <c r="A936" s="46"/>
      <c r="B936" s="47"/>
      <c r="C936" s="47"/>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0"/>
      <c r="AV936" s="40"/>
      <c r="AW936" s="40"/>
      <c r="AX936" s="41"/>
    </row>
    <row r="937" spans="1:50" ht="22.5" customHeight="1">
      <c r="A937" s="46"/>
      <c r="B937" s="47"/>
      <c r="C937" s="47"/>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0"/>
      <c r="AV937" s="40"/>
      <c r="AW937" s="40"/>
      <c r="AX937" s="41"/>
    </row>
    <row r="938" spans="1:50" ht="22.5" customHeight="1">
      <c r="A938" s="46"/>
      <c r="B938" s="47"/>
      <c r="C938" s="47"/>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0"/>
      <c r="AV938" s="40"/>
      <c r="AW938" s="40"/>
      <c r="AX938" s="41"/>
    </row>
    <row r="939" spans="1:50" ht="22.5" customHeight="1">
      <c r="A939" s="46"/>
      <c r="B939" s="47"/>
      <c r="C939" s="47"/>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0"/>
      <c r="AV939" s="40"/>
      <c r="AW939" s="40"/>
      <c r="AX939" s="41"/>
    </row>
    <row r="940" spans="1:50" ht="22.5" customHeight="1">
      <c r="A940" s="46"/>
      <c r="B940" s="47"/>
      <c r="C940" s="47"/>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0"/>
      <c r="AV940" s="40"/>
      <c r="AW940" s="40"/>
      <c r="AX940" s="41"/>
    </row>
    <row r="941" spans="1:50" ht="22.5" customHeight="1">
      <c r="A941" s="46"/>
      <c r="B941" s="47"/>
      <c r="C941" s="47"/>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0"/>
      <c r="AV941" s="40"/>
      <c r="AW941" s="40"/>
      <c r="AX941" s="41"/>
    </row>
    <row r="942" spans="1:50" ht="22.5" customHeight="1">
      <c r="A942" s="46"/>
      <c r="B942" s="47"/>
      <c r="C942" s="47"/>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0"/>
      <c r="AV942" s="40"/>
      <c r="AW942" s="40"/>
      <c r="AX942" s="41"/>
    </row>
    <row r="943" spans="1:50" ht="22.5" customHeight="1">
      <c r="A943" s="46"/>
      <c r="B943" s="47"/>
      <c r="C943" s="47"/>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0"/>
      <c r="AV943" s="40"/>
      <c r="AW943" s="40"/>
      <c r="AX943" s="41"/>
    </row>
    <row r="944" spans="1:50" ht="22.5" customHeight="1">
      <c r="A944" s="46"/>
      <c r="B944" s="47"/>
      <c r="C944" s="47"/>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0"/>
      <c r="AV944" s="40"/>
      <c r="AW944" s="40"/>
      <c r="AX944" s="41"/>
    </row>
    <row r="945" spans="1:50" ht="22.5" customHeight="1">
      <c r="A945" s="46"/>
      <c r="B945" s="47"/>
      <c r="C945" s="47"/>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0"/>
      <c r="AV945" s="40"/>
      <c r="AW945" s="40"/>
      <c r="AX945" s="41"/>
    </row>
    <row r="946" spans="1:50" ht="22.5" customHeight="1">
      <c r="A946" s="46"/>
      <c r="B946" s="47"/>
      <c r="C946" s="47"/>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0"/>
      <c r="AV946" s="40"/>
      <c r="AW946" s="40"/>
      <c r="AX946" s="41"/>
    </row>
    <row r="947" spans="1:50" ht="22.5" customHeight="1">
      <c r="A947" s="46"/>
      <c r="B947" s="47"/>
      <c r="C947" s="47"/>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0"/>
      <c r="AV947" s="40"/>
      <c r="AW947" s="40"/>
      <c r="AX947" s="41"/>
    </row>
    <row r="948" spans="1:50" ht="22.5" customHeight="1">
      <c r="A948" s="46"/>
      <c r="B948" s="47"/>
      <c r="C948" s="47"/>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0"/>
      <c r="AV948" s="40"/>
      <c r="AW948" s="40"/>
      <c r="AX948" s="41"/>
    </row>
    <row r="949" spans="1:50" ht="22.5" customHeight="1">
      <c r="A949" s="46"/>
      <c r="B949" s="47"/>
      <c r="C949" s="47"/>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0"/>
      <c r="AV949" s="40"/>
      <c r="AW949" s="40"/>
      <c r="AX949" s="41"/>
    </row>
    <row r="950" spans="1:50" ht="22.5" customHeight="1">
      <c r="A950" s="46"/>
      <c r="B950" s="47"/>
      <c r="C950" s="47"/>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0"/>
      <c r="AV950" s="40"/>
      <c r="AW950" s="40"/>
      <c r="AX950" s="41"/>
    </row>
    <row r="951" spans="1:50" ht="22.5" customHeight="1">
      <c r="A951" s="46"/>
      <c r="B951" s="47"/>
      <c r="C951" s="47"/>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0"/>
      <c r="AV951" s="40"/>
      <c r="AW951" s="40"/>
      <c r="AX951" s="41"/>
    </row>
    <row r="952" spans="1:50" ht="22.5" customHeight="1">
      <c r="A952" s="46"/>
      <c r="B952" s="47"/>
      <c r="C952" s="47"/>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0"/>
      <c r="AV952" s="40"/>
      <c r="AW952" s="40"/>
      <c r="AX952" s="41"/>
    </row>
    <row r="953" spans="1:50" ht="22.5" customHeight="1">
      <c r="A953" s="46"/>
      <c r="B953" s="47"/>
      <c r="C953" s="47"/>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0"/>
      <c r="AV953" s="40"/>
      <c r="AW953" s="40"/>
      <c r="AX953" s="41"/>
    </row>
    <row r="954" spans="1:50" ht="22.5" customHeight="1">
      <c r="A954" s="46"/>
      <c r="B954" s="47"/>
      <c r="C954" s="47"/>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0"/>
      <c r="AV954" s="40"/>
      <c r="AW954" s="40"/>
      <c r="AX954" s="41"/>
    </row>
    <row r="955" spans="1:50" ht="22.5" customHeight="1">
      <c r="A955" s="46"/>
      <c r="B955" s="47"/>
      <c r="C955" s="47"/>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0"/>
      <c r="AV955" s="40"/>
      <c r="AW955" s="40"/>
      <c r="AX955" s="41"/>
    </row>
    <row r="956" spans="1:50" ht="22.5" customHeight="1">
      <c r="A956" s="46"/>
      <c r="B956" s="47"/>
      <c r="C956" s="47"/>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0"/>
      <c r="AV956" s="40"/>
      <c r="AW956" s="40"/>
      <c r="AX956" s="41"/>
    </row>
    <row r="957" spans="1:50" ht="22.5" customHeight="1">
      <c r="A957" s="46"/>
      <c r="B957" s="47"/>
      <c r="C957" s="47"/>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0"/>
      <c r="AV957" s="40"/>
      <c r="AW957" s="40"/>
      <c r="AX957" s="41"/>
    </row>
    <row r="958" spans="1:50" ht="22.5" customHeight="1">
      <c r="A958" s="46"/>
      <c r="B958" s="47"/>
      <c r="C958" s="47"/>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0"/>
      <c r="AV958" s="40"/>
      <c r="AW958" s="40"/>
      <c r="AX958" s="41"/>
    </row>
    <row r="959" spans="1:50" ht="22.5" customHeight="1">
      <c r="A959" s="46"/>
      <c r="B959" s="47"/>
      <c r="C959" s="47"/>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0"/>
      <c r="AV959" s="40"/>
      <c r="AW959" s="40"/>
      <c r="AX959" s="41"/>
    </row>
    <row r="960" spans="1:50" ht="22.5" customHeight="1">
      <c r="A960" s="46"/>
      <c r="B960" s="47"/>
      <c r="C960" s="47"/>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c r="AM960" s="46"/>
      <c r="AN960" s="46"/>
      <c r="AO960" s="46"/>
      <c r="AP960" s="46"/>
      <c r="AQ960" s="46"/>
      <c r="AR960" s="46"/>
      <c r="AS960" s="46"/>
      <c r="AT960" s="46"/>
      <c r="AU960" s="40"/>
      <c r="AV960" s="40"/>
      <c r="AW960" s="40"/>
      <c r="AX960" s="41"/>
    </row>
    <row r="961" spans="1:50" ht="22.5" customHeight="1">
      <c r="A961" s="46"/>
      <c r="B961" s="47"/>
      <c r="C961" s="47"/>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c r="AM961" s="46"/>
      <c r="AN961" s="46"/>
      <c r="AO961" s="46"/>
      <c r="AP961" s="46"/>
      <c r="AQ961" s="46"/>
      <c r="AR961" s="46"/>
      <c r="AS961" s="46"/>
      <c r="AT961" s="46"/>
      <c r="AU961" s="40"/>
      <c r="AV961" s="40"/>
      <c r="AW961" s="40"/>
      <c r="AX961" s="41"/>
    </row>
    <row r="962" spans="1:50" ht="22.5" customHeight="1">
      <c r="A962" s="46"/>
      <c r="B962" s="47"/>
      <c r="C962" s="47"/>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0"/>
      <c r="AV962" s="40"/>
      <c r="AW962" s="40"/>
      <c r="AX962" s="41"/>
    </row>
    <row r="963" spans="1:50" ht="22.5" customHeight="1">
      <c r="A963" s="46"/>
      <c r="B963" s="47"/>
      <c r="C963" s="47"/>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c r="AM963" s="46"/>
      <c r="AN963" s="46"/>
      <c r="AO963" s="46"/>
      <c r="AP963" s="46"/>
      <c r="AQ963" s="46"/>
      <c r="AR963" s="46"/>
      <c r="AS963" s="46"/>
      <c r="AT963" s="46"/>
      <c r="AU963" s="40"/>
      <c r="AV963" s="40"/>
      <c r="AW963" s="40"/>
      <c r="AX963" s="41"/>
    </row>
    <row r="964" spans="1:50" ht="22.5" customHeight="1">
      <c r="A964" s="46"/>
      <c r="B964" s="47"/>
      <c r="C964" s="47"/>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c r="AM964" s="46"/>
      <c r="AN964" s="46"/>
      <c r="AO964" s="46"/>
      <c r="AP964" s="46"/>
      <c r="AQ964" s="46"/>
      <c r="AR964" s="46"/>
      <c r="AS964" s="46"/>
      <c r="AT964" s="46"/>
      <c r="AU964" s="40"/>
      <c r="AV964" s="40"/>
      <c r="AW964" s="40"/>
      <c r="AX964" s="41"/>
    </row>
    <row r="965" spans="1:50" ht="22.5" customHeight="1">
      <c r="A965" s="46"/>
      <c r="B965" s="47"/>
      <c r="C965" s="47"/>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c r="AM965" s="46"/>
      <c r="AN965" s="46"/>
      <c r="AO965" s="46"/>
      <c r="AP965" s="46"/>
      <c r="AQ965" s="46"/>
      <c r="AR965" s="46"/>
      <c r="AS965" s="46"/>
      <c r="AT965" s="46"/>
      <c r="AU965" s="40"/>
      <c r="AV965" s="40"/>
      <c r="AW965" s="40"/>
      <c r="AX965" s="41"/>
    </row>
    <row r="966" spans="1:50" ht="22.5" customHeight="1">
      <c r="A966" s="46"/>
      <c r="B966" s="47"/>
      <c r="C966" s="47"/>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0"/>
      <c r="AV966" s="40"/>
      <c r="AW966" s="40"/>
      <c r="AX966" s="41"/>
    </row>
    <row r="967" spans="1:50" ht="22.5" customHeight="1">
      <c r="A967" s="46"/>
      <c r="B967" s="47"/>
      <c r="C967" s="47"/>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c r="AM967" s="46"/>
      <c r="AN967" s="46"/>
      <c r="AO967" s="46"/>
      <c r="AP967" s="46"/>
      <c r="AQ967" s="46"/>
      <c r="AR967" s="46"/>
      <c r="AS967" s="46"/>
      <c r="AT967" s="46"/>
      <c r="AU967" s="40"/>
      <c r="AV967" s="40"/>
      <c r="AW967" s="40"/>
      <c r="AX967" s="41"/>
    </row>
    <row r="968" spans="1:50" ht="22.5" customHeight="1">
      <c r="A968" s="46"/>
      <c r="B968" s="47"/>
      <c r="C968" s="47"/>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0"/>
      <c r="AV968" s="40"/>
      <c r="AW968" s="40"/>
      <c r="AX968" s="41"/>
    </row>
    <row r="969" spans="1:50" ht="22.5" customHeight="1">
      <c r="A969" s="46"/>
      <c r="B969" s="47"/>
      <c r="C969" s="47"/>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c r="AM969" s="46"/>
      <c r="AN969" s="46"/>
      <c r="AO969" s="46"/>
      <c r="AP969" s="46"/>
      <c r="AQ969" s="46"/>
      <c r="AR969" s="46"/>
      <c r="AS969" s="46"/>
      <c r="AT969" s="46"/>
      <c r="AU969" s="40"/>
      <c r="AV969" s="40"/>
      <c r="AW969" s="40"/>
      <c r="AX969" s="41"/>
    </row>
    <row r="970" spans="1:50" ht="22.5" customHeight="1">
      <c r="A970" s="46"/>
      <c r="B970" s="47"/>
      <c r="C970" s="47"/>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0"/>
      <c r="AV970" s="40"/>
      <c r="AW970" s="40"/>
      <c r="AX970" s="41"/>
    </row>
    <row r="971" spans="1:50" ht="22.5" customHeight="1">
      <c r="A971" s="46"/>
      <c r="B971" s="47"/>
      <c r="C971" s="47"/>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0"/>
      <c r="AV971" s="40"/>
      <c r="AW971" s="40"/>
      <c r="AX971" s="41"/>
    </row>
    <row r="972" spans="1:50" ht="22.5" customHeight="1">
      <c r="A972" s="46"/>
      <c r="B972" s="47"/>
      <c r="C972" s="47"/>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0"/>
      <c r="AV972" s="40"/>
      <c r="AW972" s="40"/>
      <c r="AX972" s="41"/>
    </row>
    <row r="973" spans="1:50" ht="22.5" customHeight="1">
      <c r="A973" s="46"/>
      <c r="B973" s="47"/>
      <c r="C973" s="47"/>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0"/>
      <c r="AV973" s="40"/>
      <c r="AW973" s="40"/>
      <c r="AX973" s="41"/>
    </row>
    <row r="974" spans="1:50" ht="22.5" customHeight="1">
      <c r="A974" s="46"/>
      <c r="B974" s="47"/>
      <c r="C974" s="47"/>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0"/>
      <c r="AV974" s="40"/>
      <c r="AW974" s="40"/>
      <c r="AX974" s="41"/>
    </row>
    <row r="975" spans="1:50" ht="22.5" customHeight="1">
      <c r="A975" s="46"/>
      <c r="B975" s="47"/>
      <c r="C975" s="47"/>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c r="AM975" s="46"/>
      <c r="AN975" s="46"/>
      <c r="AO975" s="46"/>
      <c r="AP975" s="46"/>
      <c r="AQ975" s="46"/>
      <c r="AR975" s="46"/>
      <c r="AS975" s="46"/>
      <c r="AT975" s="46"/>
      <c r="AU975" s="40"/>
      <c r="AV975" s="40"/>
      <c r="AW975" s="40"/>
      <c r="AX975" s="41"/>
    </row>
    <row r="976" spans="1:50" ht="22.5" customHeight="1">
      <c r="A976" s="46"/>
      <c r="B976" s="47"/>
      <c r="C976" s="47"/>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0"/>
      <c r="AV976" s="40"/>
      <c r="AW976" s="40"/>
      <c r="AX976" s="41"/>
    </row>
    <row r="977" spans="1:50" ht="22.5" customHeight="1">
      <c r="A977" s="46"/>
      <c r="B977" s="47"/>
      <c r="C977" s="47"/>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c r="AM977" s="46"/>
      <c r="AN977" s="46"/>
      <c r="AO977" s="46"/>
      <c r="AP977" s="46"/>
      <c r="AQ977" s="46"/>
      <c r="AR977" s="46"/>
      <c r="AS977" s="46"/>
      <c r="AT977" s="46"/>
      <c r="AU977" s="40"/>
      <c r="AV977" s="40"/>
      <c r="AW977" s="40"/>
      <c r="AX977" s="41"/>
    </row>
    <row r="978" spans="1:50" ht="22.5" customHeight="1">
      <c r="A978" s="46"/>
      <c r="B978" s="47"/>
      <c r="C978" s="47"/>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c r="AM978" s="46"/>
      <c r="AN978" s="46"/>
      <c r="AO978" s="46"/>
      <c r="AP978" s="46"/>
      <c r="AQ978" s="46"/>
      <c r="AR978" s="46"/>
      <c r="AS978" s="46"/>
      <c r="AT978" s="46"/>
      <c r="AU978" s="40"/>
      <c r="AV978" s="40"/>
      <c r="AW978" s="40"/>
      <c r="AX978" s="41"/>
    </row>
    <row r="979" spans="1:50" ht="22.5" customHeight="1">
      <c r="A979" s="46"/>
      <c r="B979" s="47"/>
      <c r="C979" s="47"/>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c r="AM979" s="46"/>
      <c r="AN979" s="46"/>
      <c r="AO979" s="46"/>
      <c r="AP979" s="46"/>
      <c r="AQ979" s="46"/>
      <c r="AR979" s="46"/>
      <c r="AS979" s="46"/>
      <c r="AT979" s="46"/>
      <c r="AU979" s="40"/>
      <c r="AV979" s="40"/>
      <c r="AW979" s="40"/>
      <c r="AX979" s="41"/>
    </row>
    <row r="980" spans="1:50" ht="22.5" customHeight="1">
      <c r="A980" s="46"/>
      <c r="B980" s="47"/>
      <c r="C980" s="47"/>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0"/>
      <c r="AV980" s="40"/>
      <c r="AW980" s="40"/>
      <c r="AX980" s="41"/>
    </row>
    <row r="981" spans="1:50" ht="22.5" customHeight="1">
      <c r="A981" s="46"/>
      <c r="B981" s="47"/>
      <c r="C981" s="47"/>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c r="AM981" s="46"/>
      <c r="AN981" s="46"/>
      <c r="AO981" s="46"/>
      <c r="AP981" s="46"/>
      <c r="AQ981" s="46"/>
      <c r="AR981" s="46"/>
      <c r="AS981" s="46"/>
      <c r="AT981" s="46"/>
      <c r="AU981" s="40"/>
      <c r="AV981" s="40"/>
      <c r="AW981" s="40"/>
      <c r="AX981" s="41"/>
    </row>
    <row r="982" spans="1:50" ht="22.5" customHeight="1">
      <c r="A982" s="46"/>
      <c r="B982" s="47"/>
      <c r="C982" s="47"/>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0"/>
      <c r="AV982" s="40"/>
      <c r="AW982" s="40"/>
      <c r="AX982" s="41"/>
    </row>
    <row r="983" spans="1:50" ht="22.5" customHeight="1">
      <c r="A983" s="46"/>
      <c r="B983" s="47"/>
      <c r="C983" s="47"/>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c r="AM983" s="46"/>
      <c r="AN983" s="46"/>
      <c r="AO983" s="46"/>
      <c r="AP983" s="46"/>
      <c r="AQ983" s="46"/>
      <c r="AR983" s="46"/>
      <c r="AS983" s="46"/>
      <c r="AT983" s="46"/>
      <c r="AU983" s="40"/>
      <c r="AV983" s="40"/>
      <c r="AW983" s="40"/>
      <c r="AX983" s="41"/>
    </row>
    <row r="984" spans="1:50" ht="22.5" customHeight="1">
      <c r="A984" s="46"/>
      <c r="B984" s="47"/>
      <c r="C984" s="47"/>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c r="AM984" s="46"/>
      <c r="AN984" s="46"/>
      <c r="AO984" s="46"/>
      <c r="AP984" s="46"/>
      <c r="AQ984" s="46"/>
      <c r="AR984" s="46"/>
      <c r="AS984" s="46"/>
      <c r="AT984" s="46"/>
      <c r="AU984" s="40"/>
      <c r="AV984" s="40"/>
      <c r="AW984" s="40"/>
      <c r="AX984" s="41"/>
    </row>
    <row r="985" spans="1:50" ht="22.5" customHeight="1">
      <c r="A985" s="46"/>
      <c r="B985" s="47"/>
      <c r="C985" s="47"/>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c r="AM985" s="46"/>
      <c r="AN985" s="46"/>
      <c r="AO985" s="46"/>
      <c r="AP985" s="46"/>
      <c r="AQ985" s="46"/>
      <c r="AR985" s="46"/>
      <c r="AS985" s="46"/>
      <c r="AT985" s="46"/>
      <c r="AU985" s="40"/>
      <c r="AV985" s="40"/>
      <c r="AW985" s="40"/>
      <c r="AX985" s="41"/>
    </row>
    <row r="986" spans="1:50" ht="22.5" customHeight="1">
      <c r="A986" s="46"/>
      <c r="B986" s="47"/>
      <c r="C986" s="47"/>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c r="AM986" s="46"/>
      <c r="AN986" s="46"/>
      <c r="AO986" s="46"/>
      <c r="AP986" s="46"/>
      <c r="AQ986" s="46"/>
      <c r="AR986" s="46"/>
      <c r="AS986" s="46"/>
      <c r="AT986" s="46"/>
      <c r="AU986" s="40"/>
      <c r="AV986" s="40"/>
      <c r="AW986" s="40"/>
      <c r="AX986" s="41"/>
    </row>
    <row r="987" spans="1:50" ht="22.5" customHeight="1">
      <c r="A987" s="46"/>
      <c r="B987" s="47"/>
      <c r="C987" s="47"/>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c r="AM987" s="46"/>
      <c r="AN987" s="46"/>
      <c r="AO987" s="46"/>
      <c r="AP987" s="46"/>
      <c r="AQ987" s="46"/>
      <c r="AR987" s="46"/>
      <c r="AS987" s="46"/>
      <c r="AT987" s="46"/>
      <c r="AU987" s="40"/>
      <c r="AV987" s="40"/>
      <c r="AW987" s="40"/>
      <c r="AX987" s="41"/>
    </row>
    <row r="988" spans="1:50" ht="22.5" customHeight="1">
      <c r="A988" s="46"/>
      <c r="B988" s="47"/>
      <c r="C988" s="47"/>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0"/>
      <c r="AV988" s="40"/>
      <c r="AW988" s="40"/>
      <c r="AX988" s="41"/>
    </row>
    <row r="989" spans="1:50" ht="22.5" customHeight="1">
      <c r="A989" s="46"/>
      <c r="B989" s="47"/>
      <c r="C989" s="47"/>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0"/>
      <c r="AV989" s="40"/>
      <c r="AW989" s="40"/>
      <c r="AX989" s="41"/>
    </row>
    <row r="990" spans="1:50" ht="22.5" customHeight="1">
      <c r="A990" s="46"/>
      <c r="B990" s="47"/>
      <c r="C990" s="47"/>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0"/>
      <c r="AV990" s="40"/>
      <c r="AW990" s="40"/>
      <c r="AX990" s="41"/>
    </row>
    <row r="991" spans="1:50" ht="22.5" customHeight="1">
      <c r="A991" s="46"/>
      <c r="B991" s="47"/>
      <c r="C991" s="47"/>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0"/>
      <c r="AV991" s="40"/>
      <c r="AW991" s="40"/>
      <c r="AX991" s="41"/>
    </row>
    <row r="992" spans="1:50" ht="22.5" customHeight="1">
      <c r="A992" s="46"/>
      <c r="B992" s="47"/>
      <c r="C992" s="47"/>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c r="AM992" s="46"/>
      <c r="AN992" s="46"/>
      <c r="AO992" s="46"/>
      <c r="AP992" s="46"/>
      <c r="AQ992" s="46"/>
      <c r="AR992" s="46"/>
      <c r="AS992" s="46"/>
      <c r="AT992" s="46"/>
      <c r="AU992" s="40"/>
      <c r="AV992" s="40"/>
      <c r="AW992" s="40"/>
      <c r="AX992" s="41"/>
    </row>
    <row r="993" spans="1:50" ht="22.5" customHeight="1">
      <c r="A993" s="46"/>
      <c r="B993" s="47"/>
      <c r="C993" s="47"/>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c r="AM993" s="46"/>
      <c r="AN993" s="46"/>
      <c r="AO993" s="46"/>
      <c r="AP993" s="46"/>
      <c r="AQ993" s="46"/>
      <c r="AR993" s="46"/>
      <c r="AS993" s="46"/>
      <c r="AT993" s="46"/>
      <c r="AU993" s="40"/>
      <c r="AV993" s="40"/>
      <c r="AW993" s="40"/>
      <c r="AX993" s="41"/>
    </row>
    <row r="994" spans="1:50" ht="22.5" customHeight="1">
      <c r="A994" s="46"/>
      <c r="B994" s="47"/>
      <c r="C994" s="47"/>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0"/>
      <c r="AV994" s="40"/>
      <c r="AW994" s="40"/>
      <c r="AX994" s="41"/>
    </row>
    <row r="995" spans="1:50" ht="22.5" customHeight="1">
      <c r="A995" s="46"/>
      <c r="B995" s="47"/>
      <c r="C995" s="47"/>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0"/>
      <c r="AV995" s="40"/>
      <c r="AW995" s="40"/>
      <c r="AX995" s="41"/>
    </row>
    <row r="996" spans="1:50" ht="22.5" customHeight="1">
      <c r="A996" s="46"/>
      <c r="B996" s="47"/>
      <c r="C996" s="47"/>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0"/>
      <c r="AV996" s="40"/>
      <c r="AW996" s="40"/>
      <c r="AX996" s="41"/>
    </row>
    <row r="997" spans="1:50" ht="22.5" customHeight="1">
      <c r="A997" s="46"/>
      <c r="B997" s="47"/>
      <c r="C997" s="47"/>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c r="AM997" s="46"/>
      <c r="AN997" s="46"/>
      <c r="AO997" s="46"/>
      <c r="AP997" s="46"/>
      <c r="AQ997" s="46"/>
      <c r="AR997" s="46"/>
      <c r="AS997" s="46"/>
      <c r="AT997" s="46"/>
      <c r="AU997" s="40"/>
      <c r="AV997" s="40"/>
      <c r="AW997" s="40"/>
      <c r="AX997" s="41"/>
    </row>
    <row r="998" spans="1:50" ht="22.5" customHeight="1">
      <c r="A998" s="46"/>
      <c r="B998" s="47"/>
      <c r="C998" s="47"/>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0"/>
      <c r="AV998" s="40"/>
      <c r="AW998" s="40"/>
      <c r="AX998" s="41"/>
    </row>
    <row r="999" spans="1:50" ht="22.5" customHeight="1">
      <c r="A999" s="46"/>
      <c r="B999" s="47"/>
      <c r="C999" s="47"/>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c r="AM999" s="46"/>
      <c r="AN999" s="46"/>
      <c r="AO999" s="46"/>
      <c r="AP999" s="46"/>
      <c r="AQ999" s="46"/>
      <c r="AR999" s="46"/>
      <c r="AS999" s="46"/>
      <c r="AT999" s="46"/>
      <c r="AU999" s="40"/>
      <c r="AV999" s="40"/>
      <c r="AW999" s="40"/>
      <c r="AX999" s="41"/>
    </row>
    <row r="1000" spans="1:50" ht="22.5" customHeight="1">
      <c r="A1000" s="46"/>
      <c r="B1000" s="47"/>
      <c r="C1000" s="47"/>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0"/>
      <c r="AV1000" s="40"/>
      <c r="AW1000" s="40"/>
      <c r="AX1000" s="41"/>
    </row>
    <row r="1001" spans="1:50" ht="22.5" customHeight="1">
      <c r="A1001" s="46"/>
      <c r="B1001" s="47"/>
      <c r="C1001" s="47"/>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c r="AA1001" s="46"/>
      <c r="AB1001" s="46"/>
      <c r="AC1001" s="46"/>
      <c r="AD1001" s="46"/>
      <c r="AE1001" s="46"/>
      <c r="AF1001" s="46"/>
      <c r="AG1001" s="46"/>
      <c r="AH1001" s="46"/>
      <c r="AI1001" s="46"/>
      <c r="AJ1001" s="46"/>
      <c r="AK1001" s="46"/>
      <c r="AL1001" s="46"/>
      <c r="AM1001" s="46"/>
      <c r="AN1001" s="46"/>
      <c r="AO1001" s="46"/>
      <c r="AP1001" s="46"/>
      <c r="AQ1001" s="46"/>
      <c r="AR1001" s="46"/>
      <c r="AS1001" s="46"/>
      <c r="AT1001" s="46"/>
      <c r="AU1001" s="40"/>
      <c r="AV1001" s="40"/>
      <c r="AW1001" s="40"/>
      <c r="AX1001" s="41"/>
    </row>
    <row r="1002" spans="1:50" ht="22.5" customHeight="1">
      <c r="A1002" s="46"/>
      <c r="B1002" s="47"/>
      <c r="C1002" s="47"/>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c r="AA1002" s="46"/>
      <c r="AB1002" s="46"/>
      <c r="AC1002" s="46"/>
      <c r="AD1002" s="46"/>
      <c r="AE1002" s="46"/>
      <c r="AF1002" s="46"/>
      <c r="AG1002" s="46"/>
      <c r="AH1002" s="46"/>
      <c r="AI1002" s="46"/>
      <c r="AJ1002" s="46"/>
      <c r="AK1002" s="46"/>
      <c r="AL1002" s="46"/>
      <c r="AM1002" s="46"/>
      <c r="AN1002" s="46"/>
      <c r="AO1002" s="46"/>
      <c r="AP1002" s="46"/>
      <c r="AQ1002" s="46"/>
      <c r="AR1002" s="46"/>
      <c r="AS1002" s="46"/>
      <c r="AT1002" s="46"/>
      <c r="AU1002" s="40"/>
      <c r="AV1002" s="40"/>
      <c r="AW1002" s="40"/>
      <c r="AX1002" s="41"/>
    </row>
    <row r="1003" spans="1:50" ht="22.5" customHeight="1">
      <c r="A1003" s="46"/>
      <c r="B1003" s="47"/>
      <c r="C1003" s="47"/>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c r="AA1003" s="46"/>
      <c r="AB1003" s="46"/>
      <c r="AC1003" s="46"/>
      <c r="AD1003" s="46"/>
      <c r="AE1003" s="46"/>
      <c r="AF1003" s="46"/>
      <c r="AG1003" s="46"/>
      <c r="AH1003" s="46"/>
      <c r="AI1003" s="46"/>
      <c r="AJ1003" s="46"/>
      <c r="AK1003" s="46"/>
      <c r="AL1003" s="46"/>
      <c r="AM1003" s="46"/>
      <c r="AN1003" s="46"/>
      <c r="AO1003" s="46"/>
      <c r="AP1003" s="46"/>
      <c r="AQ1003" s="46"/>
      <c r="AR1003" s="46"/>
      <c r="AS1003" s="46"/>
      <c r="AT1003" s="46"/>
      <c r="AU1003" s="40"/>
      <c r="AV1003" s="40"/>
      <c r="AW1003" s="40"/>
      <c r="AX1003" s="41"/>
    </row>
    <row r="1004" spans="1:50" ht="22.5" customHeight="1">
      <c r="A1004" s="46"/>
      <c r="B1004" s="47"/>
      <c r="C1004" s="47"/>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c r="AA1004" s="46"/>
      <c r="AB1004" s="46"/>
      <c r="AC1004" s="46"/>
      <c r="AD1004" s="46"/>
      <c r="AE1004" s="46"/>
      <c r="AF1004" s="46"/>
      <c r="AG1004" s="46"/>
      <c r="AH1004" s="46"/>
      <c r="AI1004" s="46"/>
      <c r="AJ1004" s="46"/>
      <c r="AK1004" s="46"/>
      <c r="AL1004" s="46"/>
      <c r="AM1004" s="46"/>
      <c r="AN1004" s="46"/>
      <c r="AO1004" s="46"/>
      <c r="AP1004" s="46"/>
      <c r="AQ1004" s="46"/>
      <c r="AR1004" s="46"/>
      <c r="AS1004" s="46"/>
      <c r="AT1004" s="46"/>
      <c r="AU1004" s="40"/>
      <c r="AV1004" s="40"/>
      <c r="AW1004" s="40"/>
      <c r="AX1004" s="41"/>
    </row>
  </sheetData>
  <dataConsolidate/>
  <mergeCells count="309">
    <mergeCell ref="AT28:AT29"/>
    <mergeCell ref="AT30:AT31"/>
    <mergeCell ref="AT8:AT9"/>
    <mergeCell ref="AT10:AT11"/>
    <mergeCell ref="AT12:AT13"/>
    <mergeCell ref="AT14:AT15"/>
    <mergeCell ref="AT16:AT17"/>
    <mergeCell ref="AT18:AT19"/>
    <mergeCell ref="AT20:AT21"/>
    <mergeCell ref="AT22:AT23"/>
    <mergeCell ref="AT24:AT25"/>
    <mergeCell ref="AT26:AT27"/>
    <mergeCell ref="AC18:AC19"/>
    <mergeCell ref="AG18:AG19"/>
    <mergeCell ref="AH18:AH19"/>
    <mergeCell ref="AI18:AI19"/>
    <mergeCell ref="AH16:AH17"/>
    <mergeCell ref="AI16:AI17"/>
    <mergeCell ref="AR16:AR17"/>
    <mergeCell ref="AS16:AS17"/>
    <mergeCell ref="AS18:AS19"/>
    <mergeCell ref="AG16:AG17"/>
    <mergeCell ref="AR18:AR19"/>
    <mergeCell ref="AB16:AB17"/>
    <mergeCell ref="AC16:AC17"/>
    <mergeCell ref="V16:V17"/>
    <mergeCell ref="A8:A11"/>
    <mergeCell ref="B8:B11"/>
    <mergeCell ref="A16:A19"/>
    <mergeCell ref="B16:B19"/>
    <mergeCell ref="W14:W15"/>
    <mergeCell ref="AA14:AA15"/>
    <mergeCell ref="AB14:AB15"/>
    <mergeCell ref="AC14:AC15"/>
    <mergeCell ref="O14:O15"/>
    <mergeCell ref="P14:P15"/>
    <mergeCell ref="Q14:Q15"/>
    <mergeCell ref="U14:U15"/>
    <mergeCell ref="V14:V15"/>
    <mergeCell ref="AC8:AC9"/>
    <mergeCell ref="AA10:AA11"/>
    <mergeCell ref="AB10:AB11"/>
    <mergeCell ref="AC10:AC11"/>
    <mergeCell ref="AA12:AA13"/>
    <mergeCell ref="AB12:AB13"/>
    <mergeCell ref="AC12:AC13"/>
    <mergeCell ref="D14:D15"/>
    <mergeCell ref="E14:E15"/>
    <mergeCell ref="F14:F15"/>
    <mergeCell ref="O12:O13"/>
    <mergeCell ref="AG14:AG15"/>
    <mergeCell ref="AH14:AH15"/>
    <mergeCell ref="AI14:AI15"/>
    <mergeCell ref="AR14:AR15"/>
    <mergeCell ref="AS14:AS15"/>
    <mergeCell ref="AI12:AI13"/>
    <mergeCell ref="W12:W13"/>
    <mergeCell ref="V12:V13"/>
    <mergeCell ref="K14:K15"/>
    <mergeCell ref="AR8:AR9"/>
    <mergeCell ref="AS8:AS9"/>
    <mergeCell ref="AR10:AR11"/>
    <mergeCell ref="AS10:AS11"/>
    <mergeCell ref="AR12:AR13"/>
    <mergeCell ref="AS12:AS13"/>
    <mergeCell ref="V10:V11"/>
    <mergeCell ref="AI8:AI9"/>
    <mergeCell ref="AI10:AI11"/>
    <mergeCell ref="W8:W9"/>
    <mergeCell ref="W10:W11"/>
    <mergeCell ref="AA8:AA9"/>
    <mergeCell ref="AB8:AB9"/>
    <mergeCell ref="AH8:AH9"/>
    <mergeCell ref="AG10:AG11"/>
    <mergeCell ref="AG12:AG13"/>
    <mergeCell ref="AG8:AG9"/>
    <mergeCell ref="AH10:AH11"/>
    <mergeCell ref="AH12:AH13"/>
    <mergeCell ref="E10:E11"/>
    <mergeCell ref="F10:F11"/>
    <mergeCell ref="D12:D13"/>
    <mergeCell ref="E12:E13"/>
    <mergeCell ref="F12:F13"/>
    <mergeCell ref="P12:P13"/>
    <mergeCell ref="Q12:Q13"/>
    <mergeCell ref="U12:U13"/>
    <mergeCell ref="U10:U11"/>
    <mergeCell ref="O10:O11"/>
    <mergeCell ref="P10:P11"/>
    <mergeCell ref="Q10:Q11"/>
    <mergeCell ref="AA18:AA19"/>
    <mergeCell ref="W16:W17"/>
    <mergeCell ref="AA16:AA17"/>
    <mergeCell ref="AB18:AB19"/>
    <mergeCell ref="A12:A15"/>
    <mergeCell ref="B12:B15"/>
    <mergeCell ref="O8:O9"/>
    <mergeCell ref="P8:P9"/>
    <mergeCell ref="Q8:Q9"/>
    <mergeCell ref="U8:U9"/>
    <mergeCell ref="V8:V9"/>
    <mergeCell ref="D8:D9"/>
    <mergeCell ref="E8:E9"/>
    <mergeCell ref="F8:F9"/>
    <mergeCell ref="D10:D11"/>
    <mergeCell ref="Q18:Q19"/>
    <mergeCell ref="U18:U19"/>
    <mergeCell ref="V18:V19"/>
    <mergeCell ref="W18:W19"/>
    <mergeCell ref="G16:G17"/>
    <mergeCell ref="G18:G19"/>
    <mergeCell ref="K8:K9"/>
    <mergeCell ref="K10:K11"/>
    <mergeCell ref="K12:K13"/>
    <mergeCell ref="A1:B4"/>
    <mergeCell ref="D4:M4"/>
    <mergeCell ref="D1:Q1"/>
    <mergeCell ref="D2:Q2"/>
    <mergeCell ref="D3:Q3"/>
    <mergeCell ref="AO6:AQ6"/>
    <mergeCell ref="AR6:AT6"/>
    <mergeCell ref="L6:N6"/>
    <mergeCell ref="O6:T6"/>
    <mergeCell ref="U6:Z6"/>
    <mergeCell ref="AA6:AF6"/>
    <mergeCell ref="AG6:AL6"/>
    <mergeCell ref="D6:F6"/>
    <mergeCell ref="AO5:AT5"/>
    <mergeCell ref="N4:Q4"/>
    <mergeCell ref="A20:A23"/>
    <mergeCell ref="B20:B23"/>
    <mergeCell ref="E20:E21"/>
    <mergeCell ref="F20:F21"/>
    <mergeCell ref="U22:U23"/>
    <mergeCell ref="E18:E19"/>
    <mergeCell ref="F18:F19"/>
    <mergeCell ref="E16:E17"/>
    <mergeCell ref="F16:F17"/>
    <mergeCell ref="O16:O17"/>
    <mergeCell ref="P16:P17"/>
    <mergeCell ref="Q16:Q17"/>
    <mergeCell ref="U16:U17"/>
    <mergeCell ref="D20:D21"/>
    <mergeCell ref="D22:D23"/>
    <mergeCell ref="D16:D17"/>
    <mergeCell ref="D18:D19"/>
    <mergeCell ref="H18:H19"/>
    <mergeCell ref="H20:H21"/>
    <mergeCell ref="H22:H23"/>
    <mergeCell ref="E22:E23"/>
    <mergeCell ref="F22:F23"/>
    <mergeCell ref="O18:O19"/>
    <mergeCell ref="P18:P19"/>
    <mergeCell ref="A24:A27"/>
    <mergeCell ref="B24:B27"/>
    <mergeCell ref="D24:D25"/>
    <mergeCell ref="E24:E25"/>
    <mergeCell ref="F24:F25"/>
    <mergeCell ref="O24:O25"/>
    <mergeCell ref="P24:P25"/>
    <mergeCell ref="Q24:Q25"/>
    <mergeCell ref="U24:U25"/>
    <mergeCell ref="H26:H27"/>
    <mergeCell ref="I26:I27"/>
    <mergeCell ref="D26:D27"/>
    <mergeCell ref="E26:E27"/>
    <mergeCell ref="F26:F27"/>
    <mergeCell ref="Q26:Q27"/>
    <mergeCell ref="U26:U27"/>
    <mergeCell ref="AR26:AR27"/>
    <mergeCell ref="AS26:AS27"/>
    <mergeCell ref="O20:O21"/>
    <mergeCell ref="V24:V25"/>
    <mergeCell ref="W24:W25"/>
    <mergeCell ref="AA24:AA25"/>
    <mergeCell ref="AB24:AB25"/>
    <mergeCell ref="AC24:AC25"/>
    <mergeCell ref="AG24:AG25"/>
    <mergeCell ref="AH24:AH25"/>
    <mergeCell ref="AI24:AI25"/>
    <mergeCell ref="AR24:AR25"/>
    <mergeCell ref="AA20:AA21"/>
    <mergeCell ref="AB20:AB21"/>
    <mergeCell ref="AC20:AC21"/>
    <mergeCell ref="AA22:AA23"/>
    <mergeCell ref="AB22:AB23"/>
    <mergeCell ref="AC22:AC23"/>
    <mergeCell ref="AG20:AG21"/>
    <mergeCell ref="AH20:AH21"/>
    <mergeCell ref="AG22:AG23"/>
    <mergeCell ref="AH22:AH23"/>
    <mergeCell ref="O26:O27"/>
    <mergeCell ref="P26:P27"/>
    <mergeCell ref="V26:V27"/>
    <mergeCell ref="W26:W27"/>
    <mergeCell ref="J26:J27"/>
    <mergeCell ref="K26:K27"/>
    <mergeCell ref="G26:G27"/>
    <mergeCell ref="AA30:AA31"/>
    <mergeCell ref="AB30:AB31"/>
    <mergeCell ref="AC30:AC31"/>
    <mergeCell ref="AI30:AI31"/>
    <mergeCell ref="Q28:Q29"/>
    <mergeCell ref="O30:O31"/>
    <mergeCell ref="P30:P31"/>
    <mergeCell ref="Q30:Q31"/>
    <mergeCell ref="AC26:AC27"/>
    <mergeCell ref="AG26:AG27"/>
    <mergeCell ref="AH26:AH27"/>
    <mergeCell ref="AI26:AI27"/>
    <mergeCell ref="D28:D29"/>
    <mergeCell ref="D30:D31"/>
    <mergeCell ref="F28:F29"/>
    <mergeCell ref="AG28:AG29"/>
    <mergeCell ref="AG30:AG31"/>
    <mergeCell ref="AH28:AH29"/>
    <mergeCell ref="AH30:AH31"/>
    <mergeCell ref="U30:U31"/>
    <mergeCell ref="W28:W29"/>
    <mergeCell ref="V30:V31"/>
    <mergeCell ref="W30:W31"/>
    <mergeCell ref="J28:J29"/>
    <mergeCell ref="F30:F31"/>
    <mergeCell ref="J30:J31"/>
    <mergeCell ref="G28:G29"/>
    <mergeCell ref="G30:G31"/>
    <mergeCell ref="K28:K29"/>
    <mergeCell ref="K30:K31"/>
    <mergeCell ref="H28:H29"/>
    <mergeCell ref="H30:H31"/>
    <mergeCell ref="I28:I29"/>
    <mergeCell ref="I30:I31"/>
    <mergeCell ref="O28:O29"/>
    <mergeCell ref="P28:P29"/>
    <mergeCell ref="A28:A31"/>
    <mergeCell ref="B28:B31"/>
    <mergeCell ref="E28:E29"/>
    <mergeCell ref="E30:E31"/>
    <mergeCell ref="V28:V29"/>
    <mergeCell ref="AR20:AR21"/>
    <mergeCell ref="AS20:AS21"/>
    <mergeCell ref="AR22:AR23"/>
    <mergeCell ref="AS22:AS23"/>
    <mergeCell ref="AR28:AR29"/>
    <mergeCell ref="AS28:AS29"/>
    <mergeCell ref="P20:P21"/>
    <mergeCell ref="Q20:Q21"/>
    <mergeCell ref="P22:P23"/>
    <mergeCell ref="Q22:Q23"/>
    <mergeCell ref="U28:U29"/>
    <mergeCell ref="AA28:AA29"/>
    <mergeCell ref="AB28:AB29"/>
    <mergeCell ref="AC28:AC29"/>
    <mergeCell ref="AS24:AS25"/>
    <mergeCell ref="W20:W21"/>
    <mergeCell ref="V22:V23"/>
    <mergeCell ref="AA26:AA27"/>
    <mergeCell ref="AB26:AB27"/>
    <mergeCell ref="AR30:AR31"/>
    <mergeCell ref="AS30:AS31"/>
    <mergeCell ref="AI20:AI21"/>
    <mergeCell ref="AI22:AI23"/>
    <mergeCell ref="AI28:AI29"/>
    <mergeCell ref="C8:C11"/>
    <mergeCell ref="C12:C15"/>
    <mergeCell ref="C16:C19"/>
    <mergeCell ref="C20:C23"/>
    <mergeCell ref="C28:C31"/>
    <mergeCell ref="C24:C27"/>
    <mergeCell ref="J8:J9"/>
    <mergeCell ref="J10:J11"/>
    <mergeCell ref="J12:J13"/>
    <mergeCell ref="J14:J15"/>
    <mergeCell ref="J16:J17"/>
    <mergeCell ref="J18:J19"/>
    <mergeCell ref="J20:J21"/>
    <mergeCell ref="J22:J23"/>
    <mergeCell ref="J24:J25"/>
    <mergeCell ref="G8:G9"/>
    <mergeCell ref="G10:G11"/>
    <mergeCell ref="G12:G13"/>
    <mergeCell ref="G14:G15"/>
    <mergeCell ref="H8:H9"/>
    <mergeCell ref="I8:I9"/>
    <mergeCell ref="H10:H11"/>
    <mergeCell ref="H12:H13"/>
    <mergeCell ref="I10:I11"/>
    <mergeCell ref="I12:I13"/>
    <mergeCell ref="H14:H15"/>
    <mergeCell ref="I14:I15"/>
    <mergeCell ref="H16:H17"/>
    <mergeCell ref="I16:I17"/>
    <mergeCell ref="K16:K17"/>
    <mergeCell ref="K18:K19"/>
    <mergeCell ref="K20:K21"/>
    <mergeCell ref="K22:K23"/>
    <mergeCell ref="K24:K25"/>
    <mergeCell ref="W22:W23"/>
    <mergeCell ref="G20:G21"/>
    <mergeCell ref="G22:G23"/>
    <mergeCell ref="G24:G25"/>
    <mergeCell ref="H24:H25"/>
    <mergeCell ref="I18:I19"/>
    <mergeCell ref="I20:I21"/>
    <mergeCell ref="I22:I23"/>
    <mergeCell ref="I24:I25"/>
    <mergeCell ref="U20:U21"/>
    <mergeCell ref="V20:V21"/>
    <mergeCell ref="O22:O23"/>
  </mergeCells>
  <phoneticPr fontId="86" type="noConversion"/>
  <conditionalFormatting sqref="A8:K8">
    <cfRule type="containsBlanks" dxfId="69" priority="221">
      <formula>LEN(TRIM(A8))=0</formula>
    </cfRule>
  </conditionalFormatting>
  <conditionalFormatting sqref="C12:K12 C16:K16 C28:K28">
    <cfRule type="containsBlanks" dxfId="68" priority="219">
      <formula>LEN(TRIM(C12))=0</formula>
    </cfRule>
  </conditionalFormatting>
  <conditionalFormatting sqref="D10:K10">
    <cfRule type="containsBlanks" dxfId="67" priority="220">
      <formula>LEN(TRIM(D10))=0</formula>
    </cfRule>
  </conditionalFormatting>
  <conditionalFormatting sqref="D14:K14 D18:K18 C20:K20 D22:K22 C24:K24 D26:K26 D30:K30">
    <cfRule type="containsBlanks" dxfId="66" priority="218">
      <formula>LEN(TRIM(C14))=0</formula>
    </cfRule>
  </conditionalFormatting>
  <conditionalFormatting sqref="L8:U31">
    <cfRule type="containsBlanks" dxfId="65" priority="36">
      <formula>LEN(TRIM(L8))=0</formula>
    </cfRule>
  </conditionalFormatting>
  <conditionalFormatting sqref="V8">
    <cfRule type="containsBlanks" dxfId="64" priority="90">
      <formula>LEN(TRIM(V8))=0</formula>
    </cfRule>
  </conditionalFormatting>
  <conditionalFormatting sqref="V10">
    <cfRule type="containsBlanks" dxfId="63" priority="12">
      <formula>LEN(TRIM(V10))=0</formula>
    </cfRule>
  </conditionalFormatting>
  <conditionalFormatting sqref="V12">
    <cfRule type="containsBlanks" dxfId="62" priority="11">
      <formula>LEN(TRIM(V12))=0</formula>
    </cfRule>
  </conditionalFormatting>
  <conditionalFormatting sqref="V14">
    <cfRule type="containsBlanks" dxfId="61" priority="10">
      <formula>LEN(TRIM(V14))=0</formula>
    </cfRule>
  </conditionalFormatting>
  <conditionalFormatting sqref="V16">
    <cfRule type="containsBlanks" dxfId="60" priority="9">
      <formula>LEN(TRIM(V16))=0</formula>
    </cfRule>
  </conditionalFormatting>
  <conditionalFormatting sqref="V18">
    <cfRule type="containsBlanks" dxfId="59" priority="8">
      <formula>LEN(TRIM(V18))=0</formula>
    </cfRule>
  </conditionalFormatting>
  <conditionalFormatting sqref="V20">
    <cfRule type="containsBlanks" dxfId="58" priority="7">
      <formula>LEN(TRIM(V20))=0</formula>
    </cfRule>
  </conditionalFormatting>
  <conditionalFormatting sqref="V22">
    <cfRule type="containsBlanks" dxfId="57" priority="6">
      <formula>LEN(TRIM(V22))=0</formula>
    </cfRule>
  </conditionalFormatting>
  <conditionalFormatting sqref="V24">
    <cfRule type="containsBlanks" dxfId="56" priority="5">
      <formula>LEN(TRIM(V24))=0</formula>
    </cfRule>
  </conditionalFormatting>
  <conditionalFormatting sqref="V26:V28">
    <cfRule type="containsBlanks" dxfId="55" priority="1">
      <formula>LEN(TRIM(V26))=0</formula>
    </cfRule>
  </conditionalFormatting>
  <conditionalFormatting sqref="V30">
    <cfRule type="containsBlanks" dxfId="54" priority="2">
      <formula>LEN(TRIM(V30))=0</formula>
    </cfRule>
  </conditionalFormatting>
  <conditionalFormatting sqref="W8:Z31">
    <cfRule type="containsBlanks" dxfId="53" priority="31">
      <formula>LEN(TRIM(W8))=0</formula>
    </cfRule>
  </conditionalFormatting>
  <conditionalFormatting sqref="AA26:AA31">
    <cfRule type="containsBlanks" dxfId="52" priority="25">
      <formula>LEN(TRIM(AA26))=0</formula>
    </cfRule>
  </conditionalFormatting>
  <conditionalFormatting sqref="AA8:AC8">
    <cfRule type="containsBlanks" dxfId="51" priority="30">
      <formula>LEN(TRIM(AA8))=0</formula>
    </cfRule>
  </conditionalFormatting>
  <conditionalFormatting sqref="AA10:AC10">
    <cfRule type="containsBlanks" dxfId="50" priority="29">
      <formula>LEN(TRIM(AA10))=0</formula>
    </cfRule>
  </conditionalFormatting>
  <conditionalFormatting sqref="AA12:AC12">
    <cfRule type="containsBlanks" dxfId="49" priority="28">
      <formula>LEN(TRIM(AA12))=0</formula>
    </cfRule>
  </conditionalFormatting>
  <conditionalFormatting sqref="AA14:AC14">
    <cfRule type="containsBlanks" dxfId="48" priority="27">
      <formula>LEN(TRIM(AA14))=0</formula>
    </cfRule>
  </conditionalFormatting>
  <conditionalFormatting sqref="AA16:AC16 AA18:AC18 AA20:AC20 AA22:AC22 AA24:AC24">
    <cfRule type="containsBlanks" dxfId="47" priority="26">
      <formula>LEN(TRIM(AA16))=0</formula>
    </cfRule>
  </conditionalFormatting>
  <conditionalFormatting sqref="AB26:AC26">
    <cfRule type="containsBlanks" dxfId="46" priority="75">
      <formula>LEN(TRIM(AB26))=0</formula>
    </cfRule>
  </conditionalFormatting>
  <conditionalFormatting sqref="AB28:AC28">
    <cfRule type="containsBlanks" dxfId="45" priority="83">
      <formula>LEN(TRIM(AB28))=0</formula>
    </cfRule>
  </conditionalFormatting>
  <conditionalFormatting sqref="AB30:AC30">
    <cfRule type="containsBlanks" dxfId="44" priority="82">
      <formula>LEN(TRIM(AB30))=0</formula>
    </cfRule>
  </conditionalFormatting>
  <conditionalFormatting sqref="AD8:AF31">
    <cfRule type="containsBlanks" dxfId="43" priority="24">
      <formula>LEN(TRIM(AD8))=0</formula>
    </cfRule>
  </conditionalFormatting>
  <conditionalFormatting sqref="AG8:AI8">
    <cfRule type="containsBlanks" dxfId="42" priority="21">
      <formula>LEN(TRIM(AG8))=0</formula>
    </cfRule>
  </conditionalFormatting>
  <conditionalFormatting sqref="AG10:AI10">
    <cfRule type="containsBlanks" dxfId="41" priority="19">
      <formula>LEN(TRIM(AG10))=0</formula>
    </cfRule>
  </conditionalFormatting>
  <conditionalFormatting sqref="AG12:AI12">
    <cfRule type="containsBlanks" dxfId="40" priority="18">
      <formula>LEN(TRIM(AG12))=0</formula>
    </cfRule>
  </conditionalFormatting>
  <conditionalFormatting sqref="AG14:AI14">
    <cfRule type="containsBlanks" dxfId="39" priority="17">
      <formula>LEN(TRIM(AG14))=0</formula>
    </cfRule>
  </conditionalFormatting>
  <conditionalFormatting sqref="AG16:AI16 AG28:AI28">
    <cfRule type="containsBlanks" dxfId="38" priority="23">
      <formula>LEN(TRIM(AG16))=0</formula>
    </cfRule>
  </conditionalFormatting>
  <conditionalFormatting sqref="AG18:AI18">
    <cfRule type="containsBlanks" dxfId="37" priority="22">
      <formula>LEN(TRIM(AG18))=0</formula>
    </cfRule>
  </conditionalFormatting>
  <conditionalFormatting sqref="AG20:AI20 AG22:AI22">
    <cfRule type="containsBlanks" dxfId="36" priority="20">
      <formula>LEN(TRIM(AG20))=0</formula>
    </cfRule>
  </conditionalFormatting>
  <conditionalFormatting sqref="AG24:AI24">
    <cfRule type="containsBlanks" dxfId="35" priority="16">
      <formula>LEN(TRIM(AG24))=0</formula>
    </cfRule>
  </conditionalFormatting>
  <conditionalFormatting sqref="AG26:AI26">
    <cfRule type="containsBlanks" dxfId="34" priority="15">
      <formula>LEN(TRIM(AG26))=0</formula>
    </cfRule>
  </conditionalFormatting>
  <conditionalFormatting sqref="AG30:AI30">
    <cfRule type="containsBlanks" dxfId="33" priority="14">
      <formula>LEN(TRIM(AG30))=0</formula>
    </cfRule>
  </conditionalFormatting>
  <conditionalFormatting sqref="AJ8:AJ31">
    <cfRule type="containsBlanks" dxfId="32" priority="13">
      <formula>LEN(TRIM(AJ8))=0</formula>
    </cfRule>
  </conditionalFormatting>
  <conditionalFormatting sqref="AK8:AL8 A9:B31">
    <cfRule type="containsBlanks" dxfId="31" priority="269">
      <formula>LEN(TRIM(A8))=0</formula>
    </cfRule>
  </conditionalFormatting>
  <conditionalFormatting sqref="AK24:AL24">
    <cfRule type="containsBlanks" dxfId="30" priority="133">
      <formula>LEN(TRIM(AK24))=0</formula>
    </cfRule>
  </conditionalFormatting>
  <conditionalFormatting sqref="AK26:AL26">
    <cfRule type="containsBlanks" dxfId="29" priority="122">
      <formula>LEN(TRIM(AK26))=0</formula>
    </cfRule>
  </conditionalFormatting>
  <conditionalFormatting sqref="AK9:AM9 AK10:AK19">
    <cfRule type="containsBlanks" dxfId="28" priority="168">
      <formula>LEN(TRIM(AK9))=0</formula>
    </cfRule>
  </conditionalFormatting>
  <conditionalFormatting sqref="AK25:AM25">
    <cfRule type="containsBlanks" dxfId="27" priority="123">
      <formula>LEN(TRIM(AK25))=0</formula>
    </cfRule>
  </conditionalFormatting>
  <conditionalFormatting sqref="AK27:AM31">
    <cfRule type="containsBlanks" dxfId="26" priority="112">
      <formula>LEN(TRIM(AK27))=0</formula>
    </cfRule>
  </conditionalFormatting>
  <conditionalFormatting sqref="AL10">
    <cfRule type="containsBlanks" dxfId="25" priority="166">
      <formula>LEN(TRIM(AL10))=0</formula>
    </cfRule>
  </conditionalFormatting>
  <conditionalFormatting sqref="AL12">
    <cfRule type="containsBlanks" dxfId="24" priority="155">
      <formula>LEN(TRIM(AL12))=0</formula>
    </cfRule>
  </conditionalFormatting>
  <conditionalFormatting sqref="AL14">
    <cfRule type="containsBlanks" dxfId="23" priority="144">
      <formula>LEN(TRIM(AL14))=0</formula>
    </cfRule>
  </conditionalFormatting>
  <conditionalFormatting sqref="AL11:AM11">
    <cfRule type="containsBlanks" dxfId="22" priority="156">
      <formula>LEN(TRIM(AL11))=0</formula>
    </cfRule>
  </conditionalFormatting>
  <conditionalFormatting sqref="AL13:AM13">
    <cfRule type="containsBlanks" dxfId="21" priority="145">
      <formula>LEN(TRIM(AL13))=0</formula>
    </cfRule>
  </conditionalFormatting>
  <conditionalFormatting sqref="AL15:AM19 AK20:AM23">
    <cfRule type="containsBlanks" dxfId="20" priority="134">
      <formula>LEN(TRIM(AK15))=0</formula>
    </cfRule>
  </conditionalFormatting>
  <conditionalFormatting sqref="AO8:AQ31">
    <cfRule type="containsBlanks" dxfId="19" priority="118">
      <formula>LEN(TRIM(AO8))=0</formula>
    </cfRule>
  </conditionalFormatting>
  <conditionalFormatting sqref="AR8:AT8">
    <cfRule type="containsBlanks" dxfId="18" priority="92">
      <formula>LEN(TRIM(AR8))=0</formula>
    </cfRule>
  </conditionalFormatting>
  <conditionalFormatting sqref="AR10:AT10">
    <cfRule type="containsBlanks" dxfId="17" priority="161">
      <formula>LEN(TRIM(AR10))=0</formula>
    </cfRule>
  </conditionalFormatting>
  <conditionalFormatting sqref="AR12:AT12">
    <cfRule type="containsBlanks" dxfId="16" priority="150">
      <formula>LEN(TRIM(AR12))=0</formula>
    </cfRule>
  </conditionalFormatting>
  <conditionalFormatting sqref="AR14:AT14">
    <cfRule type="containsBlanks" dxfId="15" priority="139">
      <formula>LEN(TRIM(AR14))=0</formula>
    </cfRule>
  </conditionalFormatting>
  <conditionalFormatting sqref="AR16:AT16 AR18:AT18 AR28:AT28 AR30:AT30">
    <cfRule type="containsBlanks" dxfId="14" priority="240">
      <formula>LEN(TRIM(AR16))=0</formula>
    </cfRule>
  </conditionalFormatting>
  <conditionalFormatting sqref="AR20:AT20 AR22:AT22">
    <cfRule type="containsBlanks" dxfId="13" priority="171">
      <formula>LEN(TRIM(AR20))=0</formula>
    </cfRule>
  </conditionalFormatting>
  <conditionalFormatting sqref="AR24:AT24">
    <cfRule type="containsBlanks" dxfId="12" priority="128">
      <formula>LEN(TRIM(AR24))=0</formula>
    </cfRule>
  </conditionalFormatting>
  <conditionalFormatting sqref="AR26:AT26">
    <cfRule type="containsBlanks" dxfId="11" priority="117">
      <formula>LEN(TRIM(AR26))=0</formula>
    </cfRule>
  </conditionalFormatting>
  <dataValidations xWindow="76" yWindow="473" count="21">
    <dataValidation allowBlank="1" showInputMessage="1" showErrorMessage="1" prompt="Muestra la relación de la ejecución frente a la programación" sqref="T7 Z7 AT7 AL7 AF7 AQ7" xr:uid="{00000000-0002-0000-0200-000000000000}"/>
    <dataValidation allowBlank="1" showInputMessage="1" showErrorMessage="1" prompt="Muestra los resultados de la ejecución frente a la programación" sqref="W7 AC7 Q7 AI7" xr:uid="{00000000-0002-0000-0200-000001000000}"/>
    <dataValidation allowBlank="1" showInputMessage="1" showErrorMessage="1" prompt="Corresponde al porcentaje total programado para la  sub tarea en la vigencia._x000a_" sqref="AO7" xr:uid="{00000000-0002-0000-0200-000002000000}"/>
    <dataValidation allowBlank="1" showInputMessage="1" showErrorMessage="1" prompt="Corresponde al porcentaje total ejecutado para la sub tarea en la vigencia._x000a_" sqref="AP7" xr:uid="{00000000-0002-0000-0200-000003000000}"/>
    <dataValidation allowBlank="1" showInputMessage="1" showErrorMessage="1" prompt="Corresponde al porcentaje total programado para la tarea en la vigencia. La sumatoria por tarea debe ser del 10%." sqref="AR7" xr:uid="{00000000-0002-0000-0200-000004000000}"/>
    <dataValidation allowBlank="1" showInputMessage="1" showErrorMessage="1" prompt="Corresponde al porcentaje total ejecutado para la tarea en la vigencia." sqref="AS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programado para las sub tareas en el periodo a reportar." sqref="AJ7 AD7 R7 X7" xr:uid="{00000000-0002-0000-0200-000007000000}"/>
    <dataValidation allowBlank="1" showInputMessage="1" showErrorMessage="1" prompt="Corresponde al porcentaje programado para la tarea, el cual depende de los porcentajes asignados a las sub tareas. " sqref="AA7 AG7 O7 U7" xr:uid="{00000000-0002-0000-0200-000008000000}"/>
    <dataValidation allowBlank="1" showInputMessage="1" showErrorMessage="1" prompt="Corresponde al porcentaje ejecutado para la tarea, el cual depende de los porcentajes ejecutados en las sub tareas. " sqref="AB7 AH7 P7 V7" xr:uid="{00000000-0002-0000-0200-000009000000}"/>
    <dataValidation allowBlank="1" showInputMessage="1" showErrorMessage="1" prompt="Corresponde a la sumatoria del porcentaje programado para las subtareas de cada trimestre." sqref="N7" xr:uid="{00000000-0002-0000-0200-00000A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D000000}"/>
    <dataValidation allowBlank="1" showInputMessage="1" showErrorMessage="1" prompt="Relacionar el código de la actividad. El código es asignado por SEGPLAN, y debe guardar coherencia con el registrado en la hoja de vidad de indicador._x000a_" sqref="A7" xr:uid="{00000000-0002-0000-0200-00000E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F000000}"/>
    <dataValidation allowBlank="1" showInputMessage="1" showErrorMessage="1" prompt="Relacionar el nombre de la actividad del proyecto. Debe guardar coherencia con el registrado en la hoja de vida de indicador." sqref="B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2000000}"/>
    <dataValidation allowBlank="1" showInputMessage="1" showErrorMessage="1" prompt="Registrar el porcentaje asginado a la tarea para la vigencia. El total para el PDD debe sumar 100 %." sqref="K7" xr:uid="{00000000-0002-0000-0200-000013000000}"/>
    <dataValidation allowBlank="1" showInputMessage="1" showErrorMessage="1" prompt="Registrar el porcentaje asginado a la tarea para la vigencia. " sqref="G7:J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V1001"/>
  <sheetViews>
    <sheetView zoomScale="57" zoomScaleNormal="57" workbookViewId="0">
      <selection activeCell="J9" sqref="J9"/>
    </sheetView>
  </sheetViews>
  <sheetFormatPr baseColWidth="10" defaultColWidth="14.42578125" defaultRowHeight="15" customHeight="1" outlineLevelCol="1"/>
  <cols>
    <col min="1" max="3" width="19" customWidth="1"/>
    <col min="4" max="4" width="40.140625" customWidth="1"/>
    <col min="5" max="5" width="12" hidden="1" customWidth="1"/>
    <col min="6" max="8" width="15" customWidth="1"/>
    <col min="9" max="11" width="19.140625" customWidth="1"/>
    <col min="12" max="12" width="15.42578125" customWidth="1"/>
    <col min="13" max="16" width="13.140625" hidden="1" customWidth="1"/>
    <col min="17" max="17" width="13.140625" customWidth="1"/>
    <col min="18" max="18" width="23.28515625" customWidth="1"/>
    <col min="19" max="20" width="15.140625" customWidth="1"/>
    <col min="21" max="22" width="19.42578125" customWidth="1"/>
    <col min="23" max="23" width="7.5703125" customWidth="1"/>
    <col min="24" max="24" width="24.7109375" customWidth="1"/>
    <col min="25" max="25" width="9.85546875" customWidth="1"/>
    <col min="26" max="26" width="14.7109375" customWidth="1"/>
    <col min="27" max="29" width="10.7109375" customWidth="1" outlineLevel="1"/>
    <col min="30" max="30" width="46.28515625" customWidth="1" outlineLevel="1"/>
    <col min="31" max="31" width="36.5703125" customWidth="1"/>
    <col min="32" max="32" width="14" style="321" customWidth="1" outlineLevel="1"/>
    <col min="33" max="34" width="10.7109375" customWidth="1" outlineLevel="1"/>
    <col min="35" max="35" width="52.85546875" customWidth="1" outlineLevel="1"/>
    <col min="36" max="36" width="28.42578125" customWidth="1"/>
    <col min="37" max="37" width="12.140625" customWidth="1" outlineLevel="1"/>
    <col min="38" max="39" width="14.140625" customWidth="1" outlineLevel="1"/>
    <col min="40" max="40" width="72.7109375" customWidth="1" outlineLevel="1"/>
    <col min="41" max="41" width="42.140625" customWidth="1"/>
    <col min="42" max="42" width="14.5703125" customWidth="1" outlineLevel="1"/>
    <col min="43" max="44" width="10.85546875" customWidth="1" outlineLevel="1"/>
    <col min="45" max="45" width="81.7109375" customWidth="1" outlineLevel="1"/>
    <col min="46" max="46" width="32.28515625" customWidth="1"/>
    <col min="47" max="47" width="80" customWidth="1"/>
    <col min="48" max="48" width="41.140625" customWidth="1"/>
    <col min="49" max="49" width="48.140625" customWidth="1"/>
    <col min="50" max="50" width="11.28515625" customWidth="1"/>
    <col min="51" max="51" width="14.7109375" customWidth="1"/>
    <col min="52" max="52" width="13.28515625" customWidth="1"/>
    <col min="53" max="53" width="17.85546875" customWidth="1"/>
    <col min="54" max="54" width="11.42578125" customWidth="1"/>
    <col min="55" max="66" width="10.7109375" customWidth="1"/>
    <col min="67" max="73" width="10.7109375" hidden="1" customWidth="1"/>
  </cols>
  <sheetData>
    <row r="1" spans="1:74" ht="28.5" customHeight="1">
      <c r="A1" s="715"/>
      <c r="B1" s="716"/>
      <c r="C1" s="604" t="s">
        <v>0</v>
      </c>
      <c r="D1" s="758"/>
      <c r="E1" s="758"/>
      <c r="F1" s="758"/>
      <c r="G1" s="758"/>
      <c r="H1" s="758"/>
      <c r="I1" s="758"/>
      <c r="J1" s="758"/>
      <c r="K1" s="758"/>
      <c r="L1" s="758"/>
      <c r="M1" s="758"/>
      <c r="N1" s="758"/>
      <c r="O1" s="758"/>
      <c r="P1" s="758"/>
      <c r="Q1" s="580"/>
      <c r="R1" s="237"/>
      <c r="S1" s="237"/>
      <c r="T1" s="237"/>
      <c r="U1" s="237"/>
      <c r="V1" s="237"/>
      <c r="W1" s="237"/>
      <c r="X1" s="237"/>
      <c r="Y1" s="237"/>
      <c r="Z1" s="237"/>
      <c r="AA1" s="237"/>
      <c r="AB1" s="237"/>
      <c r="AC1" s="237"/>
      <c r="AD1" s="237"/>
      <c r="AE1" s="237"/>
      <c r="AF1" s="317"/>
      <c r="AG1" s="237"/>
      <c r="AH1" s="237"/>
      <c r="AI1" s="237"/>
      <c r="AJ1" s="237"/>
      <c r="AK1" s="237"/>
      <c r="AL1" s="237"/>
      <c r="AM1" s="237"/>
      <c r="AN1" s="237"/>
      <c r="AO1" s="237"/>
      <c r="AP1" s="237"/>
      <c r="AQ1" s="237"/>
      <c r="AR1" s="237"/>
      <c r="AS1" s="237"/>
      <c r="AT1" s="237"/>
      <c r="AU1" s="237"/>
      <c r="AV1" s="237"/>
      <c r="AW1" s="237"/>
      <c r="AX1" s="237"/>
      <c r="AY1" s="237"/>
      <c r="AZ1" s="237"/>
      <c r="BA1" s="237"/>
      <c r="BB1" s="237"/>
      <c r="BC1" s="237"/>
    </row>
    <row r="2" spans="1:74" ht="28.5" customHeight="1">
      <c r="A2" s="717"/>
      <c r="B2" s="577"/>
      <c r="C2" s="604" t="s">
        <v>1</v>
      </c>
      <c r="D2" s="758"/>
      <c r="E2" s="758"/>
      <c r="F2" s="758"/>
      <c r="G2" s="758"/>
      <c r="H2" s="758"/>
      <c r="I2" s="758"/>
      <c r="J2" s="758"/>
      <c r="K2" s="758"/>
      <c r="L2" s="758"/>
      <c r="M2" s="758"/>
      <c r="N2" s="758"/>
      <c r="O2" s="758"/>
      <c r="P2" s="758"/>
      <c r="Q2" s="580"/>
      <c r="R2" s="237"/>
      <c r="S2" s="237"/>
      <c r="T2" s="237"/>
      <c r="U2" s="237"/>
      <c r="V2" s="237"/>
      <c r="W2" s="237"/>
      <c r="X2" s="237"/>
      <c r="Y2" s="237"/>
      <c r="Z2" s="237"/>
      <c r="AA2" s="237"/>
      <c r="AB2" s="237"/>
      <c r="AC2" s="237"/>
      <c r="AD2" s="237"/>
      <c r="AE2" s="237"/>
      <c r="AF2" s="317"/>
      <c r="AG2" s="237"/>
      <c r="AH2" s="237"/>
      <c r="AI2" s="237"/>
      <c r="AJ2" s="237"/>
      <c r="AK2" s="237"/>
      <c r="AL2" s="237"/>
      <c r="AM2" s="237"/>
      <c r="AN2" s="237"/>
      <c r="AO2" s="237"/>
      <c r="AP2" s="237"/>
      <c r="AQ2" s="237"/>
      <c r="AR2" s="237"/>
      <c r="AS2" s="237"/>
      <c r="AT2" s="237"/>
      <c r="AU2" s="237"/>
      <c r="AV2" s="237"/>
      <c r="AW2" s="237"/>
      <c r="AX2" s="237"/>
      <c r="AY2" s="237"/>
      <c r="AZ2" s="237"/>
      <c r="BA2" s="237"/>
      <c r="BB2" s="237"/>
      <c r="BC2" s="237"/>
    </row>
    <row r="3" spans="1:74" ht="18.75" customHeight="1">
      <c r="A3" s="717"/>
      <c r="B3" s="577"/>
      <c r="C3" s="604" t="s">
        <v>2</v>
      </c>
      <c r="D3" s="758"/>
      <c r="E3" s="758"/>
      <c r="F3" s="758"/>
      <c r="G3" s="758"/>
      <c r="H3" s="758"/>
      <c r="I3" s="758"/>
      <c r="J3" s="758"/>
      <c r="K3" s="758"/>
      <c r="L3" s="758"/>
      <c r="M3" s="758"/>
      <c r="N3" s="758"/>
      <c r="O3" s="758"/>
      <c r="P3" s="758"/>
      <c r="Q3" s="580"/>
      <c r="R3" s="237"/>
      <c r="S3" s="237"/>
      <c r="T3" s="237"/>
      <c r="U3" s="237"/>
      <c r="V3" s="237"/>
      <c r="W3" s="237"/>
      <c r="X3" s="237"/>
      <c r="Y3" s="237"/>
      <c r="Z3" s="237"/>
      <c r="AA3" s="237"/>
      <c r="AB3" s="237"/>
      <c r="AC3" s="237"/>
      <c r="AD3" s="237"/>
      <c r="AE3" s="237"/>
      <c r="AF3" s="317"/>
      <c r="AG3" s="237"/>
      <c r="AH3" s="237"/>
      <c r="AI3" s="237"/>
      <c r="AJ3" s="237"/>
      <c r="AK3" s="237"/>
      <c r="AL3" s="237"/>
      <c r="AM3" s="237"/>
      <c r="AN3" s="237"/>
      <c r="AO3" s="237"/>
      <c r="AP3" s="237"/>
      <c r="AQ3" s="237"/>
      <c r="AR3" s="237"/>
      <c r="AS3" s="237"/>
      <c r="AT3" s="237"/>
      <c r="AU3" s="237"/>
      <c r="AV3" s="237"/>
      <c r="AW3" s="237"/>
      <c r="AX3" s="237"/>
      <c r="AY3" s="237"/>
      <c r="AZ3" s="237"/>
      <c r="BA3" s="237"/>
      <c r="BB3" s="237"/>
      <c r="BC3" s="237"/>
    </row>
    <row r="4" spans="1:74" ht="18.75" customHeight="1">
      <c r="A4" s="718"/>
      <c r="B4" s="719"/>
      <c r="C4" s="604" t="s">
        <v>1349</v>
      </c>
      <c r="D4" s="758"/>
      <c r="E4" s="758"/>
      <c r="F4" s="758"/>
      <c r="G4" s="758"/>
      <c r="H4" s="758"/>
      <c r="I4" s="758"/>
      <c r="J4" s="580"/>
      <c r="K4" s="605" t="s">
        <v>734</v>
      </c>
      <c r="L4" s="759"/>
      <c r="M4" s="759"/>
      <c r="N4" s="759"/>
      <c r="O4" s="759"/>
      <c r="P4" s="759"/>
      <c r="Q4" s="760"/>
      <c r="R4" s="237"/>
      <c r="S4" s="237"/>
      <c r="T4" s="237"/>
      <c r="U4" s="237"/>
      <c r="V4" s="237"/>
      <c r="W4" s="237"/>
      <c r="X4" s="237"/>
      <c r="Y4" s="237"/>
      <c r="Z4" s="237"/>
      <c r="AA4" s="237"/>
      <c r="AB4" s="237"/>
      <c r="AC4" s="237"/>
      <c r="AD4" s="237"/>
      <c r="AE4" s="237"/>
      <c r="AF4" s="317"/>
      <c r="AG4" s="237"/>
      <c r="AH4" s="237"/>
      <c r="AI4" s="237"/>
      <c r="AJ4" s="237"/>
      <c r="AK4" s="237"/>
      <c r="AL4" s="237"/>
      <c r="AM4" s="237"/>
      <c r="AN4" s="237"/>
      <c r="AO4" s="237"/>
      <c r="AP4" s="237"/>
      <c r="AQ4" s="237"/>
      <c r="AR4" s="237"/>
      <c r="AS4" s="237"/>
      <c r="AT4" s="237"/>
      <c r="AU4" s="237"/>
      <c r="AV4" s="237"/>
      <c r="AW4" s="237"/>
      <c r="AX4" s="237"/>
      <c r="AY4" s="237"/>
      <c r="AZ4" s="237"/>
      <c r="BA4" s="237"/>
      <c r="BB4" s="237"/>
      <c r="BC4" s="237"/>
    </row>
    <row r="5" spans="1:74" ht="18.75" customHeight="1">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317"/>
      <c r="AG5" s="237"/>
      <c r="AH5" s="237"/>
      <c r="AI5" s="237"/>
      <c r="AJ5" s="237"/>
      <c r="AK5" s="237"/>
      <c r="AL5" s="237"/>
      <c r="AM5" s="237"/>
      <c r="AN5" s="237"/>
      <c r="AO5" s="237"/>
      <c r="AP5" s="237"/>
      <c r="AQ5" s="237"/>
      <c r="AR5" s="237"/>
      <c r="AS5" s="237"/>
      <c r="AT5" s="237"/>
      <c r="AU5" s="225"/>
      <c r="AV5" s="225"/>
      <c r="AW5" s="225"/>
      <c r="AX5" s="237"/>
      <c r="AY5" s="733"/>
      <c r="AZ5" s="566"/>
      <c r="BA5" s="566"/>
      <c r="BB5" s="237"/>
      <c r="BC5" s="237"/>
      <c r="BD5" s="237"/>
      <c r="BE5" s="237"/>
      <c r="BF5" s="237"/>
      <c r="BG5" s="237"/>
      <c r="BH5" s="237"/>
      <c r="BI5" s="237"/>
      <c r="BJ5" s="237"/>
      <c r="BK5" s="237"/>
      <c r="BL5" s="237"/>
      <c r="BM5" s="237"/>
      <c r="BN5" s="237"/>
      <c r="BO5" s="237"/>
      <c r="BP5" s="237"/>
      <c r="BQ5" s="237"/>
      <c r="BR5" s="237"/>
      <c r="BS5" s="237"/>
      <c r="BT5" s="237"/>
      <c r="BU5" s="237"/>
    </row>
    <row r="6" spans="1:74" ht="18.75" customHeight="1">
      <c r="A6" s="740" t="s">
        <v>33</v>
      </c>
      <c r="B6" s="741"/>
      <c r="C6" s="741"/>
      <c r="D6" s="741"/>
      <c r="E6" s="742"/>
      <c r="F6" s="740"/>
      <c r="G6" s="741"/>
      <c r="H6" s="741"/>
      <c r="I6" s="741"/>
      <c r="J6" s="741"/>
      <c r="K6" s="741"/>
      <c r="L6" s="741"/>
      <c r="M6" s="741"/>
      <c r="N6" s="741"/>
      <c r="O6" s="741"/>
      <c r="P6" s="741"/>
      <c r="Q6" s="741"/>
      <c r="R6" s="742"/>
      <c r="S6" s="49"/>
      <c r="T6" s="49"/>
      <c r="U6" s="743" t="s">
        <v>950</v>
      </c>
      <c r="V6" s="743" t="s">
        <v>951</v>
      </c>
      <c r="W6" s="744" t="s">
        <v>952</v>
      </c>
      <c r="X6" s="745"/>
      <c r="Y6" s="745"/>
      <c r="Z6" s="746"/>
      <c r="AA6" s="750" t="s">
        <v>29</v>
      </c>
      <c r="AB6" s="745"/>
      <c r="AC6" s="745"/>
      <c r="AD6" s="745"/>
      <c r="AE6" s="746"/>
      <c r="AF6" s="750" t="s">
        <v>30</v>
      </c>
      <c r="AG6" s="745"/>
      <c r="AH6" s="745"/>
      <c r="AI6" s="745"/>
      <c r="AJ6" s="746"/>
      <c r="AK6" s="750" t="s">
        <v>31</v>
      </c>
      <c r="AL6" s="745"/>
      <c r="AM6" s="745"/>
      <c r="AN6" s="745"/>
      <c r="AO6" s="746"/>
      <c r="AP6" s="750" t="s">
        <v>32</v>
      </c>
      <c r="AQ6" s="745"/>
      <c r="AR6" s="745"/>
      <c r="AS6" s="745"/>
      <c r="AT6" s="746"/>
      <c r="AU6" s="752" t="s">
        <v>953</v>
      </c>
      <c r="AV6" s="745"/>
      <c r="AW6" s="746"/>
      <c r="AX6" s="238"/>
      <c r="AY6" s="751" t="s">
        <v>954</v>
      </c>
      <c r="AZ6" s="566"/>
      <c r="BA6" s="577"/>
      <c r="BB6" s="238"/>
      <c r="BC6" s="238"/>
      <c r="BD6" s="238"/>
      <c r="BE6" s="238"/>
      <c r="BF6" s="238"/>
      <c r="BG6" s="238"/>
      <c r="BH6" s="238"/>
      <c r="BI6" s="238"/>
      <c r="BJ6" s="238"/>
      <c r="BK6" s="238"/>
      <c r="BL6" s="238"/>
      <c r="BM6" s="238"/>
      <c r="BN6" s="238"/>
      <c r="BO6" s="238"/>
      <c r="BP6" s="238"/>
      <c r="BQ6" s="238"/>
      <c r="BR6" s="238"/>
      <c r="BS6" s="238"/>
      <c r="BT6" s="238"/>
      <c r="BU6" s="238"/>
    </row>
    <row r="7" spans="1:74" ht="24" customHeight="1">
      <c r="A7" s="743" t="s">
        <v>34</v>
      </c>
      <c r="B7" s="743" t="s">
        <v>35</v>
      </c>
      <c r="C7" s="743" t="s">
        <v>36</v>
      </c>
      <c r="D7" s="743" t="s">
        <v>37</v>
      </c>
      <c r="E7" s="756" t="s">
        <v>38</v>
      </c>
      <c r="F7" s="740" t="s">
        <v>39</v>
      </c>
      <c r="G7" s="741"/>
      <c r="H7" s="741"/>
      <c r="I7" s="741"/>
      <c r="J7" s="742"/>
      <c r="K7" s="743" t="s">
        <v>40</v>
      </c>
      <c r="L7" s="743" t="s">
        <v>41</v>
      </c>
      <c r="M7" s="755" t="s">
        <v>42</v>
      </c>
      <c r="N7" s="746"/>
      <c r="O7" s="753" t="s">
        <v>43</v>
      </c>
      <c r="P7" s="742"/>
      <c r="Q7" s="743" t="s">
        <v>44</v>
      </c>
      <c r="R7" s="743"/>
      <c r="S7" s="743" t="s">
        <v>45</v>
      </c>
      <c r="T7" s="743" t="s">
        <v>46</v>
      </c>
      <c r="U7" s="743"/>
      <c r="V7" s="743"/>
      <c r="W7" s="747"/>
      <c r="X7" s="748"/>
      <c r="Y7" s="748"/>
      <c r="Z7" s="749"/>
      <c r="AA7" s="747"/>
      <c r="AB7" s="748"/>
      <c r="AC7" s="748"/>
      <c r="AD7" s="748"/>
      <c r="AE7" s="749"/>
      <c r="AF7" s="747"/>
      <c r="AG7" s="748"/>
      <c r="AH7" s="748"/>
      <c r="AI7" s="748"/>
      <c r="AJ7" s="749"/>
      <c r="AK7" s="747"/>
      <c r="AL7" s="748"/>
      <c r="AM7" s="748"/>
      <c r="AN7" s="748"/>
      <c r="AO7" s="749"/>
      <c r="AP7" s="747"/>
      <c r="AQ7" s="748"/>
      <c r="AR7" s="748"/>
      <c r="AS7" s="748"/>
      <c r="AT7" s="749"/>
      <c r="AU7" s="747"/>
      <c r="AV7" s="748"/>
      <c r="AW7" s="749"/>
      <c r="AX7" s="238"/>
      <c r="AY7" s="718"/>
      <c r="AZ7" s="732"/>
      <c r="BA7" s="719"/>
      <c r="BB7" s="238"/>
      <c r="BC7" s="238"/>
      <c r="BD7" s="238"/>
      <c r="BE7" s="238"/>
      <c r="BF7" s="238"/>
      <c r="BG7" s="238"/>
      <c r="BH7" s="238"/>
      <c r="BI7" s="238"/>
      <c r="BJ7" s="238"/>
      <c r="BK7" s="238"/>
      <c r="BL7" s="238"/>
      <c r="BM7" s="238"/>
      <c r="BN7" s="238"/>
      <c r="BO7" s="238"/>
      <c r="BP7" s="238"/>
      <c r="BQ7" s="238"/>
      <c r="BR7" s="238"/>
      <c r="BS7" s="238"/>
      <c r="BT7" s="238"/>
      <c r="BU7" s="238"/>
    </row>
    <row r="8" spans="1:74" ht="36.75" customHeight="1">
      <c r="A8" s="743"/>
      <c r="B8" s="743"/>
      <c r="C8" s="743"/>
      <c r="D8" s="743"/>
      <c r="E8" s="757"/>
      <c r="F8" s="165" t="s">
        <v>47</v>
      </c>
      <c r="G8" s="165" t="s">
        <v>48</v>
      </c>
      <c r="H8" s="165" t="s">
        <v>49</v>
      </c>
      <c r="I8" s="165" t="s">
        <v>50</v>
      </c>
      <c r="J8" s="165" t="s">
        <v>51</v>
      </c>
      <c r="K8" s="743"/>
      <c r="L8" s="743"/>
      <c r="M8" s="747"/>
      <c r="N8" s="749"/>
      <c r="O8" s="391" t="s">
        <v>52</v>
      </c>
      <c r="P8" s="391" t="s">
        <v>53</v>
      </c>
      <c r="Q8" s="743"/>
      <c r="R8" s="743"/>
      <c r="S8" s="743"/>
      <c r="T8" s="743"/>
      <c r="U8" s="743"/>
      <c r="V8" s="743"/>
      <c r="W8" s="166" t="s">
        <v>931</v>
      </c>
      <c r="X8" s="166" t="s">
        <v>932</v>
      </c>
      <c r="Y8" s="166" t="s">
        <v>955</v>
      </c>
      <c r="Z8" s="239" t="s">
        <v>54</v>
      </c>
      <c r="AA8" s="167" t="str">
        <f>AA6&amp;": Programado Actividad"</f>
        <v>Ene-Mar: Programado Actividad</v>
      </c>
      <c r="AB8" s="167" t="str">
        <f>AA6&amp;": Ejecutado Actividad"</f>
        <v>Ene-Mar: Ejecutado Actividad</v>
      </c>
      <c r="AC8" s="167" t="s">
        <v>956</v>
      </c>
      <c r="AD8" s="240" t="s">
        <v>957</v>
      </c>
      <c r="AE8" s="167" t="s">
        <v>958</v>
      </c>
      <c r="AF8" s="167" t="str">
        <f>AF6&amp;": Programado Actividad"</f>
        <v>Abr-Jun: Programado Actividad</v>
      </c>
      <c r="AG8" s="167" t="str">
        <f>AF6&amp;": Ejecutado Actividad"</f>
        <v>Abr-Jun: Ejecutado Actividad</v>
      </c>
      <c r="AH8" s="167" t="s">
        <v>956</v>
      </c>
      <c r="AI8" s="240" t="s">
        <v>957</v>
      </c>
      <c r="AJ8" s="167" t="s">
        <v>958</v>
      </c>
      <c r="AK8" s="167" t="str">
        <f>AK6&amp;": Programado Actividad"</f>
        <v>Jul-Sep: Programado Actividad</v>
      </c>
      <c r="AL8" s="167" t="str">
        <f>AK6&amp;": Ejecutado Actividad"</f>
        <v>Jul-Sep: Ejecutado Actividad</v>
      </c>
      <c r="AM8" s="167" t="s">
        <v>956</v>
      </c>
      <c r="AN8" s="240" t="s">
        <v>957</v>
      </c>
      <c r="AO8" s="167" t="s">
        <v>958</v>
      </c>
      <c r="AP8" s="167" t="str">
        <f>AP6&amp;": Programado Actividad"</f>
        <v>Oct-Dic: Programado Actividad</v>
      </c>
      <c r="AQ8" s="167" t="str">
        <f>AP6&amp;": EjecutadoActividad"</f>
        <v>Oct-Dic: EjecutadoActividad</v>
      </c>
      <c r="AR8" s="167" t="s">
        <v>956</v>
      </c>
      <c r="AS8" s="167" t="s">
        <v>959</v>
      </c>
      <c r="AT8" s="167" t="s">
        <v>958</v>
      </c>
      <c r="AU8" s="241" t="s">
        <v>55</v>
      </c>
      <c r="AV8" s="241" t="s">
        <v>56</v>
      </c>
      <c r="AW8" s="241" t="s">
        <v>57</v>
      </c>
      <c r="AX8" s="238"/>
      <c r="AY8" s="168" t="s">
        <v>960</v>
      </c>
      <c r="AZ8" s="168" t="s">
        <v>961</v>
      </c>
      <c r="BA8" s="168" t="s">
        <v>962</v>
      </c>
      <c r="BB8" s="238"/>
      <c r="BC8" s="238"/>
      <c r="BD8" s="238"/>
      <c r="BE8" s="238"/>
      <c r="BF8" s="238"/>
      <c r="BG8" s="238"/>
      <c r="BH8" s="238"/>
      <c r="BI8" s="238"/>
      <c r="BJ8" s="238"/>
      <c r="BK8" s="238"/>
      <c r="BL8" s="238"/>
      <c r="BM8" s="238"/>
      <c r="BN8" s="238"/>
      <c r="BO8" s="238"/>
      <c r="BP8" s="238"/>
      <c r="BQ8" s="238"/>
      <c r="BR8" s="238"/>
      <c r="BS8" s="238"/>
      <c r="BT8" s="238"/>
      <c r="BU8" s="238"/>
    </row>
    <row r="9" spans="1:74" s="186" customFormat="1" ht="227.25" customHeight="1">
      <c r="A9" s="413" t="s">
        <v>971</v>
      </c>
      <c r="B9" s="414" t="s">
        <v>1302</v>
      </c>
      <c r="C9" s="413" t="s">
        <v>973</v>
      </c>
      <c r="D9" s="413" t="s">
        <v>1001</v>
      </c>
      <c r="E9" s="415"/>
      <c r="F9" s="416" t="s">
        <v>644</v>
      </c>
      <c r="G9" s="416" t="s">
        <v>654</v>
      </c>
      <c r="H9" s="416" t="s">
        <v>664</v>
      </c>
      <c r="I9" s="416" t="s">
        <v>708</v>
      </c>
      <c r="J9" s="416" t="s">
        <v>1299</v>
      </c>
      <c r="K9" s="416" t="s">
        <v>704</v>
      </c>
      <c r="L9" s="416" t="s">
        <v>801</v>
      </c>
      <c r="M9" s="415"/>
      <c r="N9" s="415"/>
      <c r="O9" s="415"/>
      <c r="P9" s="415"/>
      <c r="Q9" s="415" t="s">
        <v>58</v>
      </c>
      <c r="R9" s="187" t="s">
        <v>898</v>
      </c>
      <c r="S9" s="183" t="s">
        <v>893</v>
      </c>
      <c r="T9" s="183" t="s">
        <v>894</v>
      </c>
      <c r="U9" s="220">
        <v>2340</v>
      </c>
      <c r="V9" s="183" t="s">
        <v>701</v>
      </c>
      <c r="W9" s="185">
        <f>+'2. Tarea_sub tareas_vig'!A8</f>
        <v>1</v>
      </c>
      <c r="X9" s="418" t="str">
        <f>+'2. Tarea_sub tareas_vig'!B8</f>
        <v>Alcanzar un 97% de atenciones resueltas en el primer contacto sobre la oferta de trámites y servicios de la Secretaría Distrital de Movilidad</v>
      </c>
      <c r="Y9" s="254">
        <v>0.96299999999999997</v>
      </c>
      <c r="Z9" s="422" t="s">
        <v>616</v>
      </c>
      <c r="AA9" s="254">
        <v>0.96189999999999998</v>
      </c>
      <c r="AB9" s="254">
        <v>0.96189999999999998</v>
      </c>
      <c r="AC9" s="423">
        <f>AB9/AA9</f>
        <v>1</v>
      </c>
      <c r="AD9" s="424" t="s">
        <v>1237</v>
      </c>
      <c r="AE9" s="301" t="s">
        <v>999</v>
      </c>
      <c r="AF9" s="254">
        <v>0.96220000000000006</v>
      </c>
      <c r="AG9" s="254">
        <v>0.96220000000000006</v>
      </c>
      <c r="AH9" s="423">
        <f>AG9/AF9</f>
        <v>1</v>
      </c>
      <c r="AI9" s="424" t="s">
        <v>1280</v>
      </c>
      <c r="AJ9" s="301" t="s">
        <v>1275</v>
      </c>
      <c r="AK9" s="254">
        <v>0.96260000000000001</v>
      </c>
      <c r="AL9" s="428">
        <v>0.96260000000000001</v>
      </c>
      <c r="AM9" s="429">
        <f t="shared" ref="AM9:AM14" si="0">AL9/AK9</f>
        <v>1</v>
      </c>
      <c r="AN9" s="430" t="s">
        <v>1314</v>
      </c>
      <c r="AO9" s="301" t="s">
        <v>1304</v>
      </c>
      <c r="AP9" s="488">
        <v>0.96299999999999997</v>
      </c>
      <c r="AQ9" s="488">
        <v>0.96299999999999997</v>
      </c>
      <c r="AR9" s="488">
        <f>AQ9/AP9</f>
        <v>1</v>
      </c>
      <c r="AS9" s="540" t="s">
        <v>1367</v>
      </c>
      <c r="AT9" s="541" t="s">
        <v>1365</v>
      </c>
      <c r="AU9" s="430" t="s">
        <v>1378</v>
      </c>
      <c r="AV9" s="301" t="s">
        <v>1383</v>
      </c>
      <c r="AW9" s="302" t="s">
        <v>974</v>
      </c>
      <c r="AX9" s="542"/>
      <c r="AY9" s="255">
        <f>AP9</f>
        <v>0.96299999999999997</v>
      </c>
      <c r="AZ9" s="255">
        <v>0.96299999999999997</v>
      </c>
      <c r="BA9" s="255">
        <f>AZ9/AY9</f>
        <v>1</v>
      </c>
      <c r="BB9" s="238"/>
      <c r="BC9" s="184"/>
      <c r="BD9" s="184"/>
      <c r="BE9" s="184"/>
      <c r="BF9" s="184"/>
      <c r="BG9" s="184"/>
      <c r="BH9" s="184"/>
      <c r="BI9" s="184"/>
      <c r="BJ9" s="184"/>
      <c r="BK9" s="184"/>
      <c r="BL9" s="184"/>
      <c r="BM9" s="184"/>
      <c r="BN9" s="184"/>
      <c r="BO9" s="184"/>
      <c r="BP9" s="184"/>
      <c r="BQ9" s="184"/>
      <c r="BR9" s="184"/>
      <c r="BS9" s="184"/>
      <c r="BT9" s="184"/>
      <c r="BU9" s="184"/>
    </row>
    <row r="10" spans="1:74" s="186" customFormat="1" ht="193.5" customHeight="1">
      <c r="A10" s="413" t="s">
        <v>971</v>
      </c>
      <c r="B10" s="414" t="s">
        <v>1302</v>
      </c>
      <c r="C10" s="413" t="s">
        <v>973</v>
      </c>
      <c r="D10" s="413" t="s">
        <v>1001</v>
      </c>
      <c r="E10" s="415"/>
      <c r="F10" s="416" t="s">
        <v>644</v>
      </c>
      <c r="G10" s="416" t="s">
        <v>654</v>
      </c>
      <c r="H10" s="416" t="s">
        <v>664</v>
      </c>
      <c r="I10" s="416" t="s">
        <v>708</v>
      </c>
      <c r="J10" s="416" t="s">
        <v>1299</v>
      </c>
      <c r="K10" s="416" t="s">
        <v>704</v>
      </c>
      <c r="L10" s="416" t="s">
        <v>801</v>
      </c>
      <c r="M10" s="415"/>
      <c r="N10" s="415"/>
      <c r="O10" s="415"/>
      <c r="P10" s="415"/>
      <c r="Q10" s="415" t="s">
        <v>58</v>
      </c>
      <c r="R10" s="187" t="s">
        <v>898</v>
      </c>
      <c r="S10" s="183" t="s">
        <v>893</v>
      </c>
      <c r="T10" s="183" t="s">
        <v>894</v>
      </c>
      <c r="U10" s="220">
        <v>2340</v>
      </c>
      <c r="V10" s="183" t="s">
        <v>701</v>
      </c>
      <c r="W10" s="185">
        <f>+'2. Tarea_sub tareas_vig'!A12</f>
        <v>2</v>
      </c>
      <c r="X10" s="418" t="str">
        <f>+'2. Tarea_sub tareas_vig'!B12</f>
        <v xml:space="preserve">Disminuir a 34,7 unidades en minutos  del tiempo promedio del ciclo de atención de los trámites y servicios en el canal presencial.
</v>
      </c>
      <c r="Y10" s="419">
        <v>39</v>
      </c>
      <c r="Z10" s="422" t="s">
        <v>616</v>
      </c>
      <c r="AA10" s="243">
        <v>40.5</v>
      </c>
      <c r="AB10" s="243">
        <v>40.5</v>
      </c>
      <c r="AC10" s="254">
        <f>AA10/AB10</f>
        <v>1</v>
      </c>
      <c r="AD10" s="301" t="s">
        <v>991</v>
      </c>
      <c r="AE10" s="301" t="s">
        <v>987</v>
      </c>
      <c r="AF10" s="243">
        <v>39.700000000000003</v>
      </c>
      <c r="AG10" s="243">
        <v>39.700000000000003</v>
      </c>
      <c r="AH10" s="423">
        <f>AF10/AG10</f>
        <v>1</v>
      </c>
      <c r="AI10" s="301" t="s">
        <v>1006</v>
      </c>
      <c r="AJ10" s="301" t="s">
        <v>1274</v>
      </c>
      <c r="AK10" s="243">
        <v>39.5</v>
      </c>
      <c r="AL10" s="243">
        <v>39.299999999999997</v>
      </c>
      <c r="AM10" s="254">
        <f t="shared" si="0"/>
        <v>0.99493670886075947</v>
      </c>
      <c r="AN10" s="430" t="s">
        <v>1303</v>
      </c>
      <c r="AO10" s="301" t="s">
        <v>1286</v>
      </c>
      <c r="AP10" s="243">
        <v>39</v>
      </c>
      <c r="AQ10" s="243">
        <v>39</v>
      </c>
      <c r="AR10" s="254">
        <f>AP10/AQ10</f>
        <v>1</v>
      </c>
      <c r="AS10" s="540" t="s">
        <v>1346</v>
      </c>
      <c r="AT10" s="541" t="s">
        <v>1366</v>
      </c>
      <c r="AU10" s="430" t="s">
        <v>1368</v>
      </c>
      <c r="AV10" s="301" t="s">
        <v>1383</v>
      </c>
      <c r="AW10" s="302" t="s">
        <v>1347</v>
      </c>
      <c r="AX10" s="543"/>
      <c r="AY10" s="258">
        <f>AP10</f>
        <v>39</v>
      </c>
      <c r="AZ10" s="258">
        <f>AQ10</f>
        <v>39</v>
      </c>
      <c r="BA10" s="303">
        <f>AY10/AZ10</f>
        <v>1</v>
      </c>
      <c r="BB10" s="238"/>
      <c r="BC10" s="184"/>
      <c r="BD10" s="184"/>
      <c r="BE10" s="184"/>
      <c r="BF10" s="184"/>
      <c r="BG10" s="184"/>
      <c r="BH10" s="184"/>
      <c r="BI10" s="184"/>
      <c r="BJ10" s="184"/>
      <c r="BK10" s="184"/>
      <c r="BL10" s="184"/>
      <c r="BM10" s="184"/>
      <c r="BN10" s="184"/>
      <c r="BO10" s="184"/>
      <c r="BP10" s="184"/>
      <c r="BQ10" s="184"/>
      <c r="BR10" s="184"/>
      <c r="BS10" s="184"/>
      <c r="BT10" s="184"/>
      <c r="BU10" s="184"/>
    </row>
    <row r="11" spans="1:74" ht="162.75" customHeight="1">
      <c r="A11" s="413" t="s">
        <v>971</v>
      </c>
      <c r="B11" s="414" t="s">
        <v>1302</v>
      </c>
      <c r="C11" s="413" t="s">
        <v>973</v>
      </c>
      <c r="D11" s="413" t="s">
        <v>1001</v>
      </c>
      <c r="E11" s="417"/>
      <c r="F11" s="413" t="s">
        <v>606</v>
      </c>
      <c r="G11" s="413" t="s">
        <v>607</v>
      </c>
      <c r="H11" s="416" t="s">
        <v>664</v>
      </c>
      <c r="I11" s="413" t="s">
        <v>665</v>
      </c>
      <c r="J11" s="416" t="s">
        <v>1300</v>
      </c>
      <c r="K11" s="416" t="s">
        <v>704</v>
      </c>
      <c r="L11" s="416" t="s">
        <v>801</v>
      </c>
      <c r="M11" s="417"/>
      <c r="N11" s="417"/>
      <c r="O11" s="417"/>
      <c r="P11" s="417"/>
      <c r="Q11" s="415" t="s">
        <v>58</v>
      </c>
      <c r="R11" s="187" t="s">
        <v>901</v>
      </c>
      <c r="S11" s="183" t="s">
        <v>893</v>
      </c>
      <c r="T11" s="183" t="s">
        <v>894</v>
      </c>
      <c r="U11" s="220">
        <v>2340</v>
      </c>
      <c r="V11" s="183" t="s">
        <v>701</v>
      </c>
      <c r="W11" s="50">
        <f>+'2. Tarea_sub tareas_vig'!A16</f>
        <v>3</v>
      </c>
      <c r="X11" s="418" t="str">
        <f>+'2. Tarea_sub tareas_vig'!B16</f>
        <v>Aumentar a 1311 atenciones en orientaciones a víctimas de siniestros viales con enfoque poblacional, diferencial y de género.</v>
      </c>
      <c r="Y11" s="420">
        <v>1124</v>
      </c>
      <c r="Z11" s="422" t="s">
        <v>616</v>
      </c>
      <c r="AA11" s="425">
        <v>270</v>
      </c>
      <c r="AB11" s="425">
        <v>270</v>
      </c>
      <c r="AC11" s="423">
        <f>AB11/AA11</f>
        <v>1</v>
      </c>
      <c r="AD11" s="301" t="s">
        <v>981</v>
      </c>
      <c r="AE11" s="301" t="s">
        <v>988</v>
      </c>
      <c r="AF11" s="426">
        <v>540</v>
      </c>
      <c r="AG11" s="427">
        <f>270+270</f>
        <v>540</v>
      </c>
      <c r="AH11" s="423">
        <f>AG11/AF11</f>
        <v>1</v>
      </c>
      <c r="AI11" s="301" t="s">
        <v>1281</v>
      </c>
      <c r="AJ11" s="301" t="s">
        <v>1005</v>
      </c>
      <c r="AK11" s="431">
        <v>877</v>
      </c>
      <c r="AL11" s="244">
        <f>AG11+337</f>
        <v>877</v>
      </c>
      <c r="AM11" s="254">
        <f t="shared" si="0"/>
        <v>1</v>
      </c>
      <c r="AN11" s="430" t="s">
        <v>1284</v>
      </c>
      <c r="AO11" s="301" t="s">
        <v>1287</v>
      </c>
      <c r="AP11" s="431">
        <v>1124</v>
      </c>
      <c r="AQ11" s="544">
        <f>AL11+247</f>
        <v>1124</v>
      </c>
      <c r="AR11" s="254">
        <f>AQ11/AP11</f>
        <v>1</v>
      </c>
      <c r="AS11" s="540" t="s">
        <v>1380</v>
      </c>
      <c r="AT11" s="545" t="s">
        <v>1357</v>
      </c>
      <c r="AU11" s="302" t="s">
        <v>1379</v>
      </c>
      <c r="AV11" s="301" t="s">
        <v>1383</v>
      </c>
      <c r="AW11" s="302" t="s">
        <v>977</v>
      </c>
      <c r="AX11" s="546"/>
      <c r="AY11" s="309">
        <f>AP11</f>
        <v>1124</v>
      </c>
      <c r="AZ11" s="309">
        <f>AQ11</f>
        <v>1124</v>
      </c>
      <c r="BA11" s="303">
        <f>AZ11/AY11</f>
        <v>1</v>
      </c>
      <c r="BB11" s="238"/>
      <c r="BC11" s="48"/>
      <c r="BD11" s="48"/>
      <c r="BE11" s="48"/>
      <c r="BF11" s="48"/>
      <c r="BG11" s="48"/>
      <c r="BH11" s="48"/>
      <c r="BI11" s="48"/>
      <c r="BJ11" s="48"/>
      <c r="BK11" s="48"/>
      <c r="BL11" s="48"/>
      <c r="BM11" s="48"/>
      <c r="BN11" s="48"/>
      <c r="BO11" s="48"/>
      <c r="BP11" s="48"/>
      <c r="BQ11" s="48"/>
      <c r="BR11" s="48"/>
      <c r="BS11" s="48"/>
      <c r="BT11" s="48"/>
      <c r="BU11" s="48"/>
    </row>
    <row r="12" spans="1:74" ht="289.5" customHeight="1">
      <c r="A12" s="413" t="s">
        <v>971</v>
      </c>
      <c r="B12" s="414" t="s">
        <v>1302</v>
      </c>
      <c r="C12" s="413" t="s">
        <v>973</v>
      </c>
      <c r="D12" s="413" t="s">
        <v>1001</v>
      </c>
      <c r="E12" s="417"/>
      <c r="F12" s="413" t="s">
        <v>606</v>
      </c>
      <c r="G12" s="413" t="s">
        <v>621</v>
      </c>
      <c r="H12" s="416" t="s">
        <v>622</v>
      </c>
      <c r="I12" s="413" t="s">
        <v>655</v>
      </c>
      <c r="J12" s="416" t="s">
        <v>1301</v>
      </c>
      <c r="K12" s="416" t="s">
        <v>704</v>
      </c>
      <c r="L12" s="416" t="s">
        <v>801</v>
      </c>
      <c r="M12" s="417"/>
      <c r="N12" s="417"/>
      <c r="O12" s="417"/>
      <c r="P12" s="417"/>
      <c r="Q12" s="415" t="s">
        <v>58</v>
      </c>
      <c r="R12" s="187" t="s">
        <v>899</v>
      </c>
      <c r="S12" s="50" t="s">
        <v>895</v>
      </c>
      <c r="T12" s="50" t="s">
        <v>896</v>
      </c>
      <c r="U12" s="220">
        <v>2340</v>
      </c>
      <c r="V12" s="183" t="s">
        <v>701</v>
      </c>
      <c r="W12" s="50">
        <f>+'2. Tarea_sub tareas_vig'!A20</f>
        <v>4</v>
      </c>
      <c r="X12" s="418" t="str">
        <f>+'2. Tarea_sub tareas_vig'!B20</f>
        <v>Aumentar a 11.640 personas en actividades de formación en temas de prevención de siniestralidad vial con enfoque poblacional, diferencial y de género.</v>
      </c>
      <c r="Y12" s="420">
        <v>11540</v>
      </c>
      <c r="Z12" s="422" t="s">
        <v>616</v>
      </c>
      <c r="AA12" s="426">
        <v>237</v>
      </c>
      <c r="AB12" s="426">
        <v>237</v>
      </c>
      <c r="AC12" s="423">
        <f>AB12/AA12</f>
        <v>1</v>
      </c>
      <c r="AD12" s="301" t="s">
        <v>982</v>
      </c>
      <c r="AE12" s="301" t="s">
        <v>989</v>
      </c>
      <c r="AF12" s="427">
        <f>3870+AB12</f>
        <v>4107</v>
      </c>
      <c r="AG12" s="427">
        <f>3870+AB12</f>
        <v>4107</v>
      </c>
      <c r="AH12" s="423">
        <f>AG12/AF12</f>
        <v>1</v>
      </c>
      <c r="AI12" s="424" t="s">
        <v>1282</v>
      </c>
      <c r="AJ12" s="301" t="s">
        <v>1002</v>
      </c>
      <c r="AK12" s="431">
        <v>9845</v>
      </c>
      <c r="AL12" s="244">
        <f>AG12+5738</f>
        <v>9845</v>
      </c>
      <c r="AM12" s="254">
        <f t="shared" si="0"/>
        <v>1</v>
      </c>
      <c r="AN12" s="302" t="s">
        <v>1285</v>
      </c>
      <c r="AO12" s="301" t="s">
        <v>1288</v>
      </c>
      <c r="AP12" s="427">
        <v>11540</v>
      </c>
      <c r="AQ12" s="547">
        <v>11540</v>
      </c>
      <c r="AR12" s="254">
        <f>AQ12/AP12</f>
        <v>1</v>
      </c>
      <c r="AS12" s="548" t="s">
        <v>1381</v>
      </c>
      <c r="AT12" s="301" t="s">
        <v>1358</v>
      </c>
      <c r="AU12" s="302" t="s">
        <v>1384</v>
      </c>
      <c r="AV12" s="301" t="s">
        <v>1383</v>
      </c>
      <c r="AW12" s="302" t="s">
        <v>1348</v>
      </c>
      <c r="AX12" s="546"/>
      <c r="AY12" s="309">
        <v>11540</v>
      </c>
      <c r="AZ12" s="270">
        <f>AQ12</f>
        <v>11540</v>
      </c>
      <c r="BA12" s="303">
        <f>AZ12/AY12</f>
        <v>1</v>
      </c>
      <c r="BB12" s="238"/>
      <c r="BC12" s="487"/>
      <c r="BD12" s="48"/>
      <c r="BE12" s="48"/>
      <c r="BF12" s="48"/>
      <c r="BG12" s="48"/>
      <c r="BH12" s="48"/>
      <c r="BI12" s="48"/>
      <c r="BJ12" s="48"/>
      <c r="BK12" s="48"/>
      <c r="BL12" s="48"/>
      <c r="BM12" s="48"/>
      <c r="BN12" s="48"/>
      <c r="BO12" s="48"/>
      <c r="BP12" s="48"/>
      <c r="BQ12" s="48"/>
      <c r="BR12" s="48"/>
      <c r="BS12" s="48"/>
      <c r="BT12" s="48"/>
      <c r="BU12" s="48"/>
    </row>
    <row r="13" spans="1:74" ht="258.75">
      <c r="A13" s="413" t="s">
        <v>971</v>
      </c>
      <c r="B13" s="414" t="s">
        <v>1302</v>
      </c>
      <c r="C13" s="413" t="s">
        <v>973</v>
      </c>
      <c r="D13" s="413" t="s">
        <v>1001</v>
      </c>
      <c r="E13" s="417"/>
      <c r="F13" s="416" t="s">
        <v>644</v>
      </c>
      <c r="G13" s="416" t="s">
        <v>654</v>
      </c>
      <c r="H13" s="416" t="s">
        <v>622</v>
      </c>
      <c r="I13" s="416" t="s">
        <v>708</v>
      </c>
      <c r="J13" s="416"/>
      <c r="K13" s="416" t="s">
        <v>704</v>
      </c>
      <c r="L13" s="416" t="s">
        <v>801</v>
      </c>
      <c r="M13" s="417"/>
      <c r="N13" s="417"/>
      <c r="O13" s="417"/>
      <c r="P13" s="417"/>
      <c r="Q13" s="415" t="s">
        <v>58</v>
      </c>
      <c r="R13" s="187" t="s">
        <v>899</v>
      </c>
      <c r="S13" s="50" t="s">
        <v>895</v>
      </c>
      <c r="T13" s="50" t="s">
        <v>896</v>
      </c>
      <c r="U13" s="220">
        <v>2340</v>
      </c>
      <c r="V13" s="183" t="s">
        <v>701</v>
      </c>
      <c r="W13" s="50">
        <f>+'2. Tarea_sub tareas_vig'!A24</f>
        <v>5</v>
      </c>
      <c r="X13" s="413" t="str">
        <f>+'2. Tarea_sub tareas_vig'!B24</f>
        <v>Incrementar a 11625 cursos pedagógicos dictados a la ciudadanía anualmente con enfoque poblacional, diferencial y de género.</v>
      </c>
      <c r="Y13" s="420">
        <v>10151</v>
      </c>
      <c r="Z13" s="422" t="s">
        <v>616</v>
      </c>
      <c r="AA13" s="244">
        <v>2945</v>
      </c>
      <c r="AB13" s="244">
        <v>2945</v>
      </c>
      <c r="AC13" s="423">
        <f>AB13/AA13</f>
        <v>1</v>
      </c>
      <c r="AD13" s="301" t="s">
        <v>980</v>
      </c>
      <c r="AE13" s="301" t="s">
        <v>993</v>
      </c>
      <c r="AF13" s="244">
        <v>5235</v>
      </c>
      <c r="AG13" s="244">
        <f>AB13+2290</f>
        <v>5235</v>
      </c>
      <c r="AH13" s="423">
        <f>AG13/AF13</f>
        <v>1</v>
      </c>
      <c r="AI13" s="301" t="s">
        <v>1277</v>
      </c>
      <c r="AJ13" s="301" t="s">
        <v>1003</v>
      </c>
      <c r="AK13" s="432">
        <v>7687</v>
      </c>
      <c r="AL13" s="244">
        <f>AG13+2452</f>
        <v>7687</v>
      </c>
      <c r="AM13" s="254">
        <f t="shared" si="0"/>
        <v>1</v>
      </c>
      <c r="AN13" s="302" t="s">
        <v>1283</v>
      </c>
      <c r="AO13" s="301" t="s">
        <v>1289</v>
      </c>
      <c r="AP13" s="244">
        <v>10151</v>
      </c>
      <c r="AQ13" s="244">
        <f>AL13+2464</f>
        <v>10151</v>
      </c>
      <c r="AR13" s="254">
        <f>AQ13/AP13</f>
        <v>1</v>
      </c>
      <c r="AS13" s="540" t="s">
        <v>1360</v>
      </c>
      <c r="AT13" s="541" t="s">
        <v>1361</v>
      </c>
      <c r="AU13" s="302" t="s">
        <v>1385</v>
      </c>
      <c r="AV13" s="302" t="s">
        <v>1359</v>
      </c>
      <c r="AW13" s="302" t="s">
        <v>978</v>
      </c>
      <c r="AX13" s="543"/>
      <c r="AY13" s="270">
        <f>AP13</f>
        <v>10151</v>
      </c>
      <c r="AZ13" s="270">
        <f>AQ13</f>
        <v>10151</v>
      </c>
      <c r="BA13" s="255">
        <f>AZ13/AY13</f>
        <v>1</v>
      </c>
      <c r="BB13" s="238"/>
      <c r="BC13" s="48"/>
      <c r="BD13" s="48"/>
      <c r="BE13" s="48"/>
      <c r="BF13" s="48"/>
      <c r="BG13" s="48"/>
      <c r="BH13" s="48"/>
      <c r="BI13" s="48"/>
      <c r="BJ13" s="48"/>
      <c r="BK13" s="48"/>
      <c r="BL13" s="48"/>
      <c r="BM13" s="48"/>
      <c r="BN13" s="48"/>
      <c r="BO13" s="48"/>
      <c r="BP13" s="48"/>
      <c r="BQ13" s="48"/>
      <c r="BR13" s="48"/>
      <c r="BS13" s="48"/>
      <c r="BT13" s="48"/>
      <c r="BU13" s="48"/>
      <c r="BV13" s="230"/>
    </row>
    <row r="14" spans="1:74" ht="225" customHeight="1">
      <c r="A14" s="413" t="s">
        <v>971</v>
      </c>
      <c r="B14" s="414" t="s">
        <v>1302</v>
      </c>
      <c r="C14" s="413" t="s">
        <v>973</v>
      </c>
      <c r="D14" s="413" t="s">
        <v>1001</v>
      </c>
      <c r="E14" s="417"/>
      <c r="F14" s="417" t="s">
        <v>653</v>
      </c>
      <c r="G14" s="417" t="s">
        <v>653</v>
      </c>
      <c r="H14" s="416" t="s">
        <v>622</v>
      </c>
      <c r="I14" s="417" t="s">
        <v>653</v>
      </c>
      <c r="J14" s="416"/>
      <c r="K14" s="416" t="s">
        <v>704</v>
      </c>
      <c r="L14" s="416" t="s">
        <v>801</v>
      </c>
      <c r="M14" s="417"/>
      <c r="N14" s="417"/>
      <c r="O14" s="417"/>
      <c r="P14" s="417"/>
      <c r="Q14" s="415" t="s">
        <v>58</v>
      </c>
      <c r="R14" s="187" t="s">
        <v>900</v>
      </c>
      <c r="S14" s="50" t="s">
        <v>895</v>
      </c>
      <c r="T14" s="50" t="s">
        <v>896</v>
      </c>
      <c r="U14" s="220">
        <v>2340</v>
      </c>
      <c r="V14" s="183" t="s">
        <v>701</v>
      </c>
      <c r="W14" s="50">
        <f>+'2. Tarea_sub tareas_vig'!A28</f>
        <v>6</v>
      </c>
      <c r="X14" s="413" t="str">
        <f>+'2. Tarea_sub tareas_vig'!B28</f>
        <v>Diseñar 100% del Programa de formación a mujeres en Oficios No Convencionales relacionados con transporte público de la ciudad con enfoque poblacional, diferencial y de género.</v>
      </c>
      <c r="Y14" s="421">
        <v>1</v>
      </c>
      <c r="Z14" s="394" t="s">
        <v>616</v>
      </c>
      <c r="AA14" s="395">
        <v>0.25</v>
      </c>
      <c r="AB14" s="395">
        <v>0.25</v>
      </c>
      <c r="AC14" s="393">
        <f>AB14/AA14</f>
        <v>1</v>
      </c>
      <c r="AD14" s="392" t="s">
        <v>979</v>
      </c>
      <c r="AE14" s="392" t="s">
        <v>990</v>
      </c>
      <c r="AF14" s="396">
        <v>0.25</v>
      </c>
      <c r="AG14" s="395">
        <v>0.25</v>
      </c>
      <c r="AH14" s="393">
        <f>AG14/AF14</f>
        <v>1</v>
      </c>
      <c r="AI14" s="392" t="s">
        <v>1276</v>
      </c>
      <c r="AJ14" s="301" t="s">
        <v>1004</v>
      </c>
      <c r="AK14" s="433">
        <v>0.25</v>
      </c>
      <c r="AL14" s="434">
        <v>0.25</v>
      </c>
      <c r="AM14" s="254">
        <f t="shared" si="0"/>
        <v>1</v>
      </c>
      <c r="AN14" s="302" t="s">
        <v>1278</v>
      </c>
      <c r="AO14" s="301" t="s">
        <v>1290</v>
      </c>
      <c r="AP14" s="549">
        <v>0.25</v>
      </c>
      <c r="AQ14" s="550">
        <v>0.25</v>
      </c>
      <c r="AR14" s="254">
        <f>AQ14/AP14</f>
        <v>1</v>
      </c>
      <c r="AS14" s="302" t="s">
        <v>1341</v>
      </c>
      <c r="AT14" s="541" t="s">
        <v>1362</v>
      </c>
      <c r="AU14" s="302" t="s">
        <v>1278</v>
      </c>
      <c r="AV14" s="301" t="s">
        <v>1383</v>
      </c>
      <c r="AW14" s="302" t="s">
        <v>1342</v>
      </c>
      <c r="AX14" s="546"/>
      <c r="AY14" s="229">
        <f>AA14+AF14+AK14+AP14</f>
        <v>1</v>
      </c>
      <c r="AZ14" s="303">
        <v>1</v>
      </c>
      <c r="BA14" s="255">
        <f>AZ14/AY14</f>
        <v>1</v>
      </c>
      <c r="BB14" s="238"/>
      <c r="BC14" s="48"/>
      <c r="BD14" s="48"/>
      <c r="BE14" s="48"/>
      <c r="BF14" s="48"/>
      <c r="BG14" s="48"/>
      <c r="BH14" s="48"/>
      <c r="BI14" s="48"/>
      <c r="BJ14" s="48"/>
      <c r="BK14" s="48"/>
      <c r="BL14" s="48"/>
      <c r="BM14" s="48"/>
      <c r="BN14" s="48"/>
      <c r="BO14" s="48"/>
      <c r="BP14" s="48"/>
      <c r="BQ14" s="48"/>
      <c r="BR14" s="48"/>
      <c r="BS14" s="48"/>
      <c r="BT14" s="48"/>
      <c r="BU14" s="48"/>
    </row>
    <row r="15" spans="1:74" ht="25.5" customHeight="1">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318"/>
      <c r="AG15" s="48"/>
      <c r="AH15" s="48"/>
      <c r="AI15" s="48"/>
      <c r="AJ15" s="48"/>
      <c r="AK15" s="48"/>
      <c r="AL15" s="48"/>
      <c r="AM15" s="48"/>
      <c r="AN15" s="48"/>
      <c r="AO15" s="48"/>
      <c r="AP15" s="48"/>
      <c r="AQ15" s="48"/>
      <c r="AR15" s="48"/>
      <c r="AS15" s="48"/>
      <c r="AT15" s="48"/>
      <c r="AU15" s="48"/>
      <c r="AV15" s="48"/>
      <c r="AW15" s="48"/>
      <c r="AX15" s="48"/>
      <c r="AY15" s="41"/>
      <c r="AZ15" s="41"/>
      <c r="BA15" s="41"/>
      <c r="BB15" s="238"/>
      <c r="BC15" s="48"/>
      <c r="BD15" s="48"/>
      <c r="BE15" s="48"/>
      <c r="BF15" s="48"/>
      <c r="BG15" s="48"/>
      <c r="BH15" s="48"/>
      <c r="BI15" s="48"/>
      <c r="BJ15" s="41"/>
      <c r="BK15" s="41"/>
      <c r="BL15" s="41"/>
      <c r="BM15" s="41"/>
      <c r="BN15" s="41"/>
      <c r="BO15" s="41"/>
      <c r="BP15" s="41"/>
      <c r="BQ15" s="41"/>
      <c r="BR15" s="41"/>
      <c r="BS15" s="41"/>
      <c r="BT15" s="41"/>
      <c r="BU15" s="41"/>
    </row>
    <row r="16" spans="1:74" ht="13.5" customHeight="1">
      <c r="A16" s="754"/>
      <c r="B16" s="593"/>
      <c r="C16" s="593"/>
      <c r="D16" s="593"/>
      <c r="E16" s="593"/>
      <c r="F16" s="593"/>
      <c r="G16" s="593"/>
      <c r="H16" s="593"/>
      <c r="I16" s="593"/>
      <c r="J16" s="594"/>
      <c r="K16" s="51"/>
      <c r="L16" s="51"/>
      <c r="M16" s="51"/>
      <c r="N16" s="51"/>
      <c r="O16" s="51"/>
      <c r="P16" s="51"/>
      <c r="Q16" s="51"/>
      <c r="R16" s="51"/>
      <c r="S16" s="51"/>
      <c r="T16" s="51"/>
      <c r="U16" s="51"/>
      <c r="V16" s="51"/>
      <c r="W16" s="51"/>
      <c r="X16" s="51"/>
      <c r="Y16" s="51"/>
      <c r="Z16" s="51"/>
      <c r="AA16" s="51"/>
      <c r="AB16" s="51"/>
      <c r="AC16" s="233"/>
      <c r="AD16" s="51"/>
      <c r="AE16" s="51"/>
      <c r="AF16" s="319"/>
      <c r="AG16" s="51"/>
      <c r="AH16" s="51"/>
      <c r="AI16" s="51"/>
      <c r="AJ16" s="51"/>
      <c r="AK16" s="51"/>
      <c r="AL16" s="51"/>
      <c r="AM16" s="51"/>
      <c r="AN16" s="51"/>
      <c r="AO16" s="51"/>
      <c r="AP16" s="51"/>
      <c r="AQ16" s="51"/>
      <c r="AR16" s="51"/>
      <c r="AS16" s="51"/>
      <c r="AT16" s="51"/>
      <c r="AU16" s="51"/>
      <c r="AV16" s="51"/>
      <c r="AW16" s="51"/>
      <c r="AX16" s="51"/>
      <c r="AY16" s="41"/>
      <c r="AZ16" s="41"/>
      <c r="BA16" s="41"/>
      <c r="BB16" s="238"/>
      <c r="BC16" s="51"/>
      <c r="BD16" s="51"/>
      <c r="BE16" s="51"/>
      <c r="BF16" s="51"/>
      <c r="BG16" s="51"/>
      <c r="BH16" s="51"/>
      <c r="BI16" s="51"/>
      <c r="BJ16" s="41"/>
      <c r="BK16" s="41"/>
      <c r="BL16" s="41"/>
      <c r="BM16" s="41"/>
      <c r="BN16" s="41"/>
      <c r="BO16" s="41"/>
      <c r="BP16" s="41"/>
      <c r="BQ16" s="41"/>
      <c r="BR16" s="41"/>
      <c r="BS16" s="41"/>
      <c r="BT16" s="41"/>
      <c r="BU16" s="41"/>
    </row>
    <row r="17" spans="1:73" ht="13.5" customHeight="1">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234"/>
      <c r="AD17" s="48"/>
      <c r="AE17" s="48"/>
      <c r="AF17" s="318"/>
      <c r="AG17" s="48"/>
      <c r="AH17" s="48"/>
      <c r="AI17" s="48"/>
      <c r="AJ17" s="48"/>
      <c r="AK17" s="48"/>
      <c r="AL17" s="48"/>
      <c r="AM17" s="48"/>
      <c r="AN17" s="48"/>
      <c r="AO17" s="48"/>
      <c r="AP17" s="48"/>
      <c r="AQ17" s="48"/>
      <c r="AR17" s="48"/>
      <c r="AS17" s="48"/>
      <c r="AT17" s="48"/>
      <c r="AU17" s="48"/>
      <c r="AV17" s="48"/>
      <c r="AW17" s="48"/>
      <c r="AX17" s="48"/>
      <c r="AY17" s="41"/>
      <c r="AZ17" s="41"/>
      <c r="BA17" s="41"/>
      <c r="BB17" s="238"/>
      <c r="BC17" s="48"/>
      <c r="BD17" s="48"/>
      <c r="BE17" s="48"/>
      <c r="BF17" s="48"/>
      <c r="BG17" s="48"/>
      <c r="BH17" s="48"/>
      <c r="BI17" s="48"/>
      <c r="BJ17" s="41"/>
      <c r="BK17" s="41"/>
      <c r="BL17" s="41"/>
      <c r="BM17" s="41"/>
      <c r="BN17" s="41"/>
      <c r="BO17" s="41"/>
      <c r="BP17" s="41"/>
      <c r="BQ17" s="41"/>
      <c r="BR17" s="41"/>
      <c r="BS17" s="41"/>
      <c r="BT17" s="41"/>
      <c r="BU17" s="41"/>
    </row>
    <row r="18" spans="1:73" ht="13.5" customHeight="1">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318"/>
      <c r="AG18" s="48"/>
      <c r="AH18" s="48"/>
      <c r="AI18" s="48"/>
      <c r="AJ18" s="48"/>
      <c r="AK18" s="48"/>
      <c r="AL18" s="48"/>
      <c r="AM18" s="48"/>
      <c r="AN18" s="48"/>
      <c r="AO18" s="48"/>
      <c r="AP18" s="48"/>
      <c r="AQ18" s="48"/>
      <c r="AR18" s="48"/>
      <c r="AS18" s="48"/>
      <c r="AT18" s="48"/>
      <c r="AU18" s="48"/>
      <c r="AV18" s="48"/>
      <c r="AW18" s="48"/>
      <c r="AX18" s="48"/>
      <c r="AY18" s="41"/>
      <c r="AZ18" s="41"/>
      <c r="BA18" s="41"/>
      <c r="BB18" s="238"/>
      <c r="BC18" s="48"/>
      <c r="BD18" s="48"/>
      <c r="BE18" s="48"/>
      <c r="BF18" s="48"/>
      <c r="BG18" s="48"/>
      <c r="BH18" s="48"/>
      <c r="BI18" s="48"/>
      <c r="BJ18" s="41"/>
      <c r="BK18" s="41"/>
      <c r="BL18" s="41"/>
      <c r="BM18" s="41"/>
      <c r="BN18" s="41"/>
      <c r="BO18" s="41"/>
      <c r="BP18" s="41"/>
      <c r="BQ18" s="41"/>
      <c r="BR18" s="41"/>
      <c r="BS18" s="41"/>
      <c r="BT18" s="41"/>
      <c r="BU18" s="41"/>
    </row>
    <row r="19" spans="1:73" ht="13.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318"/>
      <c r="AG19" s="48"/>
      <c r="AH19" s="48"/>
      <c r="AI19" s="48"/>
      <c r="AJ19" s="48"/>
      <c r="AK19" s="48"/>
      <c r="AL19" s="48"/>
      <c r="AM19" s="48"/>
      <c r="AN19" s="48"/>
      <c r="AO19" s="48"/>
      <c r="AP19" s="48"/>
      <c r="AQ19" s="48"/>
      <c r="AR19" s="48"/>
      <c r="AS19" s="48"/>
      <c r="AT19" s="48"/>
      <c r="AU19" s="48"/>
      <c r="AV19" s="48"/>
      <c r="AW19" s="48"/>
      <c r="AX19" s="48"/>
      <c r="AY19" s="41"/>
      <c r="AZ19" s="41"/>
      <c r="BA19" s="41"/>
      <c r="BB19" s="238"/>
      <c r="BC19" s="48"/>
      <c r="BD19" s="48"/>
      <c r="BE19" s="48"/>
      <c r="BF19" s="48"/>
      <c r="BG19" s="48"/>
      <c r="BH19" s="48"/>
      <c r="BI19" s="48"/>
      <c r="BJ19" s="41"/>
      <c r="BK19" s="41"/>
      <c r="BL19" s="41"/>
      <c r="BM19" s="41"/>
      <c r="BN19" s="41"/>
      <c r="BO19" s="41"/>
      <c r="BP19" s="41"/>
      <c r="BQ19" s="41"/>
      <c r="BR19" s="41"/>
      <c r="BS19" s="41"/>
      <c r="BT19" s="41"/>
      <c r="BU19" s="41"/>
    </row>
    <row r="20" spans="1:73" ht="13.5" customHeight="1">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318"/>
      <c r="AG20" s="48"/>
      <c r="AH20" s="48"/>
      <c r="AI20" s="48"/>
      <c r="AJ20" s="48"/>
      <c r="AK20" s="48"/>
      <c r="AL20" s="48"/>
      <c r="AM20" s="48"/>
      <c r="AN20" s="48"/>
      <c r="AO20" s="48"/>
      <c r="AP20" s="48"/>
      <c r="AQ20" s="48"/>
      <c r="AR20" s="48"/>
      <c r="AS20" s="48"/>
      <c r="AT20" s="48"/>
      <c r="AU20" s="48"/>
      <c r="AV20" s="48"/>
      <c r="AW20" s="48"/>
      <c r="AX20" s="48"/>
      <c r="AY20" s="41"/>
      <c r="AZ20" s="41"/>
      <c r="BA20" s="41"/>
      <c r="BB20" s="48"/>
      <c r="BC20" s="48"/>
      <c r="BD20" s="48"/>
      <c r="BE20" s="48"/>
      <c r="BF20" s="48"/>
      <c r="BG20" s="48"/>
      <c r="BH20" s="48"/>
      <c r="BI20" s="48"/>
      <c r="BJ20" s="41"/>
      <c r="BK20" s="41"/>
      <c r="BL20" s="41"/>
      <c r="BM20" s="41"/>
      <c r="BN20" s="41"/>
      <c r="BO20" s="41"/>
      <c r="BP20" s="41"/>
      <c r="BQ20" s="41"/>
      <c r="BR20" s="41"/>
      <c r="BS20" s="41"/>
      <c r="BT20" s="41"/>
      <c r="BU20" s="41"/>
    </row>
    <row r="21" spans="1:73" ht="13.5"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318"/>
      <c r="AG21" s="48"/>
      <c r="AH21" s="48"/>
      <c r="AI21" s="48"/>
      <c r="AJ21" s="48"/>
      <c r="AK21" s="48"/>
      <c r="AL21" s="48"/>
      <c r="AM21" s="48"/>
      <c r="AN21" s="48"/>
      <c r="AO21" s="48"/>
      <c r="AP21" s="48"/>
      <c r="AQ21" s="48"/>
      <c r="AR21" s="48"/>
      <c r="AS21" s="48"/>
      <c r="AT21" s="48"/>
      <c r="AU21" s="48"/>
      <c r="AV21" s="48"/>
      <c r="AW21" s="48"/>
      <c r="AX21" s="48"/>
      <c r="AY21" s="41"/>
      <c r="AZ21" s="41"/>
      <c r="BA21" s="41"/>
      <c r="BB21" s="48"/>
      <c r="BC21" s="48"/>
      <c r="BD21" s="48"/>
      <c r="BE21" s="48"/>
      <c r="BF21" s="48"/>
      <c r="BG21" s="48"/>
      <c r="BH21" s="48"/>
      <c r="BI21" s="48"/>
      <c r="BJ21" s="41"/>
      <c r="BK21" s="41"/>
      <c r="BL21" s="41"/>
      <c r="BM21" s="41"/>
      <c r="BN21" s="41"/>
      <c r="BO21" s="41"/>
      <c r="BP21" s="41"/>
      <c r="BQ21" s="41"/>
      <c r="BR21" s="41"/>
      <c r="BS21" s="41"/>
      <c r="BT21" s="41"/>
      <c r="BU21" s="41"/>
    </row>
    <row r="22" spans="1:73" ht="13.5" customHeight="1">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318"/>
      <c r="AG22" s="48"/>
      <c r="AH22" s="48"/>
      <c r="AI22" s="48"/>
      <c r="AJ22" s="48"/>
      <c r="AK22" s="48"/>
      <c r="AL22" s="48"/>
      <c r="AM22" s="48"/>
      <c r="AN22" s="48"/>
      <c r="AO22" s="48"/>
      <c r="AP22" s="48"/>
      <c r="AQ22" s="48"/>
      <c r="AR22" s="48"/>
      <c r="AS22" s="48"/>
      <c r="AT22" s="48"/>
      <c r="AU22" s="48"/>
      <c r="AV22" s="48"/>
      <c r="AW22" s="48"/>
      <c r="AX22" s="48"/>
      <c r="AY22" s="41"/>
      <c r="AZ22" s="41"/>
      <c r="BA22" s="41"/>
      <c r="BB22" s="48"/>
      <c r="BC22" s="48"/>
      <c r="BD22" s="48"/>
      <c r="BE22" s="48"/>
      <c r="BF22" s="48"/>
      <c r="BG22" s="48"/>
      <c r="BH22" s="48"/>
      <c r="BI22" s="48"/>
      <c r="BJ22" s="41"/>
      <c r="BK22" s="41"/>
      <c r="BL22" s="41"/>
      <c r="BM22" s="41"/>
      <c r="BN22" s="41"/>
      <c r="BO22" s="41"/>
      <c r="BP22" s="41"/>
      <c r="BQ22" s="41"/>
      <c r="BR22" s="41"/>
      <c r="BS22" s="41"/>
      <c r="BT22" s="41"/>
      <c r="BU22" s="41"/>
    </row>
    <row r="23" spans="1:73" ht="13.5" customHeight="1">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318"/>
      <c r="AG23" s="48"/>
      <c r="AH23" s="48"/>
      <c r="AI23" s="48"/>
      <c r="AJ23" s="48"/>
      <c r="AK23" s="48"/>
      <c r="AL23" s="48"/>
      <c r="AM23" s="48"/>
      <c r="AN23" s="48"/>
      <c r="AO23" s="48"/>
      <c r="AP23" s="48"/>
      <c r="AQ23" s="48"/>
      <c r="AR23" s="48"/>
      <c r="AS23" s="48"/>
      <c r="AT23" s="48"/>
      <c r="AU23" s="48"/>
      <c r="AV23" s="48"/>
      <c r="AW23" s="48"/>
      <c r="AX23" s="48"/>
      <c r="AY23" s="41"/>
      <c r="AZ23" s="41"/>
      <c r="BA23" s="41"/>
      <c r="BB23" s="48"/>
      <c r="BC23" s="48"/>
      <c r="BD23" s="48"/>
      <c r="BE23" s="48"/>
      <c r="BF23" s="48"/>
      <c r="BG23" s="48"/>
      <c r="BH23" s="48"/>
      <c r="BI23" s="48"/>
      <c r="BJ23" s="41"/>
      <c r="BK23" s="41"/>
      <c r="BL23" s="41"/>
      <c r="BM23" s="41"/>
      <c r="BN23" s="41"/>
      <c r="BO23" s="41"/>
      <c r="BP23" s="41"/>
      <c r="BQ23" s="41"/>
      <c r="BR23" s="41"/>
      <c r="BS23" s="41"/>
      <c r="BT23" s="41"/>
      <c r="BU23" s="41"/>
    </row>
    <row r="24" spans="1:73" ht="13.5"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318"/>
      <c r="AG24" s="48"/>
      <c r="AH24" s="48"/>
      <c r="AI24" s="48"/>
      <c r="AJ24" s="48"/>
      <c r="AK24" s="48"/>
      <c r="AL24" s="48"/>
      <c r="AM24" s="48"/>
      <c r="AN24" s="48"/>
      <c r="AO24" s="48"/>
      <c r="AP24" s="48"/>
      <c r="AQ24" s="48"/>
      <c r="AR24" s="48"/>
      <c r="AS24" s="48"/>
      <c r="AT24" s="48"/>
      <c r="AU24" s="48"/>
      <c r="AV24" s="48"/>
      <c r="AW24" s="48"/>
      <c r="AX24" s="48"/>
      <c r="AY24" s="41"/>
      <c r="AZ24" s="41"/>
      <c r="BA24" s="41"/>
      <c r="BB24" s="48"/>
      <c r="BC24" s="48"/>
      <c r="BD24" s="48"/>
      <c r="BE24" s="48"/>
      <c r="BF24" s="48"/>
      <c r="BG24" s="48"/>
      <c r="BH24" s="48"/>
      <c r="BI24" s="48"/>
      <c r="BJ24" s="41"/>
      <c r="BK24" s="41"/>
      <c r="BL24" s="41"/>
      <c r="BM24" s="41"/>
      <c r="BN24" s="41"/>
      <c r="BO24" s="41"/>
      <c r="BP24" s="41"/>
      <c r="BQ24" s="41"/>
      <c r="BR24" s="41"/>
      <c r="BS24" s="41"/>
      <c r="BT24" s="41"/>
      <c r="BU24" s="41"/>
    </row>
    <row r="25" spans="1:73" ht="13.5" customHeight="1">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318"/>
      <c r="AG25" s="48"/>
      <c r="AH25" s="48"/>
      <c r="AI25" s="48"/>
      <c r="AJ25" s="48"/>
      <c r="AK25" s="48"/>
      <c r="AL25" s="48"/>
      <c r="AM25" s="48"/>
      <c r="AN25" s="48"/>
      <c r="AO25" s="48"/>
      <c r="AP25" s="48"/>
      <c r="AQ25" s="48"/>
      <c r="AR25" s="48"/>
      <c r="AS25" s="48"/>
      <c r="AT25" s="48"/>
      <c r="AU25" s="48"/>
      <c r="AV25" s="48"/>
      <c r="AW25" s="48"/>
      <c r="AX25" s="48"/>
      <c r="AY25" s="41"/>
      <c r="AZ25" s="41"/>
      <c r="BA25" s="41"/>
      <c r="BB25" s="48"/>
      <c r="BC25" s="48"/>
      <c r="BD25" s="48"/>
      <c r="BE25" s="48"/>
      <c r="BF25" s="48"/>
      <c r="BG25" s="48"/>
      <c r="BH25" s="48"/>
      <c r="BI25" s="48"/>
      <c r="BJ25" s="41"/>
      <c r="BK25" s="41"/>
      <c r="BL25" s="41"/>
      <c r="BM25" s="41"/>
      <c r="BN25" s="41"/>
      <c r="BO25" s="41"/>
      <c r="BP25" s="41"/>
      <c r="BQ25" s="41"/>
      <c r="BR25" s="41"/>
      <c r="BS25" s="41"/>
      <c r="BT25" s="41"/>
      <c r="BU25" s="41"/>
    </row>
    <row r="26" spans="1:73" ht="13.5"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318"/>
      <c r="AG26" s="48"/>
      <c r="AH26" s="48"/>
      <c r="AI26" s="48"/>
      <c r="AJ26" s="48"/>
      <c r="AK26" s="48"/>
      <c r="AL26" s="48"/>
      <c r="AM26" s="48"/>
      <c r="AN26" s="48"/>
      <c r="AO26" s="48"/>
      <c r="AP26" s="48"/>
      <c r="AQ26" s="48"/>
      <c r="AR26" s="48"/>
      <c r="AS26" s="48"/>
      <c r="AT26" s="48"/>
      <c r="AU26" s="48"/>
      <c r="AV26" s="48"/>
      <c r="AW26" s="48"/>
      <c r="AX26" s="48"/>
      <c r="AY26" s="41"/>
      <c r="AZ26" s="41"/>
      <c r="BA26" s="41"/>
      <c r="BB26" s="48"/>
      <c r="BC26" s="48"/>
      <c r="BD26" s="48"/>
      <c r="BE26" s="48"/>
      <c r="BF26" s="48"/>
      <c r="BG26" s="48"/>
      <c r="BH26" s="48"/>
      <c r="BI26" s="48"/>
      <c r="BJ26" s="41"/>
      <c r="BK26" s="41"/>
      <c r="BL26" s="41"/>
      <c r="BM26" s="41"/>
      <c r="BN26" s="41"/>
      <c r="BO26" s="41"/>
      <c r="BP26" s="41"/>
      <c r="BQ26" s="41"/>
      <c r="BR26" s="41"/>
      <c r="BS26" s="41"/>
      <c r="BT26" s="41"/>
      <c r="BU26" s="41"/>
    </row>
    <row r="27" spans="1:73" ht="13.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318"/>
      <c r="AG27" s="48"/>
      <c r="AH27" s="48"/>
      <c r="AI27" s="48"/>
      <c r="AJ27" s="48"/>
      <c r="AK27" s="48"/>
      <c r="AL27" s="48"/>
      <c r="AM27" s="48"/>
      <c r="AN27" s="48"/>
      <c r="AO27" s="48"/>
      <c r="AP27" s="48"/>
      <c r="AQ27" s="48"/>
      <c r="AR27" s="48"/>
      <c r="AS27" s="48"/>
      <c r="AT27" s="48"/>
      <c r="AU27" s="48"/>
      <c r="AV27" s="48"/>
      <c r="AW27" s="48"/>
      <c r="AX27" s="48"/>
      <c r="AY27" s="41"/>
      <c r="AZ27" s="41"/>
      <c r="BA27" s="41"/>
      <c r="BB27" s="48"/>
      <c r="BC27" s="48"/>
      <c r="BD27" s="48"/>
      <c r="BE27" s="48"/>
      <c r="BF27" s="48"/>
      <c r="BG27" s="48"/>
      <c r="BH27" s="48"/>
      <c r="BI27" s="48"/>
      <c r="BJ27" s="41"/>
      <c r="BK27" s="41"/>
      <c r="BL27" s="41"/>
      <c r="BM27" s="41"/>
      <c r="BN27" s="41"/>
      <c r="BO27" s="41"/>
      <c r="BP27" s="41"/>
      <c r="BQ27" s="41"/>
      <c r="BR27" s="41"/>
      <c r="BS27" s="41"/>
      <c r="BT27" s="41"/>
      <c r="BU27" s="41"/>
    </row>
    <row r="28" spans="1:73" ht="12.75"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318"/>
      <c r="AG28" s="48"/>
      <c r="AH28" s="48"/>
      <c r="AI28" s="48"/>
      <c r="AJ28" s="48"/>
      <c r="AK28" s="48"/>
      <c r="AL28" s="48"/>
      <c r="AM28" s="48"/>
      <c r="AN28" s="48"/>
      <c r="AO28" s="48"/>
      <c r="AP28" s="48"/>
      <c r="AQ28" s="48"/>
      <c r="AR28" s="48"/>
      <c r="AS28" s="48"/>
      <c r="AT28" s="48"/>
      <c r="AU28" s="48"/>
      <c r="AV28" s="48"/>
      <c r="AW28" s="48"/>
      <c r="AX28" s="48"/>
      <c r="AY28" s="41"/>
      <c r="AZ28" s="41"/>
      <c r="BA28" s="41"/>
      <c r="BB28" s="48"/>
      <c r="BC28" s="48"/>
      <c r="BD28" s="48"/>
      <c r="BE28" s="48"/>
      <c r="BF28" s="48"/>
      <c r="BG28" s="48"/>
      <c r="BH28" s="48"/>
      <c r="BI28" s="48"/>
      <c r="BJ28" s="41"/>
      <c r="BK28" s="41"/>
      <c r="BL28" s="41"/>
      <c r="BM28" s="41"/>
      <c r="BN28" s="41"/>
      <c r="BO28" s="41"/>
      <c r="BP28" s="41"/>
      <c r="BQ28" s="41"/>
      <c r="BR28" s="41"/>
      <c r="BS28" s="41"/>
      <c r="BT28" s="41"/>
      <c r="BU28" s="41"/>
    </row>
    <row r="29" spans="1:73" ht="12.7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318"/>
      <c r="AG29" s="48"/>
      <c r="AH29" s="48"/>
      <c r="AI29" s="48"/>
      <c r="AJ29" s="48"/>
      <c r="AK29" s="48"/>
      <c r="AL29" s="48"/>
      <c r="AM29" s="48"/>
      <c r="AN29" s="48"/>
      <c r="AO29" s="48"/>
      <c r="AP29" s="48"/>
      <c r="AQ29" s="48"/>
      <c r="AR29" s="48"/>
      <c r="AS29" s="48"/>
      <c r="AT29" s="48"/>
      <c r="AU29" s="48"/>
      <c r="AV29" s="48"/>
      <c r="AW29" s="48"/>
      <c r="AX29" s="48"/>
      <c r="AY29" s="41"/>
      <c r="AZ29" s="41"/>
      <c r="BA29" s="41"/>
      <c r="BB29" s="48"/>
      <c r="BC29" s="48"/>
      <c r="BD29" s="48"/>
      <c r="BE29" s="48"/>
      <c r="BF29" s="48"/>
      <c r="BG29" s="48"/>
      <c r="BH29" s="48"/>
      <c r="BI29" s="48"/>
      <c r="BJ29" s="41"/>
      <c r="BK29" s="41"/>
      <c r="BL29" s="41"/>
      <c r="BM29" s="41"/>
      <c r="BN29" s="41"/>
      <c r="BO29" s="41"/>
      <c r="BP29" s="41"/>
      <c r="BQ29" s="41"/>
      <c r="BR29" s="41"/>
      <c r="BS29" s="41"/>
      <c r="BT29" s="41"/>
      <c r="BU29" s="41"/>
    </row>
    <row r="30" spans="1:73" ht="13.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318"/>
      <c r="AG30" s="48"/>
      <c r="AH30" s="48"/>
      <c r="AI30" s="48"/>
      <c r="AJ30" s="48"/>
      <c r="AK30" s="48"/>
      <c r="AL30" s="48"/>
      <c r="AM30" s="48"/>
      <c r="AN30" s="48"/>
      <c r="AO30" s="48"/>
      <c r="AP30" s="48"/>
      <c r="AQ30" s="48"/>
      <c r="AR30" s="48"/>
      <c r="AS30" s="48"/>
      <c r="AT30" s="48"/>
      <c r="AU30" s="48"/>
      <c r="AV30" s="48"/>
      <c r="AW30" s="48"/>
      <c r="AX30" s="48"/>
      <c r="AY30" s="41"/>
      <c r="AZ30" s="41"/>
      <c r="BA30" s="41"/>
      <c r="BB30" s="48"/>
      <c r="BC30" s="48"/>
      <c r="BD30" s="48"/>
      <c r="BE30" s="48"/>
      <c r="BF30" s="48"/>
      <c r="BG30" s="48"/>
      <c r="BH30" s="48"/>
      <c r="BI30" s="48"/>
      <c r="BJ30" s="41"/>
      <c r="BK30" s="41"/>
      <c r="BL30" s="41"/>
      <c r="BM30" s="41"/>
      <c r="BN30" s="41"/>
      <c r="BO30" s="41"/>
      <c r="BP30" s="41"/>
      <c r="BQ30" s="41"/>
      <c r="BR30" s="41"/>
      <c r="BS30" s="41"/>
      <c r="BT30" s="41"/>
      <c r="BU30" s="41"/>
    </row>
    <row r="31" spans="1:73" ht="13.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318"/>
      <c r="AG31" s="48"/>
      <c r="AH31" s="48"/>
      <c r="AI31" s="48"/>
      <c r="AJ31" s="48"/>
      <c r="AK31" s="48"/>
      <c r="AL31" s="48"/>
      <c r="AM31" s="48"/>
      <c r="AN31" s="48"/>
      <c r="AO31" s="48"/>
      <c r="AP31" s="48"/>
      <c r="AQ31" s="48"/>
      <c r="AR31" s="48"/>
      <c r="AS31" s="48"/>
      <c r="AT31" s="48"/>
      <c r="AU31" s="48"/>
      <c r="AV31" s="48"/>
      <c r="AW31" s="48"/>
      <c r="AX31" s="48"/>
      <c r="AY31" s="41"/>
      <c r="AZ31" s="41"/>
      <c r="BA31" s="41"/>
      <c r="BB31" s="48"/>
      <c r="BC31" s="48"/>
      <c r="BD31" s="48"/>
      <c r="BE31" s="48"/>
      <c r="BF31" s="48"/>
      <c r="BG31" s="48"/>
      <c r="BH31" s="48"/>
      <c r="BI31" s="48"/>
      <c r="BJ31" s="41"/>
      <c r="BK31" s="41"/>
      <c r="BL31" s="41"/>
      <c r="BM31" s="41"/>
      <c r="BN31" s="41"/>
      <c r="BO31" s="41"/>
      <c r="BP31" s="41"/>
      <c r="BQ31" s="41"/>
      <c r="BR31" s="41"/>
      <c r="BS31" s="41"/>
      <c r="BT31" s="41"/>
      <c r="BU31" s="41"/>
    </row>
    <row r="32" spans="1:73" ht="13.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318"/>
      <c r="AG32" s="48"/>
      <c r="AH32" s="48"/>
      <c r="AI32" s="48"/>
      <c r="AJ32" s="48"/>
      <c r="AK32" s="48"/>
      <c r="AL32" s="48"/>
      <c r="AM32" s="48"/>
      <c r="AN32" s="48"/>
      <c r="AO32" s="48"/>
      <c r="AP32" s="48"/>
      <c r="AQ32" s="48"/>
      <c r="AR32" s="48"/>
      <c r="AS32" s="48"/>
      <c r="AT32" s="48"/>
      <c r="AU32" s="48"/>
      <c r="AV32" s="48"/>
      <c r="AW32" s="48"/>
      <c r="AX32" s="48"/>
      <c r="AY32" s="41"/>
      <c r="AZ32" s="41"/>
      <c r="BA32" s="41"/>
      <c r="BB32" s="48"/>
      <c r="BC32" s="48"/>
      <c r="BD32" s="48"/>
      <c r="BE32" s="48"/>
      <c r="BF32" s="48"/>
      <c r="BG32" s="48"/>
      <c r="BH32" s="48"/>
      <c r="BI32" s="48"/>
      <c r="BJ32" s="41"/>
      <c r="BK32" s="41"/>
      <c r="BL32" s="41"/>
      <c r="BM32" s="41"/>
      <c r="BN32" s="41"/>
      <c r="BO32" s="41"/>
      <c r="BP32" s="41"/>
      <c r="BQ32" s="41"/>
      <c r="BR32" s="41"/>
      <c r="BS32" s="41"/>
      <c r="BT32" s="41"/>
      <c r="BU32" s="41"/>
    </row>
    <row r="33" spans="1:73" ht="12.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318"/>
      <c r="AG33" s="48"/>
      <c r="AH33" s="48"/>
      <c r="AI33" s="48"/>
      <c r="AJ33" s="48"/>
      <c r="AK33" s="48"/>
      <c r="AL33" s="48"/>
      <c r="AM33" s="48"/>
      <c r="AN33" s="48"/>
      <c r="AO33" s="48"/>
      <c r="AP33" s="48"/>
      <c r="AQ33" s="48"/>
      <c r="AR33" s="48"/>
      <c r="AS33" s="48"/>
      <c r="AT33" s="48"/>
      <c r="AU33" s="48"/>
      <c r="AV33" s="48"/>
      <c r="AW33" s="48"/>
      <c r="AX33" s="48"/>
      <c r="AY33" s="41"/>
      <c r="AZ33" s="41"/>
      <c r="BA33" s="41"/>
      <c r="BB33" s="48"/>
      <c r="BC33" s="48"/>
      <c r="BD33" s="48"/>
      <c r="BE33" s="48"/>
      <c r="BF33" s="48"/>
      <c r="BG33" s="48"/>
      <c r="BH33" s="48"/>
      <c r="BI33" s="48"/>
      <c r="BJ33" s="41"/>
      <c r="BK33" s="41"/>
      <c r="BL33" s="41"/>
      <c r="BM33" s="41"/>
      <c r="BN33" s="41"/>
      <c r="BO33" s="41"/>
      <c r="BP33" s="41"/>
      <c r="BQ33" s="41"/>
      <c r="BR33" s="41"/>
      <c r="BS33" s="41"/>
      <c r="BT33" s="41"/>
      <c r="BU33" s="41"/>
    </row>
    <row r="34" spans="1:73" ht="12.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318"/>
      <c r="AG34" s="48"/>
      <c r="AH34" s="48"/>
      <c r="AI34" s="48"/>
      <c r="AJ34" s="48"/>
      <c r="AK34" s="48"/>
      <c r="AL34" s="48"/>
      <c r="AM34" s="48"/>
      <c r="AN34" s="48"/>
      <c r="AO34" s="48"/>
      <c r="AP34" s="48"/>
      <c r="AQ34" s="48"/>
      <c r="AR34" s="48"/>
      <c r="AS34" s="48"/>
      <c r="AT34" s="48"/>
      <c r="AU34" s="48"/>
      <c r="AV34" s="48"/>
      <c r="AW34" s="48"/>
      <c r="AX34" s="48"/>
      <c r="AY34" s="41"/>
      <c r="AZ34" s="41"/>
      <c r="BA34" s="41"/>
      <c r="BB34" s="48"/>
      <c r="BC34" s="48"/>
      <c r="BD34" s="48"/>
      <c r="BE34" s="48"/>
      <c r="BF34" s="48"/>
      <c r="BG34" s="48"/>
      <c r="BH34" s="48"/>
      <c r="BI34" s="48"/>
      <c r="BJ34" s="41"/>
      <c r="BK34" s="41"/>
      <c r="BL34" s="41"/>
      <c r="BM34" s="41"/>
      <c r="BN34" s="41"/>
      <c r="BO34" s="41"/>
      <c r="BP34" s="41"/>
      <c r="BQ34" s="41"/>
      <c r="BR34" s="41"/>
      <c r="BS34" s="41"/>
      <c r="BT34" s="41"/>
      <c r="BU34" s="41"/>
    </row>
    <row r="35" spans="1:73" ht="12.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318"/>
      <c r="AG35" s="48"/>
      <c r="AH35" s="48"/>
      <c r="AI35" s="48"/>
      <c r="AJ35" s="48"/>
      <c r="AK35" s="48"/>
      <c r="AL35" s="48"/>
      <c r="AM35" s="48"/>
      <c r="AN35" s="48"/>
      <c r="AO35" s="48"/>
      <c r="AP35" s="48"/>
      <c r="AQ35" s="48"/>
      <c r="AR35" s="48"/>
      <c r="AS35" s="48"/>
      <c r="AT35" s="48"/>
      <c r="AU35" s="48"/>
      <c r="AV35" s="48"/>
      <c r="AW35" s="48"/>
      <c r="AX35" s="48"/>
      <c r="AY35" s="41"/>
      <c r="AZ35" s="41"/>
      <c r="BA35" s="41"/>
      <c r="BB35" s="48"/>
      <c r="BC35" s="48"/>
      <c r="BD35" s="48"/>
      <c r="BE35" s="48"/>
      <c r="BF35" s="48"/>
      <c r="BG35" s="48"/>
      <c r="BH35" s="48"/>
      <c r="BI35" s="48"/>
      <c r="BJ35" s="41"/>
      <c r="BK35" s="41"/>
      <c r="BL35" s="41"/>
      <c r="BM35" s="41"/>
      <c r="BN35" s="41"/>
      <c r="BO35" s="41"/>
      <c r="BP35" s="41"/>
      <c r="BQ35" s="41"/>
      <c r="BR35" s="41"/>
      <c r="BS35" s="41"/>
      <c r="BT35" s="41"/>
      <c r="BU35" s="41"/>
    </row>
    <row r="36" spans="1:73" ht="12.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318"/>
      <c r="AG36" s="48"/>
      <c r="AH36" s="48"/>
      <c r="AI36" s="48"/>
      <c r="AJ36" s="48"/>
      <c r="AK36" s="48"/>
      <c r="AL36" s="48"/>
      <c r="AM36" s="48"/>
      <c r="AN36" s="48"/>
      <c r="AO36" s="48"/>
      <c r="AP36" s="48"/>
      <c r="AQ36" s="48"/>
      <c r="AR36" s="48"/>
      <c r="AS36" s="48"/>
      <c r="AT36" s="48"/>
      <c r="AU36" s="48"/>
      <c r="AV36" s="48"/>
      <c r="AW36" s="48"/>
      <c r="AX36" s="48"/>
      <c r="AY36" s="41"/>
      <c r="AZ36" s="41"/>
      <c r="BA36" s="41"/>
      <c r="BB36" s="48"/>
      <c r="BC36" s="48"/>
      <c r="BD36" s="48"/>
      <c r="BE36" s="48"/>
      <c r="BF36" s="48"/>
      <c r="BG36" s="48"/>
      <c r="BH36" s="48"/>
      <c r="BI36" s="48"/>
      <c r="BJ36" s="41"/>
      <c r="BK36" s="41"/>
      <c r="BL36" s="41"/>
      <c r="BM36" s="41"/>
      <c r="BN36" s="41"/>
      <c r="BO36" s="41"/>
      <c r="BP36" s="41"/>
      <c r="BQ36" s="41"/>
      <c r="BR36" s="41"/>
      <c r="BS36" s="41"/>
      <c r="BT36" s="41"/>
      <c r="BU36" s="41"/>
    </row>
    <row r="37" spans="1:73" ht="12.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318"/>
      <c r="AG37" s="48"/>
      <c r="AH37" s="48"/>
      <c r="AI37" s="48"/>
      <c r="AJ37" s="48"/>
      <c r="AK37" s="48"/>
      <c r="AL37" s="48"/>
      <c r="AM37" s="48"/>
      <c r="AN37" s="48"/>
      <c r="AO37" s="48"/>
      <c r="AP37" s="48"/>
      <c r="AQ37" s="48"/>
      <c r="AR37" s="48"/>
      <c r="AS37" s="48"/>
      <c r="AT37" s="48"/>
      <c r="AU37" s="48"/>
      <c r="AV37" s="48"/>
      <c r="AW37" s="48"/>
      <c r="AX37" s="48"/>
      <c r="AY37" s="41"/>
      <c r="AZ37" s="41"/>
      <c r="BA37" s="41"/>
      <c r="BB37" s="48"/>
      <c r="BC37" s="48"/>
      <c r="BD37" s="48"/>
      <c r="BE37" s="48"/>
      <c r="BF37" s="48"/>
      <c r="BG37" s="48"/>
      <c r="BH37" s="48"/>
      <c r="BI37" s="48"/>
      <c r="BJ37" s="41"/>
      <c r="BK37" s="41"/>
      <c r="BL37" s="41"/>
      <c r="BM37" s="41"/>
      <c r="BN37" s="41"/>
      <c r="BO37" s="41"/>
      <c r="BP37" s="41"/>
      <c r="BQ37" s="41"/>
      <c r="BR37" s="41"/>
      <c r="BS37" s="41"/>
      <c r="BT37" s="41"/>
      <c r="BU37" s="41"/>
    </row>
    <row r="38" spans="1:73" ht="12.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318"/>
      <c r="AG38" s="48"/>
      <c r="AH38" s="48"/>
      <c r="AI38" s="48"/>
      <c r="AJ38" s="48"/>
      <c r="AK38" s="48"/>
      <c r="AL38" s="48"/>
      <c r="AM38" s="48"/>
      <c r="AN38" s="48"/>
      <c r="AO38" s="48"/>
      <c r="AP38" s="48"/>
      <c r="AQ38" s="48"/>
      <c r="AR38" s="48"/>
      <c r="AS38" s="48"/>
      <c r="AT38" s="48"/>
      <c r="AU38" s="48"/>
      <c r="AV38" s="48"/>
      <c r="AW38" s="48"/>
      <c r="AX38" s="48"/>
      <c r="AY38" s="41"/>
      <c r="AZ38" s="41"/>
      <c r="BA38" s="41"/>
      <c r="BB38" s="48"/>
      <c r="BC38" s="48"/>
      <c r="BD38" s="48"/>
      <c r="BE38" s="48"/>
      <c r="BF38" s="48"/>
      <c r="BG38" s="48"/>
      <c r="BH38" s="48"/>
      <c r="BI38" s="48"/>
      <c r="BJ38" s="41"/>
      <c r="BK38" s="41"/>
      <c r="BL38" s="41"/>
      <c r="BM38" s="41"/>
      <c r="BN38" s="41"/>
      <c r="BO38" s="41"/>
      <c r="BP38" s="41"/>
      <c r="BQ38" s="41"/>
      <c r="BR38" s="41"/>
      <c r="BS38" s="41"/>
      <c r="BT38" s="41"/>
      <c r="BU38" s="41"/>
    </row>
    <row r="39" spans="1:73" ht="12.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318"/>
      <c r="AG39" s="48"/>
      <c r="AH39" s="48"/>
      <c r="AI39" s="48"/>
      <c r="AJ39" s="48"/>
      <c r="AK39" s="48"/>
      <c r="AL39" s="48"/>
      <c r="AM39" s="48"/>
      <c r="AN39" s="48"/>
      <c r="AO39" s="48"/>
      <c r="AP39" s="48"/>
      <c r="AQ39" s="48"/>
      <c r="AR39" s="48"/>
      <c r="AS39" s="48"/>
      <c r="AT39" s="48"/>
      <c r="AU39" s="48"/>
      <c r="AV39" s="48"/>
      <c r="AW39" s="48"/>
      <c r="AX39" s="48"/>
      <c r="AY39" s="41"/>
      <c r="AZ39" s="41"/>
      <c r="BA39" s="41"/>
      <c r="BB39" s="48"/>
      <c r="BC39" s="48"/>
      <c r="BD39" s="48"/>
      <c r="BE39" s="48"/>
      <c r="BF39" s="48"/>
      <c r="BG39" s="48"/>
      <c r="BH39" s="48"/>
      <c r="BI39" s="48"/>
      <c r="BJ39" s="41"/>
      <c r="BK39" s="41"/>
      <c r="BL39" s="41"/>
      <c r="BM39" s="41"/>
      <c r="BN39" s="41"/>
      <c r="BO39" s="41"/>
      <c r="BP39" s="41"/>
      <c r="BQ39" s="41"/>
      <c r="BR39" s="41"/>
      <c r="BS39" s="41"/>
      <c r="BT39" s="41"/>
      <c r="BU39" s="41"/>
    </row>
    <row r="40" spans="1:73" ht="12.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318"/>
      <c r="AG40" s="48"/>
      <c r="AH40" s="48"/>
      <c r="AI40" s="48"/>
      <c r="AJ40" s="48"/>
      <c r="AK40" s="48"/>
      <c r="AL40" s="48"/>
      <c r="AM40" s="48"/>
      <c r="AN40" s="48"/>
      <c r="AO40" s="48"/>
      <c r="AP40" s="48"/>
      <c r="AQ40" s="48"/>
      <c r="AR40" s="48"/>
      <c r="AS40" s="48"/>
      <c r="AT40" s="48"/>
      <c r="AU40" s="48"/>
      <c r="AV40" s="48"/>
      <c r="AW40" s="48"/>
      <c r="AX40" s="48"/>
      <c r="AY40" s="41"/>
      <c r="AZ40" s="41"/>
      <c r="BA40" s="41"/>
      <c r="BB40" s="48"/>
      <c r="BC40" s="48"/>
      <c r="BD40" s="48"/>
      <c r="BE40" s="48"/>
      <c r="BF40" s="48"/>
      <c r="BG40" s="48"/>
      <c r="BH40" s="48"/>
      <c r="BI40" s="48"/>
      <c r="BJ40" s="41"/>
      <c r="BK40" s="41"/>
      <c r="BL40" s="41"/>
      <c r="BM40" s="41"/>
      <c r="BN40" s="41"/>
      <c r="BO40" s="41"/>
      <c r="BP40" s="41"/>
      <c r="BQ40" s="41"/>
      <c r="BR40" s="41"/>
      <c r="BS40" s="41"/>
      <c r="BT40" s="41"/>
      <c r="BU40" s="41"/>
    </row>
    <row r="41" spans="1:73" ht="12.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318"/>
      <c r="AG41" s="48"/>
      <c r="AH41" s="48"/>
      <c r="AI41" s="48"/>
      <c r="AJ41" s="48"/>
      <c r="AK41" s="48"/>
      <c r="AL41" s="48"/>
      <c r="AM41" s="48"/>
      <c r="AN41" s="48"/>
      <c r="AO41" s="48"/>
      <c r="AP41" s="48"/>
      <c r="AQ41" s="48"/>
      <c r="AR41" s="48"/>
      <c r="AS41" s="48"/>
      <c r="AT41" s="48"/>
      <c r="AU41" s="48"/>
      <c r="AV41" s="48"/>
      <c r="AW41" s="48"/>
      <c r="AX41" s="48"/>
      <c r="AY41" s="41"/>
      <c r="AZ41" s="41"/>
      <c r="BA41" s="41"/>
      <c r="BB41" s="48"/>
      <c r="BC41" s="48"/>
      <c r="BD41" s="48"/>
      <c r="BE41" s="48"/>
      <c r="BF41" s="48"/>
      <c r="BG41" s="48"/>
      <c r="BH41" s="48"/>
      <c r="BI41" s="48"/>
      <c r="BJ41" s="41"/>
      <c r="BK41" s="41"/>
      <c r="BL41" s="41"/>
      <c r="BM41" s="41"/>
      <c r="BN41" s="41"/>
      <c r="BO41" s="41"/>
      <c r="BP41" s="41"/>
      <c r="BQ41" s="41"/>
      <c r="BR41" s="41"/>
      <c r="BS41" s="41"/>
      <c r="BT41" s="41"/>
      <c r="BU41" s="41"/>
    </row>
    <row r="42" spans="1:73" ht="12.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318"/>
      <c r="AG42" s="48"/>
      <c r="AH42" s="48"/>
      <c r="AI42" s="48"/>
      <c r="AJ42" s="48"/>
      <c r="AK42" s="48"/>
      <c r="AL42" s="48"/>
      <c r="AM42" s="48"/>
      <c r="AN42" s="48"/>
      <c r="AO42" s="48"/>
      <c r="AP42" s="48"/>
      <c r="AQ42" s="48"/>
      <c r="AR42" s="48"/>
      <c r="AS42" s="48"/>
      <c r="AT42" s="48"/>
      <c r="AU42" s="48"/>
      <c r="AV42" s="48"/>
      <c r="AW42" s="48"/>
      <c r="AX42" s="48"/>
      <c r="AY42" s="41"/>
      <c r="AZ42" s="41"/>
      <c r="BA42" s="41"/>
      <c r="BB42" s="48"/>
      <c r="BC42" s="48"/>
      <c r="BD42" s="48"/>
      <c r="BE42" s="48"/>
      <c r="BF42" s="48"/>
      <c r="BG42" s="48"/>
      <c r="BH42" s="48"/>
      <c r="BI42" s="48"/>
      <c r="BJ42" s="41"/>
      <c r="BK42" s="41"/>
      <c r="BL42" s="41"/>
      <c r="BM42" s="41"/>
      <c r="BN42" s="41"/>
      <c r="BO42" s="41"/>
      <c r="BP42" s="41"/>
      <c r="BQ42" s="41"/>
      <c r="BR42" s="41"/>
      <c r="BS42" s="41"/>
      <c r="BT42" s="41"/>
      <c r="BU42" s="41"/>
    </row>
    <row r="43" spans="1:73" ht="12.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318"/>
      <c r="AG43" s="48"/>
      <c r="AH43" s="48"/>
      <c r="AI43" s="48"/>
      <c r="AJ43" s="48"/>
      <c r="AK43" s="48"/>
      <c r="AL43" s="48"/>
      <c r="AM43" s="48"/>
      <c r="AN43" s="48"/>
      <c r="AO43" s="48"/>
      <c r="AP43" s="48"/>
      <c r="AQ43" s="48"/>
      <c r="AR43" s="48"/>
      <c r="AS43" s="48"/>
      <c r="AT43" s="48"/>
      <c r="AU43" s="48"/>
      <c r="AV43" s="48"/>
      <c r="AW43" s="48"/>
      <c r="AX43" s="48"/>
      <c r="AY43" s="41"/>
      <c r="AZ43" s="41"/>
      <c r="BA43" s="41"/>
      <c r="BB43" s="48"/>
      <c r="BC43" s="48"/>
      <c r="BD43" s="48"/>
      <c r="BE43" s="48"/>
      <c r="BF43" s="48"/>
      <c r="BG43" s="48"/>
      <c r="BH43" s="48"/>
      <c r="BI43" s="48"/>
      <c r="BJ43" s="41"/>
      <c r="BK43" s="41"/>
      <c r="BL43" s="41"/>
      <c r="BM43" s="41"/>
      <c r="BN43" s="41"/>
      <c r="BO43" s="41"/>
      <c r="BP43" s="41"/>
      <c r="BQ43" s="41"/>
      <c r="BR43" s="41"/>
      <c r="BS43" s="41"/>
      <c r="BT43" s="41"/>
      <c r="BU43" s="41"/>
    </row>
    <row r="44" spans="1:73" ht="12.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318"/>
      <c r="AG44" s="48"/>
      <c r="AH44" s="48"/>
      <c r="AI44" s="48"/>
      <c r="AJ44" s="48"/>
      <c r="AK44" s="48"/>
      <c r="AL44" s="48"/>
      <c r="AM44" s="48"/>
      <c r="AN44" s="48"/>
      <c r="AO44" s="48"/>
      <c r="AP44" s="48"/>
      <c r="AQ44" s="48"/>
      <c r="AR44" s="48"/>
      <c r="AS44" s="48"/>
      <c r="AT44" s="48"/>
      <c r="AU44" s="48"/>
      <c r="AV44" s="48"/>
      <c r="AW44" s="48"/>
      <c r="AX44" s="48"/>
      <c r="AY44" s="41"/>
      <c r="AZ44" s="41"/>
      <c r="BA44" s="41"/>
      <c r="BB44" s="48"/>
      <c r="BC44" s="48"/>
      <c r="BD44" s="48"/>
      <c r="BE44" s="48"/>
      <c r="BF44" s="48"/>
      <c r="BG44" s="48"/>
      <c r="BH44" s="48"/>
      <c r="BI44" s="48"/>
      <c r="BJ44" s="41"/>
      <c r="BK44" s="41"/>
      <c r="BL44" s="41"/>
      <c r="BM44" s="41"/>
      <c r="BN44" s="41"/>
      <c r="BO44" s="41"/>
      <c r="BP44" s="41"/>
      <c r="BQ44" s="41"/>
      <c r="BR44" s="41"/>
      <c r="BS44" s="41"/>
      <c r="BT44" s="41"/>
      <c r="BU44" s="41"/>
    </row>
    <row r="45" spans="1:73" ht="12.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318"/>
      <c r="AG45" s="48"/>
      <c r="AH45" s="48"/>
      <c r="AI45" s="48"/>
      <c r="AJ45" s="48"/>
      <c r="AK45" s="48"/>
      <c r="AL45" s="48"/>
      <c r="AM45" s="48"/>
      <c r="AN45" s="48"/>
      <c r="AO45" s="48"/>
      <c r="AP45" s="48"/>
      <c r="AQ45" s="48"/>
      <c r="AR45" s="48"/>
      <c r="AS45" s="48"/>
      <c r="AT45" s="48"/>
      <c r="AU45" s="48"/>
      <c r="AV45" s="48"/>
      <c r="AW45" s="48"/>
      <c r="AX45" s="48"/>
      <c r="AY45" s="41"/>
      <c r="AZ45" s="41"/>
      <c r="BA45" s="41"/>
      <c r="BB45" s="48"/>
      <c r="BC45" s="48"/>
      <c r="BD45" s="48"/>
      <c r="BE45" s="48"/>
      <c r="BF45" s="48"/>
      <c r="BG45" s="48"/>
      <c r="BH45" s="48"/>
      <c r="BI45" s="48"/>
      <c r="BJ45" s="41"/>
      <c r="BK45" s="41"/>
      <c r="BL45" s="41"/>
      <c r="BM45" s="41"/>
      <c r="BN45" s="41"/>
      <c r="BO45" s="41"/>
      <c r="BP45" s="41"/>
      <c r="BQ45" s="41"/>
      <c r="BR45" s="41"/>
      <c r="BS45" s="41"/>
      <c r="BT45" s="41"/>
      <c r="BU45" s="41"/>
    </row>
    <row r="46" spans="1:73" ht="12.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318"/>
      <c r="AG46" s="48"/>
      <c r="AH46" s="48"/>
      <c r="AI46" s="48"/>
      <c r="AJ46" s="48"/>
      <c r="AK46" s="48"/>
      <c r="AL46" s="48"/>
      <c r="AM46" s="48"/>
      <c r="AN46" s="48"/>
      <c r="AO46" s="48"/>
      <c r="AP46" s="48"/>
      <c r="AQ46" s="48"/>
      <c r="AR46" s="48"/>
      <c r="AS46" s="48"/>
      <c r="AT46" s="48"/>
      <c r="AU46" s="48"/>
      <c r="AV46" s="48"/>
      <c r="AW46" s="48"/>
      <c r="AX46" s="48"/>
      <c r="AY46" s="41"/>
      <c r="AZ46" s="41"/>
      <c r="BA46" s="41"/>
      <c r="BB46" s="48"/>
      <c r="BC46" s="48"/>
      <c r="BD46" s="48"/>
      <c r="BE46" s="48"/>
      <c r="BF46" s="48"/>
      <c r="BG46" s="48"/>
      <c r="BH46" s="48"/>
      <c r="BI46" s="48"/>
      <c r="BJ46" s="41"/>
      <c r="BK46" s="41"/>
      <c r="BL46" s="41"/>
      <c r="BM46" s="41"/>
      <c r="BN46" s="41"/>
      <c r="BO46" s="41"/>
      <c r="BP46" s="41"/>
      <c r="BQ46" s="41"/>
      <c r="BR46" s="41"/>
      <c r="BS46" s="41"/>
      <c r="BT46" s="41"/>
      <c r="BU46" s="41"/>
    </row>
    <row r="47" spans="1:73" ht="12.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318"/>
      <c r="AG47" s="48"/>
      <c r="AH47" s="48"/>
      <c r="AI47" s="48"/>
      <c r="AJ47" s="48"/>
      <c r="AK47" s="48"/>
      <c r="AL47" s="48"/>
      <c r="AM47" s="48"/>
      <c r="AN47" s="48"/>
      <c r="AO47" s="48"/>
      <c r="AP47" s="48"/>
      <c r="AQ47" s="48"/>
      <c r="AR47" s="48"/>
      <c r="AS47" s="48"/>
      <c r="AT47" s="48"/>
      <c r="AU47" s="48"/>
      <c r="AV47" s="48"/>
      <c r="AW47" s="48"/>
      <c r="AX47" s="48"/>
      <c r="AY47" s="41"/>
      <c r="AZ47" s="41"/>
      <c r="BA47" s="41"/>
      <c r="BB47" s="48"/>
      <c r="BC47" s="48"/>
      <c r="BD47" s="48"/>
      <c r="BE47" s="48"/>
      <c r="BF47" s="48"/>
      <c r="BG47" s="48"/>
      <c r="BH47" s="48"/>
      <c r="BI47" s="48"/>
      <c r="BJ47" s="41"/>
      <c r="BK47" s="41"/>
      <c r="BL47" s="41"/>
      <c r="BM47" s="41"/>
      <c r="BN47" s="41"/>
      <c r="BO47" s="41"/>
      <c r="BP47" s="41"/>
      <c r="BQ47" s="41"/>
      <c r="BR47" s="41"/>
      <c r="BS47" s="41"/>
      <c r="BT47" s="41"/>
      <c r="BU47" s="41"/>
    </row>
    <row r="48" spans="1:73" ht="12.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318"/>
      <c r="AG48" s="48"/>
      <c r="AH48" s="48"/>
      <c r="AI48" s="48"/>
      <c r="AJ48" s="48"/>
      <c r="AK48" s="48"/>
      <c r="AL48" s="48"/>
      <c r="AM48" s="48"/>
      <c r="AN48" s="48"/>
      <c r="AO48" s="48"/>
      <c r="AP48" s="48"/>
      <c r="AQ48" s="48"/>
      <c r="AR48" s="48"/>
      <c r="AS48" s="48"/>
      <c r="AT48" s="48"/>
      <c r="AU48" s="48"/>
      <c r="AV48" s="48"/>
      <c r="AW48" s="48"/>
      <c r="AX48" s="48"/>
      <c r="AY48" s="41"/>
      <c r="AZ48" s="41"/>
      <c r="BA48" s="41"/>
      <c r="BB48" s="48"/>
      <c r="BC48" s="48"/>
      <c r="BD48" s="48"/>
      <c r="BE48" s="48"/>
      <c r="BF48" s="48"/>
      <c r="BG48" s="48"/>
      <c r="BH48" s="48"/>
      <c r="BI48" s="48"/>
      <c r="BJ48" s="41"/>
      <c r="BK48" s="41"/>
      <c r="BL48" s="41"/>
      <c r="BM48" s="41"/>
      <c r="BN48" s="41"/>
      <c r="BO48" s="41"/>
      <c r="BP48" s="41"/>
      <c r="BQ48" s="41"/>
      <c r="BR48" s="41"/>
      <c r="BS48" s="41"/>
      <c r="BT48" s="41"/>
      <c r="BU48" s="41"/>
    </row>
    <row r="49" spans="1:73" ht="12.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318"/>
      <c r="AG49" s="48"/>
      <c r="AH49" s="48"/>
      <c r="AI49" s="48"/>
      <c r="AJ49" s="48"/>
      <c r="AK49" s="48"/>
      <c r="AL49" s="48"/>
      <c r="AM49" s="48"/>
      <c r="AN49" s="48"/>
      <c r="AO49" s="48"/>
      <c r="AP49" s="48"/>
      <c r="AQ49" s="48"/>
      <c r="AR49" s="48"/>
      <c r="AS49" s="48"/>
      <c r="AT49" s="48"/>
      <c r="AU49" s="48"/>
      <c r="AV49" s="48"/>
      <c r="AW49" s="48"/>
      <c r="AX49" s="48"/>
      <c r="AY49" s="41"/>
      <c r="AZ49" s="41"/>
      <c r="BA49" s="41"/>
      <c r="BB49" s="48"/>
      <c r="BC49" s="48"/>
      <c r="BD49" s="48"/>
      <c r="BE49" s="48"/>
      <c r="BF49" s="48"/>
      <c r="BG49" s="48"/>
      <c r="BH49" s="48"/>
      <c r="BI49" s="48"/>
      <c r="BJ49" s="41"/>
      <c r="BK49" s="41"/>
      <c r="BL49" s="41"/>
      <c r="BM49" s="41"/>
      <c r="BN49" s="41"/>
      <c r="BO49" s="41"/>
      <c r="BP49" s="41"/>
      <c r="BQ49" s="41"/>
      <c r="BR49" s="41"/>
      <c r="BS49" s="41"/>
      <c r="BT49" s="41"/>
      <c r="BU49" s="41"/>
    </row>
    <row r="50" spans="1:73" ht="12.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318"/>
      <c r="AG50" s="48"/>
      <c r="AH50" s="48"/>
      <c r="AI50" s="48"/>
      <c r="AJ50" s="48"/>
      <c r="AK50" s="48"/>
      <c r="AL50" s="48"/>
      <c r="AM50" s="48"/>
      <c r="AN50" s="48"/>
      <c r="AO50" s="48"/>
      <c r="AP50" s="48"/>
      <c r="AQ50" s="48"/>
      <c r="AR50" s="48"/>
      <c r="AS50" s="48"/>
      <c r="AT50" s="48"/>
      <c r="AU50" s="48"/>
      <c r="AV50" s="48"/>
      <c r="AW50" s="48"/>
      <c r="AX50" s="48"/>
      <c r="AY50" s="41"/>
      <c r="AZ50" s="41"/>
      <c r="BA50" s="41"/>
      <c r="BB50" s="48"/>
      <c r="BC50" s="48"/>
      <c r="BD50" s="48"/>
      <c r="BE50" s="48"/>
      <c r="BF50" s="48"/>
      <c r="BG50" s="48"/>
      <c r="BH50" s="48"/>
      <c r="BI50" s="48"/>
      <c r="BJ50" s="41"/>
      <c r="BK50" s="41"/>
      <c r="BL50" s="41"/>
      <c r="BM50" s="41"/>
      <c r="BN50" s="41"/>
      <c r="BO50" s="41"/>
      <c r="BP50" s="41"/>
      <c r="BQ50" s="41"/>
      <c r="BR50" s="41"/>
      <c r="BS50" s="41"/>
      <c r="BT50" s="41"/>
      <c r="BU50" s="41"/>
    </row>
    <row r="51" spans="1:73" ht="12.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318"/>
      <c r="AG51" s="48"/>
      <c r="AH51" s="48"/>
      <c r="AI51" s="48"/>
      <c r="AJ51" s="48"/>
      <c r="AK51" s="48"/>
      <c r="AL51" s="48"/>
      <c r="AM51" s="48"/>
      <c r="AN51" s="48"/>
      <c r="AO51" s="48"/>
      <c r="AP51" s="48"/>
      <c r="AQ51" s="48"/>
      <c r="AR51" s="48"/>
      <c r="AS51" s="48"/>
      <c r="AT51" s="48"/>
      <c r="AU51" s="48"/>
      <c r="AV51" s="48"/>
      <c r="AW51" s="48"/>
      <c r="AX51" s="48"/>
      <c r="AY51" s="41"/>
      <c r="AZ51" s="41"/>
      <c r="BA51" s="41"/>
      <c r="BB51" s="48"/>
      <c r="BC51" s="48"/>
      <c r="BD51" s="48"/>
      <c r="BE51" s="48"/>
      <c r="BF51" s="48"/>
      <c r="BG51" s="48"/>
      <c r="BH51" s="48"/>
      <c r="BI51" s="48"/>
      <c r="BJ51" s="41"/>
      <c r="BK51" s="41"/>
      <c r="BL51" s="41"/>
      <c r="BM51" s="41"/>
      <c r="BN51" s="41"/>
      <c r="BO51" s="41"/>
      <c r="BP51" s="41"/>
      <c r="BQ51" s="41"/>
      <c r="BR51" s="41"/>
      <c r="BS51" s="41"/>
      <c r="BT51" s="41"/>
      <c r="BU51" s="41"/>
    </row>
    <row r="52" spans="1:73" ht="12.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318"/>
      <c r="AG52" s="48"/>
      <c r="AH52" s="48"/>
      <c r="AI52" s="48"/>
      <c r="AJ52" s="48"/>
      <c r="AK52" s="48"/>
      <c r="AL52" s="48"/>
      <c r="AM52" s="48"/>
      <c r="AN52" s="48"/>
      <c r="AO52" s="48"/>
      <c r="AP52" s="48"/>
      <c r="AQ52" s="48"/>
      <c r="AR52" s="48"/>
      <c r="AS52" s="48"/>
      <c r="AT52" s="48"/>
      <c r="AU52" s="48"/>
      <c r="AV52" s="48"/>
      <c r="AW52" s="48"/>
      <c r="AX52" s="48"/>
      <c r="AY52" s="41"/>
      <c r="AZ52" s="41"/>
      <c r="BA52" s="41"/>
      <c r="BB52" s="48"/>
      <c r="BC52" s="48"/>
      <c r="BD52" s="48"/>
      <c r="BE52" s="48"/>
      <c r="BF52" s="48"/>
      <c r="BG52" s="48"/>
      <c r="BH52" s="48"/>
      <c r="BI52" s="48"/>
      <c r="BJ52" s="41"/>
      <c r="BK52" s="41"/>
      <c r="BL52" s="41"/>
      <c r="BM52" s="41"/>
      <c r="BN52" s="41"/>
      <c r="BO52" s="41"/>
      <c r="BP52" s="41"/>
      <c r="BQ52" s="41"/>
      <c r="BR52" s="41"/>
      <c r="BS52" s="41"/>
      <c r="BT52" s="41"/>
      <c r="BU52" s="41"/>
    </row>
    <row r="53" spans="1:73" ht="12.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318"/>
      <c r="AG53" s="48"/>
      <c r="AH53" s="48"/>
      <c r="AI53" s="48"/>
      <c r="AJ53" s="48"/>
      <c r="AK53" s="48"/>
      <c r="AL53" s="48"/>
      <c r="AM53" s="48"/>
      <c r="AN53" s="48"/>
      <c r="AO53" s="48"/>
      <c r="AP53" s="48"/>
      <c r="AQ53" s="48"/>
      <c r="AR53" s="48"/>
      <c r="AS53" s="48"/>
      <c r="AT53" s="48"/>
      <c r="AU53" s="48"/>
      <c r="AV53" s="48"/>
      <c r="AW53" s="48"/>
      <c r="AX53" s="48"/>
      <c r="AY53" s="41"/>
      <c r="AZ53" s="41"/>
      <c r="BA53" s="41"/>
      <c r="BB53" s="48"/>
      <c r="BC53" s="48"/>
      <c r="BD53" s="48"/>
      <c r="BE53" s="48"/>
      <c r="BF53" s="48"/>
      <c r="BG53" s="48"/>
      <c r="BH53" s="48"/>
      <c r="BI53" s="48"/>
      <c r="BJ53" s="41"/>
      <c r="BK53" s="41"/>
      <c r="BL53" s="41"/>
      <c r="BM53" s="41"/>
      <c r="BN53" s="41"/>
      <c r="BO53" s="41"/>
      <c r="BP53" s="41"/>
      <c r="BQ53" s="41"/>
      <c r="BR53" s="41"/>
      <c r="BS53" s="41"/>
      <c r="BT53" s="41"/>
      <c r="BU53" s="41"/>
    </row>
    <row r="54" spans="1:73" ht="12.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318"/>
      <c r="AG54" s="48"/>
      <c r="AH54" s="48"/>
      <c r="AI54" s="48"/>
      <c r="AJ54" s="48"/>
      <c r="AK54" s="48"/>
      <c r="AL54" s="48"/>
      <c r="AM54" s="48"/>
      <c r="AN54" s="48"/>
      <c r="AO54" s="48"/>
      <c r="AP54" s="48"/>
      <c r="AQ54" s="48"/>
      <c r="AR54" s="48"/>
      <c r="AS54" s="48"/>
      <c r="AT54" s="48"/>
      <c r="AU54" s="48"/>
      <c r="AV54" s="48"/>
      <c r="AW54" s="48"/>
      <c r="AX54" s="48"/>
      <c r="AY54" s="41"/>
      <c r="AZ54" s="41"/>
      <c r="BA54" s="41"/>
      <c r="BB54" s="48"/>
      <c r="BC54" s="48"/>
      <c r="BD54" s="48"/>
      <c r="BE54" s="48"/>
      <c r="BF54" s="48"/>
      <c r="BG54" s="48"/>
      <c r="BH54" s="48"/>
      <c r="BI54" s="48"/>
      <c r="BJ54" s="41"/>
      <c r="BK54" s="41"/>
      <c r="BL54" s="41"/>
      <c r="BM54" s="41"/>
      <c r="BN54" s="41"/>
      <c r="BO54" s="41"/>
      <c r="BP54" s="41"/>
      <c r="BQ54" s="41"/>
      <c r="BR54" s="41"/>
      <c r="BS54" s="41"/>
      <c r="BT54" s="41"/>
      <c r="BU54" s="41"/>
    </row>
    <row r="55" spans="1:73" ht="12.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318"/>
      <c r="AG55" s="48"/>
      <c r="AH55" s="48"/>
      <c r="AI55" s="48"/>
      <c r="AJ55" s="48"/>
      <c r="AK55" s="48"/>
      <c r="AL55" s="48"/>
      <c r="AM55" s="48"/>
      <c r="AN55" s="48"/>
      <c r="AO55" s="48"/>
      <c r="AP55" s="48"/>
      <c r="AQ55" s="48"/>
      <c r="AR55" s="48"/>
      <c r="AS55" s="48"/>
      <c r="AT55" s="48"/>
      <c r="AU55" s="48"/>
      <c r="AV55" s="48"/>
      <c r="AW55" s="48"/>
      <c r="AX55" s="48"/>
      <c r="AY55" s="41"/>
      <c r="AZ55" s="41"/>
      <c r="BA55" s="41"/>
      <c r="BB55" s="48"/>
      <c r="BC55" s="48"/>
      <c r="BD55" s="48"/>
      <c r="BE55" s="48"/>
      <c r="BF55" s="48"/>
      <c r="BG55" s="48"/>
      <c r="BH55" s="48"/>
      <c r="BI55" s="48"/>
      <c r="BJ55" s="41"/>
      <c r="BK55" s="41"/>
      <c r="BL55" s="41"/>
      <c r="BM55" s="41"/>
      <c r="BN55" s="41"/>
      <c r="BO55" s="41"/>
      <c r="BP55" s="41"/>
      <c r="BQ55" s="41"/>
      <c r="BR55" s="41"/>
      <c r="BS55" s="41"/>
      <c r="BT55" s="41"/>
      <c r="BU55" s="41"/>
    </row>
    <row r="56" spans="1:73" ht="12.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318"/>
      <c r="AG56" s="48"/>
      <c r="AH56" s="48"/>
      <c r="AI56" s="48"/>
      <c r="AJ56" s="48"/>
      <c r="AK56" s="48"/>
      <c r="AL56" s="48"/>
      <c r="AM56" s="48"/>
      <c r="AN56" s="48"/>
      <c r="AO56" s="48"/>
      <c r="AP56" s="48"/>
      <c r="AQ56" s="48"/>
      <c r="AR56" s="48"/>
      <c r="AS56" s="48"/>
      <c r="AT56" s="48"/>
      <c r="AU56" s="48"/>
      <c r="AV56" s="48"/>
      <c r="AW56" s="48"/>
      <c r="AX56" s="48"/>
      <c r="AY56" s="41"/>
      <c r="AZ56" s="41"/>
      <c r="BA56" s="41"/>
      <c r="BB56" s="48"/>
      <c r="BC56" s="48"/>
      <c r="BD56" s="48"/>
      <c r="BE56" s="48"/>
      <c r="BF56" s="48"/>
      <c r="BG56" s="48"/>
      <c r="BH56" s="48"/>
      <c r="BI56" s="48"/>
      <c r="BJ56" s="41"/>
      <c r="BK56" s="41"/>
      <c r="BL56" s="41"/>
      <c r="BM56" s="41"/>
      <c r="BN56" s="41"/>
      <c r="BO56" s="41"/>
      <c r="BP56" s="41"/>
      <c r="BQ56" s="41"/>
      <c r="BR56" s="41"/>
      <c r="BS56" s="41"/>
      <c r="BT56" s="41"/>
      <c r="BU56" s="41"/>
    </row>
    <row r="57" spans="1:73" ht="12.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318"/>
      <c r="AG57" s="48"/>
      <c r="AH57" s="48"/>
      <c r="AI57" s="48"/>
      <c r="AJ57" s="48"/>
      <c r="AK57" s="48"/>
      <c r="AL57" s="48"/>
      <c r="AM57" s="48"/>
      <c r="AN57" s="48"/>
      <c r="AO57" s="48"/>
      <c r="AP57" s="48"/>
      <c r="AQ57" s="48"/>
      <c r="AR57" s="48"/>
      <c r="AS57" s="48"/>
      <c r="AT57" s="48"/>
      <c r="AU57" s="48"/>
      <c r="AV57" s="48"/>
      <c r="AW57" s="48"/>
      <c r="AX57" s="48"/>
      <c r="AY57" s="41"/>
      <c r="AZ57" s="41"/>
      <c r="BA57" s="41"/>
      <c r="BB57" s="48"/>
      <c r="BC57" s="48"/>
      <c r="BD57" s="48"/>
      <c r="BE57" s="48"/>
      <c r="BF57" s="48"/>
      <c r="BG57" s="48"/>
      <c r="BH57" s="48"/>
      <c r="BI57" s="48"/>
      <c r="BJ57" s="41"/>
      <c r="BK57" s="41"/>
      <c r="BL57" s="41"/>
      <c r="BM57" s="41"/>
      <c r="BN57" s="41"/>
      <c r="BO57" s="41"/>
      <c r="BP57" s="41"/>
      <c r="BQ57" s="41"/>
      <c r="BR57" s="41"/>
      <c r="BS57" s="41"/>
      <c r="BT57" s="41"/>
      <c r="BU57" s="41"/>
    </row>
    <row r="58" spans="1:73" ht="12.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318"/>
      <c r="AG58" s="48"/>
      <c r="AH58" s="48"/>
      <c r="AI58" s="48"/>
      <c r="AJ58" s="48"/>
      <c r="AK58" s="48"/>
      <c r="AL58" s="48"/>
      <c r="AM58" s="48"/>
      <c r="AN58" s="48"/>
      <c r="AO58" s="48"/>
      <c r="AP58" s="48"/>
      <c r="AQ58" s="48"/>
      <c r="AR58" s="48"/>
      <c r="AS58" s="48"/>
      <c r="AT58" s="48"/>
      <c r="AU58" s="48"/>
      <c r="AV58" s="48"/>
      <c r="AW58" s="48"/>
      <c r="AX58" s="48"/>
      <c r="AY58" s="41"/>
      <c r="AZ58" s="41"/>
      <c r="BA58" s="41"/>
      <c r="BB58" s="48"/>
      <c r="BC58" s="48"/>
      <c r="BD58" s="48"/>
      <c r="BE58" s="48"/>
      <c r="BF58" s="48"/>
      <c r="BG58" s="48"/>
      <c r="BH58" s="48"/>
      <c r="BI58" s="48"/>
      <c r="BJ58" s="41"/>
      <c r="BK58" s="41"/>
      <c r="BL58" s="41"/>
      <c r="BM58" s="41"/>
      <c r="BN58" s="41"/>
      <c r="BO58" s="41"/>
      <c r="BP58" s="41"/>
      <c r="BQ58" s="41"/>
      <c r="BR58" s="41"/>
      <c r="BS58" s="41"/>
      <c r="BT58" s="41"/>
      <c r="BU58" s="41"/>
    </row>
    <row r="59" spans="1:73" ht="12.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318"/>
      <c r="AG59" s="48"/>
      <c r="AH59" s="48"/>
      <c r="AI59" s="48"/>
      <c r="AJ59" s="48"/>
      <c r="AK59" s="48"/>
      <c r="AL59" s="48"/>
      <c r="AM59" s="48"/>
      <c r="AN59" s="48"/>
      <c r="AO59" s="48"/>
      <c r="AP59" s="48"/>
      <c r="AQ59" s="48"/>
      <c r="AR59" s="48"/>
      <c r="AS59" s="48"/>
      <c r="AT59" s="48"/>
      <c r="AU59" s="48"/>
      <c r="AV59" s="48"/>
      <c r="AW59" s="48"/>
      <c r="AX59" s="48"/>
      <c r="AY59" s="41"/>
      <c r="AZ59" s="41"/>
      <c r="BA59" s="41"/>
      <c r="BB59" s="48"/>
      <c r="BC59" s="48"/>
      <c r="BD59" s="48"/>
      <c r="BE59" s="48"/>
      <c r="BF59" s="48"/>
      <c r="BG59" s="48"/>
      <c r="BH59" s="48"/>
      <c r="BI59" s="48"/>
      <c r="BJ59" s="41"/>
      <c r="BK59" s="41"/>
      <c r="BL59" s="41"/>
      <c r="BM59" s="41"/>
      <c r="BN59" s="41"/>
      <c r="BO59" s="41"/>
      <c r="BP59" s="41"/>
      <c r="BQ59" s="41"/>
      <c r="BR59" s="41"/>
      <c r="BS59" s="41"/>
      <c r="BT59" s="41"/>
      <c r="BU59" s="41"/>
    </row>
    <row r="60" spans="1:73" ht="12.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318"/>
      <c r="AG60" s="48"/>
      <c r="AH60" s="48"/>
      <c r="AI60" s="48"/>
      <c r="AJ60" s="48"/>
      <c r="AK60" s="48"/>
      <c r="AL60" s="48"/>
      <c r="AM60" s="48"/>
      <c r="AN60" s="48"/>
      <c r="AO60" s="48"/>
      <c r="AP60" s="48"/>
      <c r="AQ60" s="48"/>
      <c r="AR60" s="48"/>
      <c r="AS60" s="48"/>
      <c r="AT60" s="48"/>
      <c r="AU60" s="48"/>
      <c r="AV60" s="48"/>
      <c r="AW60" s="48"/>
      <c r="AX60" s="48"/>
      <c r="AY60" s="41"/>
      <c r="AZ60" s="41"/>
      <c r="BA60" s="41"/>
      <c r="BB60" s="48"/>
      <c r="BC60" s="48"/>
      <c r="BD60" s="48"/>
      <c r="BE60" s="48"/>
      <c r="BF60" s="48"/>
      <c r="BG60" s="48"/>
      <c r="BH60" s="48"/>
      <c r="BI60" s="48"/>
      <c r="BJ60" s="41"/>
      <c r="BK60" s="41"/>
      <c r="BL60" s="41"/>
      <c r="BM60" s="41"/>
      <c r="BN60" s="41"/>
      <c r="BO60" s="41"/>
      <c r="BP60" s="41"/>
      <c r="BQ60" s="41"/>
      <c r="BR60" s="41"/>
      <c r="BS60" s="41"/>
      <c r="BT60" s="41"/>
      <c r="BU60" s="41"/>
    </row>
    <row r="61" spans="1:73" ht="12.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318"/>
      <c r="AG61" s="48"/>
      <c r="AH61" s="48"/>
      <c r="AI61" s="48"/>
      <c r="AJ61" s="48"/>
      <c r="AK61" s="48"/>
      <c r="AL61" s="48"/>
      <c r="AM61" s="48"/>
      <c r="AN61" s="48"/>
      <c r="AO61" s="48"/>
      <c r="AP61" s="48"/>
      <c r="AQ61" s="48"/>
      <c r="AR61" s="48"/>
      <c r="AS61" s="48"/>
      <c r="AT61" s="48"/>
      <c r="AU61" s="48"/>
      <c r="AV61" s="48"/>
      <c r="AW61" s="48"/>
      <c r="AX61" s="48"/>
      <c r="AY61" s="41"/>
      <c r="AZ61" s="41"/>
      <c r="BA61" s="41"/>
      <c r="BB61" s="48"/>
      <c r="BC61" s="48"/>
      <c r="BD61" s="48"/>
      <c r="BE61" s="48"/>
      <c r="BF61" s="48"/>
      <c r="BG61" s="48"/>
      <c r="BH61" s="48"/>
      <c r="BI61" s="48"/>
      <c r="BJ61" s="41"/>
      <c r="BK61" s="41"/>
      <c r="BL61" s="41"/>
      <c r="BM61" s="41"/>
      <c r="BN61" s="41"/>
      <c r="BO61" s="41"/>
      <c r="BP61" s="41"/>
      <c r="BQ61" s="41"/>
      <c r="BR61" s="41"/>
      <c r="BS61" s="41"/>
      <c r="BT61" s="41"/>
      <c r="BU61" s="41"/>
    </row>
    <row r="62" spans="1:73" ht="12.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318"/>
      <c r="AG62" s="48"/>
      <c r="AH62" s="48"/>
      <c r="AI62" s="48"/>
      <c r="AJ62" s="48"/>
      <c r="AK62" s="48"/>
      <c r="AL62" s="48"/>
      <c r="AM62" s="48"/>
      <c r="AN62" s="48"/>
      <c r="AO62" s="48"/>
      <c r="AP62" s="48"/>
      <c r="AQ62" s="48"/>
      <c r="AR62" s="48"/>
      <c r="AS62" s="48"/>
      <c r="AT62" s="48"/>
      <c r="AU62" s="48"/>
      <c r="AV62" s="48"/>
      <c r="AW62" s="48"/>
      <c r="AX62" s="48"/>
      <c r="AY62" s="41"/>
      <c r="AZ62" s="41"/>
      <c r="BA62" s="41"/>
      <c r="BB62" s="48"/>
      <c r="BC62" s="48"/>
      <c r="BD62" s="48"/>
      <c r="BE62" s="48"/>
      <c r="BF62" s="48"/>
      <c r="BG62" s="48"/>
      <c r="BH62" s="48"/>
      <c r="BI62" s="48"/>
      <c r="BJ62" s="41"/>
      <c r="BK62" s="41"/>
      <c r="BL62" s="41"/>
      <c r="BM62" s="41"/>
      <c r="BN62" s="41"/>
      <c r="BO62" s="41"/>
      <c r="BP62" s="41"/>
      <c r="BQ62" s="41"/>
      <c r="BR62" s="41"/>
      <c r="BS62" s="41"/>
      <c r="BT62" s="41"/>
      <c r="BU62" s="41"/>
    </row>
    <row r="63" spans="1:73" ht="12.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318"/>
      <c r="AG63" s="48"/>
      <c r="AH63" s="48"/>
      <c r="AI63" s="48"/>
      <c r="AJ63" s="48"/>
      <c r="AK63" s="48"/>
      <c r="AL63" s="48"/>
      <c r="AM63" s="48"/>
      <c r="AN63" s="48"/>
      <c r="AO63" s="48"/>
      <c r="AP63" s="48"/>
      <c r="AQ63" s="48"/>
      <c r="AR63" s="48"/>
      <c r="AS63" s="48"/>
      <c r="AT63" s="48"/>
      <c r="AU63" s="48"/>
      <c r="AV63" s="48"/>
      <c r="AW63" s="48"/>
      <c r="AX63" s="48"/>
      <c r="AY63" s="41"/>
      <c r="AZ63" s="41"/>
      <c r="BA63" s="41"/>
      <c r="BB63" s="48"/>
      <c r="BC63" s="48"/>
      <c r="BD63" s="48"/>
      <c r="BE63" s="48"/>
      <c r="BF63" s="48"/>
      <c r="BG63" s="48"/>
      <c r="BH63" s="48"/>
      <c r="BI63" s="48"/>
      <c r="BJ63" s="41"/>
      <c r="BK63" s="41"/>
      <c r="BL63" s="41"/>
      <c r="BM63" s="41"/>
      <c r="BN63" s="41"/>
      <c r="BO63" s="41"/>
      <c r="BP63" s="41"/>
      <c r="BQ63" s="41"/>
      <c r="BR63" s="41"/>
      <c r="BS63" s="41"/>
      <c r="BT63" s="41"/>
      <c r="BU63" s="41"/>
    </row>
    <row r="64" spans="1:73" ht="12.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318"/>
      <c r="AG64" s="48"/>
      <c r="AH64" s="48"/>
      <c r="AI64" s="48"/>
      <c r="AJ64" s="48"/>
      <c r="AK64" s="48"/>
      <c r="AL64" s="48"/>
      <c r="AM64" s="48"/>
      <c r="AN64" s="48"/>
      <c r="AO64" s="48"/>
      <c r="AP64" s="48"/>
      <c r="AQ64" s="48"/>
      <c r="AR64" s="48"/>
      <c r="AS64" s="48"/>
      <c r="AT64" s="48"/>
      <c r="AU64" s="48"/>
      <c r="AV64" s="48"/>
      <c r="AW64" s="48"/>
      <c r="AX64" s="48"/>
      <c r="AY64" s="41"/>
      <c r="AZ64" s="41"/>
      <c r="BA64" s="41"/>
      <c r="BB64" s="48"/>
      <c r="BC64" s="48"/>
      <c r="BD64" s="48"/>
      <c r="BE64" s="48"/>
      <c r="BF64" s="48"/>
      <c r="BG64" s="48"/>
      <c r="BH64" s="48"/>
      <c r="BI64" s="48"/>
      <c r="BJ64" s="41"/>
      <c r="BK64" s="41"/>
      <c r="BL64" s="41"/>
      <c r="BM64" s="41"/>
      <c r="BN64" s="41"/>
      <c r="BO64" s="41"/>
      <c r="BP64" s="41"/>
      <c r="BQ64" s="41"/>
      <c r="BR64" s="41"/>
      <c r="BS64" s="41"/>
      <c r="BT64" s="41"/>
      <c r="BU64" s="41"/>
    </row>
    <row r="65" spans="1:73" ht="12.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318"/>
      <c r="AG65" s="48"/>
      <c r="AH65" s="48"/>
      <c r="AI65" s="48"/>
      <c r="AJ65" s="48"/>
      <c r="AK65" s="48"/>
      <c r="AL65" s="48"/>
      <c r="AM65" s="48"/>
      <c r="AN65" s="48"/>
      <c r="AO65" s="48"/>
      <c r="AP65" s="48"/>
      <c r="AQ65" s="48"/>
      <c r="AR65" s="48"/>
      <c r="AS65" s="48"/>
      <c r="AT65" s="48"/>
      <c r="AU65" s="48"/>
      <c r="AV65" s="48"/>
      <c r="AW65" s="48"/>
      <c r="AX65" s="48"/>
      <c r="AY65" s="41"/>
      <c r="AZ65" s="41"/>
      <c r="BA65" s="41"/>
      <c r="BB65" s="48"/>
      <c r="BC65" s="48"/>
      <c r="BD65" s="48"/>
      <c r="BE65" s="48"/>
      <c r="BF65" s="48"/>
      <c r="BG65" s="48"/>
      <c r="BH65" s="48"/>
      <c r="BI65" s="48"/>
      <c r="BJ65" s="48"/>
      <c r="BK65" s="48"/>
      <c r="BL65" s="48"/>
      <c r="BM65" s="48"/>
      <c r="BN65" s="48"/>
      <c r="BO65" s="48"/>
      <c r="BP65" s="48"/>
      <c r="BQ65" s="48"/>
      <c r="BR65" s="48"/>
      <c r="BS65" s="48"/>
      <c r="BT65" s="48"/>
      <c r="BU65" s="48"/>
    </row>
    <row r="66" spans="1:73" ht="12.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318"/>
      <c r="AG66" s="48"/>
      <c r="AH66" s="48"/>
      <c r="AI66" s="48"/>
      <c r="AJ66" s="48"/>
      <c r="AK66" s="48"/>
      <c r="AL66" s="48"/>
      <c r="AM66" s="48"/>
      <c r="AN66" s="48"/>
      <c r="AO66" s="48"/>
      <c r="AP66" s="48"/>
      <c r="AQ66" s="48"/>
      <c r="AR66" s="48"/>
      <c r="AS66" s="48"/>
      <c r="AT66" s="48"/>
      <c r="AU66" s="48"/>
      <c r="AV66" s="48"/>
      <c r="AW66" s="48"/>
      <c r="AX66" s="48"/>
      <c r="AY66" s="41"/>
      <c r="AZ66" s="41"/>
      <c r="BA66" s="41"/>
      <c r="BB66" s="48"/>
      <c r="BC66" s="48"/>
      <c r="BD66" s="48"/>
      <c r="BE66" s="48"/>
      <c r="BF66" s="48"/>
      <c r="BG66" s="48"/>
      <c r="BH66" s="48"/>
      <c r="BI66" s="48"/>
      <c r="BJ66" s="48"/>
      <c r="BK66" s="48"/>
      <c r="BL66" s="48"/>
      <c r="BM66" s="48"/>
      <c r="BN66" s="48"/>
      <c r="BO66" s="48"/>
      <c r="BP66" s="48"/>
      <c r="BQ66" s="48"/>
      <c r="BR66" s="48"/>
      <c r="BS66" s="48"/>
      <c r="BT66" s="48"/>
      <c r="BU66" s="48"/>
    </row>
    <row r="67" spans="1:73" ht="12.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318"/>
      <c r="AG67" s="48"/>
      <c r="AH67" s="48"/>
      <c r="AI67" s="48"/>
      <c r="AJ67" s="48"/>
      <c r="AK67" s="48"/>
      <c r="AL67" s="48"/>
      <c r="AM67" s="48"/>
      <c r="AN67" s="48"/>
      <c r="AO67" s="48"/>
      <c r="AP67" s="48"/>
      <c r="AQ67" s="48"/>
      <c r="AR67" s="48"/>
      <c r="AS67" s="48"/>
      <c r="AT67" s="48"/>
      <c r="AU67" s="48"/>
      <c r="AV67" s="48"/>
      <c r="AW67" s="48"/>
      <c r="AX67" s="48"/>
      <c r="AY67" s="41"/>
      <c r="AZ67" s="41"/>
      <c r="BA67" s="41"/>
      <c r="BB67" s="48"/>
      <c r="BC67" s="48"/>
      <c r="BD67" s="48"/>
      <c r="BE67" s="48"/>
      <c r="BF67" s="48"/>
      <c r="BG67" s="48"/>
      <c r="BH67" s="48"/>
      <c r="BI67" s="48"/>
      <c r="BJ67" s="48"/>
      <c r="BK67" s="48"/>
      <c r="BL67" s="48"/>
      <c r="BM67" s="48"/>
      <c r="BN67" s="48"/>
      <c r="BO67" s="48"/>
      <c r="BP67" s="48"/>
      <c r="BQ67" s="48"/>
      <c r="BR67" s="48"/>
      <c r="BS67" s="48"/>
      <c r="BT67" s="48"/>
      <c r="BU67" s="48"/>
    </row>
    <row r="68" spans="1:73" ht="12.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318"/>
      <c r="AG68" s="48"/>
      <c r="AH68" s="48"/>
      <c r="AI68" s="48"/>
      <c r="AJ68" s="48"/>
      <c r="AK68" s="48"/>
      <c r="AL68" s="48"/>
      <c r="AM68" s="48"/>
      <c r="AN68" s="48"/>
      <c r="AO68" s="48"/>
      <c r="AP68" s="48"/>
      <c r="AQ68" s="48"/>
      <c r="AR68" s="48"/>
      <c r="AS68" s="48"/>
      <c r="AT68" s="48"/>
      <c r="AU68" s="48"/>
      <c r="AV68" s="48"/>
      <c r="AW68" s="48"/>
      <c r="AX68" s="48"/>
      <c r="AY68" s="41"/>
      <c r="AZ68" s="41"/>
      <c r="BA68" s="41"/>
      <c r="BB68" s="48"/>
      <c r="BC68" s="48"/>
      <c r="BD68" s="48"/>
      <c r="BE68" s="48"/>
      <c r="BF68" s="48"/>
      <c r="BG68" s="48"/>
      <c r="BH68" s="48"/>
      <c r="BI68" s="48"/>
      <c r="BJ68" s="48"/>
      <c r="BK68" s="48"/>
      <c r="BL68" s="48"/>
      <c r="BM68" s="48"/>
      <c r="BN68" s="48"/>
      <c r="BO68" s="48"/>
      <c r="BP68" s="48"/>
      <c r="BQ68" s="48"/>
      <c r="BR68" s="48"/>
      <c r="BS68" s="48"/>
      <c r="BT68" s="48"/>
      <c r="BU68" s="48"/>
    </row>
    <row r="69" spans="1:73" ht="12.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318"/>
      <c r="AG69" s="48"/>
      <c r="AH69" s="48"/>
      <c r="AI69" s="48"/>
      <c r="AJ69" s="48"/>
      <c r="AK69" s="48"/>
      <c r="AL69" s="48"/>
      <c r="AM69" s="48"/>
      <c r="AN69" s="48"/>
      <c r="AO69" s="48"/>
      <c r="AP69" s="48"/>
      <c r="AQ69" s="48"/>
      <c r="AR69" s="48"/>
      <c r="AS69" s="48"/>
      <c r="AT69" s="48"/>
      <c r="AU69" s="48"/>
      <c r="AV69" s="48"/>
      <c r="AW69" s="48"/>
      <c r="AX69" s="48"/>
      <c r="AY69" s="41"/>
      <c r="AZ69" s="41"/>
      <c r="BA69" s="41"/>
      <c r="BB69" s="48"/>
      <c r="BC69" s="48"/>
      <c r="BD69" s="48"/>
      <c r="BE69" s="48"/>
      <c r="BF69" s="48"/>
      <c r="BG69" s="48"/>
      <c r="BH69" s="48"/>
      <c r="BI69" s="48"/>
      <c r="BJ69" s="48"/>
      <c r="BK69" s="48"/>
      <c r="BL69" s="48"/>
      <c r="BM69" s="48"/>
      <c r="BN69" s="48"/>
      <c r="BO69" s="48"/>
      <c r="BP69" s="48"/>
      <c r="BQ69" s="48"/>
      <c r="BR69" s="48"/>
      <c r="BS69" s="48"/>
      <c r="BT69" s="48"/>
      <c r="BU69" s="48"/>
    </row>
    <row r="70" spans="1:73" ht="12.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318"/>
      <c r="AG70" s="48"/>
      <c r="AH70" s="48"/>
      <c r="AI70" s="48"/>
      <c r="AJ70" s="48"/>
      <c r="AK70" s="48"/>
      <c r="AL70" s="48"/>
      <c r="AM70" s="48"/>
      <c r="AN70" s="48"/>
      <c r="AO70" s="48"/>
      <c r="AP70" s="48"/>
      <c r="AQ70" s="48"/>
      <c r="AR70" s="48"/>
      <c r="AS70" s="48"/>
      <c r="AT70" s="48"/>
      <c r="AU70" s="48"/>
      <c r="AV70" s="48"/>
      <c r="AW70" s="48"/>
      <c r="AX70" s="48"/>
      <c r="AY70" s="41"/>
      <c r="AZ70" s="41"/>
      <c r="BA70" s="41"/>
      <c r="BB70" s="48"/>
      <c r="BC70" s="48"/>
      <c r="BD70" s="48"/>
      <c r="BE70" s="48"/>
      <c r="BF70" s="48"/>
      <c r="BG70" s="48"/>
      <c r="BH70" s="48"/>
      <c r="BI70" s="48"/>
      <c r="BJ70" s="48"/>
      <c r="BK70" s="48"/>
      <c r="BL70" s="48"/>
      <c r="BM70" s="48"/>
      <c r="BN70" s="48"/>
      <c r="BO70" s="48"/>
      <c r="BP70" s="48"/>
      <c r="BQ70" s="48"/>
      <c r="BR70" s="48"/>
      <c r="BS70" s="48"/>
      <c r="BT70" s="48"/>
      <c r="BU70" s="48"/>
    </row>
    <row r="71" spans="1:73" ht="12.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318"/>
      <c r="AG71" s="48"/>
      <c r="AH71" s="48"/>
      <c r="AI71" s="48"/>
      <c r="AJ71" s="48"/>
      <c r="AK71" s="48"/>
      <c r="AL71" s="48"/>
      <c r="AM71" s="48"/>
      <c r="AN71" s="48"/>
      <c r="AO71" s="48"/>
      <c r="AP71" s="48"/>
      <c r="AQ71" s="48"/>
      <c r="AR71" s="48"/>
      <c r="AS71" s="48"/>
      <c r="AT71" s="48"/>
      <c r="AU71" s="48"/>
      <c r="AV71" s="48"/>
      <c r="AW71" s="48"/>
      <c r="AX71" s="48"/>
      <c r="AY71" s="41"/>
      <c r="AZ71" s="41"/>
      <c r="BA71" s="41"/>
      <c r="BB71" s="48"/>
      <c r="BC71" s="48"/>
      <c r="BD71" s="48"/>
      <c r="BE71" s="48"/>
      <c r="BF71" s="48"/>
      <c r="BG71" s="48"/>
      <c r="BH71" s="48"/>
      <c r="BI71" s="48"/>
      <c r="BJ71" s="48"/>
      <c r="BK71" s="48"/>
      <c r="BL71" s="48"/>
      <c r="BM71" s="48"/>
      <c r="BN71" s="48"/>
      <c r="BO71" s="48"/>
      <c r="BP71" s="48"/>
      <c r="BQ71" s="48"/>
      <c r="BR71" s="48"/>
      <c r="BS71" s="48"/>
      <c r="BT71" s="48"/>
      <c r="BU71" s="48"/>
    </row>
    <row r="72" spans="1:73" ht="12.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318"/>
      <c r="AG72" s="48"/>
      <c r="AH72" s="48"/>
      <c r="AI72" s="48"/>
      <c r="AJ72" s="48"/>
      <c r="AK72" s="48"/>
      <c r="AL72" s="48"/>
      <c r="AM72" s="48"/>
      <c r="AN72" s="48"/>
      <c r="AO72" s="48"/>
      <c r="AP72" s="48"/>
      <c r="AQ72" s="48"/>
      <c r="AR72" s="48"/>
      <c r="AS72" s="48"/>
      <c r="AT72" s="48"/>
      <c r="AU72" s="48"/>
      <c r="AV72" s="48"/>
      <c r="AW72" s="48"/>
      <c r="AX72" s="48"/>
      <c r="AY72" s="41"/>
      <c r="AZ72" s="41"/>
      <c r="BA72" s="41"/>
      <c r="BB72" s="48"/>
      <c r="BC72" s="48"/>
      <c r="BD72" s="48"/>
      <c r="BE72" s="48"/>
      <c r="BF72" s="48"/>
      <c r="BG72" s="48"/>
      <c r="BH72" s="48"/>
      <c r="BI72" s="48"/>
      <c r="BJ72" s="48"/>
      <c r="BK72" s="48"/>
      <c r="BL72" s="48"/>
      <c r="BM72" s="48"/>
      <c r="BN72" s="48"/>
      <c r="BO72" s="48"/>
      <c r="BP72" s="48"/>
      <c r="BQ72" s="48"/>
      <c r="BR72" s="48"/>
      <c r="BS72" s="48"/>
      <c r="BT72" s="48"/>
      <c r="BU72" s="48"/>
    </row>
    <row r="73" spans="1:73" ht="12.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318"/>
      <c r="AG73" s="48"/>
      <c r="AH73" s="48"/>
      <c r="AI73" s="48"/>
      <c r="AJ73" s="48"/>
      <c r="AK73" s="48"/>
      <c r="AL73" s="48"/>
      <c r="AM73" s="48"/>
      <c r="AN73" s="48"/>
      <c r="AO73" s="48"/>
      <c r="AP73" s="48"/>
      <c r="AQ73" s="48"/>
      <c r="AR73" s="48"/>
      <c r="AS73" s="48"/>
      <c r="AT73" s="48"/>
      <c r="AU73" s="48"/>
      <c r="AV73" s="48"/>
      <c r="AW73" s="48"/>
      <c r="AX73" s="48"/>
      <c r="AY73" s="41"/>
      <c r="AZ73" s="41"/>
      <c r="BA73" s="41"/>
      <c r="BB73" s="48"/>
      <c r="BC73" s="48"/>
      <c r="BD73" s="48"/>
      <c r="BE73" s="48"/>
      <c r="BF73" s="48"/>
      <c r="BG73" s="48"/>
      <c r="BH73" s="48"/>
      <c r="BI73" s="48"/>
      <c r="BJ73" s="48"/>
      <c r="BK73" s="48"/>
      <c r="BL73" s="48"/>
      <c r="BM73" s="48"/>
      <c r="BN73" s="48"/>
      <c r="BO73" s="48"/>
      <c r="BP73" s="48"/>
      <c r="BQ73" s="48"/>
      <c r="BR73" s="48"/>
      <c r="BS73" s="48"/>
      <c r="BT73" s="48"/>
      <c r="BU73" s="48"/>
    </row>
    <row r="74" spans="1:73" ht="12.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318"/>
      <c r="AG74" s="48"/>
      <c r="AH74" s="48"/>
      <c r="AI74" s="48"/>
      <c r="AJ74" s="48"/>
      <c r="AK74" s="48"/>
      <c r="AL74" s="48"/>
      <c r="AM74" s="48"/>
      <c r="AN74" s="48"/>
      <c r="AO74" s="48"/>
      <c r="AP74" s="48"/>
      <c r="AQ74" s="48"/>
      <c r="AR74" s="48"/>
      <c r="AS74" s="48"/>
      <c r="AT74" s="48"/>
      <c r="AU74" s="48"/>
      <c r="AV74" s="48"/>
      <c r="AW74" s="48"/>
      <c r="AX74" s="48"/>
      <c r="AY74" s="41"/>
      <c r="AZ74" s="41"/>
      <c r="BA74" s="41"/>
      <c r="BB74" s="48"/>
      <c r="BC74" s="48"/>
      <c r="BD74" s="48"/>
      <c r="BE74" s="48"/>
      <c r="BF74" s="48"/>
      <c r="BG74" s="48"/>
      <c r="BH74" s="48"/>
      <c r="BI74" s="48"/>
      <c r="BJ74" s="48"/>
      <c r="BK74" s="48"/>
      <c r="BL74" s="48"/>
      <c r="BM74" s="48"/>
      <c r="BN74" s="48"/>
      <c r="BO74" s="48"/>
      <c r="BP74" s="48"/>
      <c r="BQ74" s="48"/>
      <c r="BR74" s="48"/>
      <c r="BS74" s="48"/>
      <c r="BT74" s="48"/>
      <c r="BU74" s="48"/>
    </row>
    <row r="75" spans="1:73" ht="12.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318"/>
      <c r="AG75" s="48"/>
      <c r="AH75" s="48"/>
      <c r="AI75" s="48"/>
      <c r="AJ75" s="48"/>
      <c r="AK75" s="48"/>
      <c r="AL75" s="48"/>
      <c r="AM75" s="48"/>
      <c r="AN75" s="48"/>
      <c r="AO75" s="48"/>
      <c r="AP75" s="48"/>
      <c r="AQ75" s="48"/>
      <c r="AR75" s="48"/>
      <c r="AS75" s="48"/>
      <c r="AT75" s="48"/>
      <c r="AU75" s="48"/>
      <c r="AV75" s="48"/>
      <c r="AW75" s="48"/>
      <c r="AX75" s="48"/>
      <c r="AY75" s="41"/>
      <c r="AZ75" s="41"/>
      <c r="BA75" s="41"/>
      <c r="BB75" s="48"/>
      <c r="BC75" s="48"/>
      <c r="BD75" s="48"/>
      <c r="BE75" s="48"/>
      <c r="BF75" s="48"/>
      <c r="BG75" s="48"/>
      <c r="BH75" s="48"/>
      <c r="BI75" s="48"/>
      <c r="BJ75" s="48"/>
      <c r="BK75" s="48"/>
      <c r="BL75" s="48"/>
      <c r="BM75" s="48"/>
      <c r="BN75" s="48"/>
      <c r="BO75" s="48"/>
      <c r="BP75" s="48"/>
      <c r="BQ75" s="48"/>
      <c r="BR75" s="48"/>
      <c r="BS75" s="48"/>
      <c r="BT75" s="48"/>
      <c r="BU75" s="48"/>
    </row>
    <row r="76" spans="1:73" ht="12.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318"/>
      <c r="AG76" s="48"/>
      <c r="AH76" s="48"/>
      <c r="AI76" s="48"/>
      <c r="AJ76" s="48"/>
      <c r="AK76" s="48"/>
      <c r="AL76" s="48"/>
      <c r="AM76" s="48"/>
      <c r="AN76" s="48"/>
      <c r="AO76" s="48"/>
      <c r="AP76" s="48"/>
      <c r="AQ76" s="48"/>
      <c r="AR76" s="48"/>
      <c r="AS76" s="48"/>
      <c r="AT76" s="48"/>
      <c r="AU76" s="48"/>
      <c r="AV76" s="48"/>
      <c r="AW76" s="48"/>
      <c r="AX76" s="48"/>
      <c r="AY76" s="41"/>
      <c r="AZ76" s="41"/>
      <c r="BA76" s="41"/>
      <c r="BB76" s="48"/>
      <c r="BC76" s="48"/>
      <c r="BD76" s="48"/>
      <c r="BE76" s="48"/>
      <c r="BF76" s="48"/>
      <c r="BG76" s="48"/>
      <c r="BH76" s="48"/>
      <c r="BI76" s="48"/>
      <c r="BJ76" s="48"/>
      <c r="BK76" s="48"/>
      <c r="BL76" s="48"/>
      <c r="BM76" s="48"/>
      <c r="BN76" s="48"/>
      <c r="BO76" s="48"/>
      <c r="BP76" s="48"/>
      <c r="BQ76" s="48"/>
      <c r="BR76" s="48"/>
      <c r="BS76" s="48"/>
      <c r="BT76" s="48"/>
      <c r="BU76" s="48"/>
    </row>
    <row r="77" spans="1:73" ht="12.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318"/>
      <c r="AG77" s="48"/>
      <c r="AH77" s="48"/>
      <c r="AI77" s="48"/>
      <c r="AJ77" s="48"/>
      <c r="AK77" s="48"/>
      <c r="AL77" s="48"/>
      <c r="AM77" s="48"/>
      <c r="AN77" s="48"/>
      <c r="AO77" s="48"/>
      <c r="AP77" s="48"/>
      <c r="AQ77" s="48"/>
      <c r="AR77" s="48"/>
      <c r="AS77" s="48"/>
      <c r="AT77" s="48"/>
      <c r="AU77" s="48"/>
      <c r="AV77" s="48"/>
      <c r="AW77" s="48"/>
      <c r="AX77" s="48"/>
      <c r="AY77" s="41"/>
      <c r="AZ77" s="41"/>
      <c r="BA77" s="41"/>
      <c r="BB77" s="48"/>
      <c r="BC77" s="48"/>
      <c r="BD77" s="48"/>
      <c r="BE77" s="48"/>
      <c r="BF77" s="48"/>
      <c r="BG77" s="48"/>
      <c r="BH77" s="48"/>
      <c r="BI77" s="48"/>
      <c r="BJ77" s="48"/>
      <c r="BK77" s="48"/>
      <c r="BL77" s="48"/>
      <c r="BM77" s="48"/>
      <c r="BN77" s="48"/>
      <c r="BO77" s="48"/>
      <c r="BP77" s="48"/>
      <c r="BQ77" s="48"/>
      <c r="BR77" s="48"/>
      <c r="BS77" s="48"/>
      <c r="BT77" s="48"/>
      <c r="BU77" s="48"/>
    </row>
    <row r="78" spans="1:73" ht="12.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318"/>
      <c r="AG78" s="48"/>
      <c r="AH78" s="48"/>
      <c r="AI78" s="48"/>
      <c r="AJ78" s="48"/>
      <c r="AK78" s="48"/>
      <c r="AL78" s="48"/>
      <c r="AM78" s="48"/>
      <c r="AN78" s="48"/>
      <c r="AO78" s="48"/>
      <c r="AP78" s="48"/>
      <c r="AQ78" s="48"/>
      <c r="AR78" s="48"/>
      <c r="AS78" s="48"/>
      <c r="AT78" s="48"/>
      <c r="AU78" s="48"/>
      <c r="AV78" s="48"/>
      <c r="AW78" s="48"/>
      <c r="AX78" s="48"/>
      <c r="AY78" s="41"/>
      <c r="AZ78" s="41"/>
      <c r="BA78" s="41"/>
      <c r="BB78" s="48"/>
      <c r="BC78" s="48"/>
      <c r="BD78" s="48"/>
      <c r="BE78" s="48"/>
      <c r="BF78" s="48"/>
      <c r="BG78" s="48"/>
      <c r="BH78" s="48"/>
      <c r="BI78" s="48"/>
      <c r="BJ78" s="48"/>
      <c r="BK78" s="48"/>
      <c r="BL78" s="48"/>
      <c r="BM78" s="48"/>
      <c r="BN78" s="48"/>
      <c r="BO78" s="48"/>
      <c r="BP78" s="48"/>
      <c r="BQ78" s="48"/>
      <c r="BR78" s="48"/>
      <c r="BS78" s="48"/>
      <c r="BT78" s="48"/>
      <c r="BU78" s="48"/>
    </row>
    <row r="79" spans="1:73" ht="12.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318"/>
      <c r="AG79" s="48"/>
      <c r="AH79" s="48"/>
      <c r="AI79" s="48"/>
      <c r="AJ79" s="48"/>
      <c r="AK79" s="48"/>
      <c r="AL79" s="48"/>
      <c r="AM79" s="48"/>
      <c r="AN79" s="48"/>
      <c r="AO79" s="48"/>
      <c r="AP79" s="48"/>
      <c r="AQ79" s="48"/>
      <c r="AR79" s="48"/>
      <c r="AS79" s="48"/>
      <c r="AT79" s="48"/>
      <c r="AU79" s="48"/>
      <c r="AV79" s="48"/>
      <c r="AW79" s="48"/>
      <c r="AX79" s="48"/>
      <c r="AY79" s="41"/>
      <c r="AZ79" s="41"/>
      <c r="BA79" s="41"/>
      <c r="BB79" s="48"/>
      <c r="BC79" s="48"/>
      <c r="BD79" s="48"/>
      <c r="BE79" s="48"/>
      <c r="BF79" s="48"/>
      <c r="BG79" s="48"/>
      <c r="BH79" s="48"/>
      <c r="BI79" s="48"/>
      <c r="BJ79" s="48"/>
      <c r="BK79" s="48"/>
      <c r="BL79" s="48"/>
      <c r="BM79" s="48"/>
      <c r="BN79" s="48"/>
      <c r="BO79" s="48"/>
      <c r="BP79" s="48"/>
      <c r="BQ79" s="48"/>
      <c r="BR79" s="48"/>
      <c r="BS79" s="48"/>
      <c r="BT79" s="48"/>
      <c r="BU79" s="48"/>
    </row>
    <row r="80" spans="1:73" ht="12.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318"/>
      <c r="AG80" s="48"/>
      <c r="AH80" s="48"/>
      <c r="AI80" s="48"/>
      <c r="AJ80" s="48"/>
      <c r="AK80" s="48"/>
      <c r="AL80" s="48"/>
      <c r="AM80" s="48"/>
      <c r="AN80" s="48"/>
      <c r="AO80" s="48"/>
      <c r="AP80" s="48"/>
      <c r="AQ80" s="48"/>
      <c r="AR80" s="48"/>
      <c r="AS80" s="48"/>
      <c r="AT80" s="48"/>
      <c r="AU80" s="48"/>
      <c r="AV80" s="48"/>
      <c r="AW80" s="48"/>
      <c r="AX80" s="48"/>
      <c r="AY80" s="41"/>
      <c r="AZ80" s="41"/>
      <c r="BA80" s="41"/>
      <c r="BB80" s="48"/>
      <c r="BC80" s="48"/>
      <c r="BD80" s="48"/>
      <c r="BE80" s="48"/>
      <c r="BF80" s="48"/>
      <c r="BG80" s="48"/>
      <c r="BH80" s="48"/>
      <c r="BI80" s="48"/>
      <c r="BJ80" s="48"/>
      <c r="BK80" s="48"/>
      <c r="BL80" s="48"/>
      <c r="BM80" s="48"/>
      <c r="BN80" s="48"/>
      <c r="BO80" s="48"/>
      <c r="BP80" s="48"/>
      <c r="BQ80" s="48"/>
      <c r="BR80" s="48"/>
      <c r="BS80" s="48"/>
      <c r="BT80" s="48"/>
      <c r="BU80" s="48"/>
    </row>
    <row r="81" spans="1:73" ht="12.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318"/>
      <c r="AG81" s="48"/>
      <c r="AH81" s="48"/>
      <c r="AI81" s="48"/>
      <c r="AJ81" s="48"/>
      <c r="AK81" s="48"/>
      <c r="AL81" s="48"/>
      <c r="AM81" s="48"/>
      <c r="AN81" s="48"/>
      <c r="AO81" s="48"/>
      <c r="AP81" s="48"/>
      <c r="AQ81" s="48"/>
      <c r="AR81" s="48"/>
      <c r="AS81" s="48"/>
      <c r="AT81" s="48"/>
      <c r="AU81" s="48"/>
      <c r="AV81" s="48"/>
      <c r="AW81" s="48"/>
      <c r="AX81" s="48"/>
      <c r="AY81" s="41"/>
      <c r="AZ81" s="41"/>
      <c r="BA81" s="41"/>
      <c r="BB81" s="48"/>
      <c r="BC81" s="48"/>
      <c r="BD81" s="48"/>
      <c r="BE81" s="48"/>
      <c r="BF81" s="48"/>
      <c r="BG81" s="48"/>
      <c r="BH81" s="48"/>
      <c r="BI81" s="48"/>
      <c r="BJ81" s="48"/>
      <c r="BK81" s="48"/>
      <c r="BL81" s="48"/>
      <c r="BM81" s="48"/>
      <c r="BN81" s="48"/>
      <c r="BO81" s="48"/>
      <c r="BP81" s="48"/>
      <c r="BQ81" s="48"/>
      <c r="BR81" s="48"/>
      <c r="BS81" s="48"/>
      <c r="BT81" s="48"/>
      <c r="BU81" s="48"/>
    </row>
    <row r="82" spans="1:73" ht="12.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318"/>
      <c r="AG82" s="48"/>
      <c r="AH82" s="48"/>
      <c r="AI82" s="48"/>
      <c r="AJ82" s="48"/>
      <c r="AK82" s="48"/>
      <c r="AL82" s="48"/>
      <c r="AM82" s="48"/>
      <c r="AN82" s="48"/>
      <c r="AO82" s="48"/>
      <c r="AP82" s="48"/>
      <c r="AQ82" s="48"/>
      <c r="AR82" s="48"/>
      <c r="AS82" s="48"/>
      <c r="AT82" s="48"/>
      <c r="AU82" s="48"/>
      <c r="AV82" s="48"/>
      <c r="AW82" s="48"/>
      <c r="AX82" s="48"/>
      <c r="AY82" s="41"/>
      <c r="AZ82" s="41"/>
      <c r="BA82" s="41"/>
      <c r="BB82" s="48"/>
      <c r="BC82" s="48"/>
      <c r="BD82" s="48"/>
      <c r="BE82" s="48"/>
      <c r="BF82" s="48"/>
      <c r="BG82" s="48"/>
      <c r="BH82" s="48"/>
      <c r="BI82" s="48"/>
      <c r="BJ82" s="48"/>
      <c r="BK82" s="48"/>
      <c r="BL82" s="48"/>
      <c r="BM82" s="48"/>
      <c r="BN82" s="48"/>
      <c r="BO82" s="48"/>
      <c r="BP82" s="48"/>
      <c r="BQ82" s="48"/>
      <c r="BR82" s="48"/>
      <c r="BS82" s="48"/>
      <c r="BT82" s="48"/>
      <c r="BU82" s="48"/>
    </row>
    <row r="83" spans="1:73" ht="12.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318"/>
      <c r="AG83" s="48"/>
      <c r="AH83" s="48"/>
      <c r="AI83" s="48"/>
      <c r="AJ83" s="48"/>
      <c r="AK83" s="48"/>
      <c r="AL83" s="48"/>
      <c r="AM83" s="48"/>
      <c r="AN83" s="48"/>
      <c r="AO83" s="48"/>
      <c r="AP83" s="48"/>
      <c r="AQ83" s="48"/>
      <c r="AR83" s="48"/>
      <c r="AS83" s="48"/>
      <c r="AT83" s="48"/>
      <c r="AU83" s="48"/>
      <c r="AV83" s="48"/>
      <c r="AW83" s="48"/>
      <c r="AX83" s="48"/>
      <c r="AY83" s="41"/>
      <c r="AZ83" s="41"/>
      <c r="BA83" s="41"/>
      <c r="BB83" s="48"/>
      <c r="BC83" s="48"/>
      <c r="BD83" s="48"/>
      <c r="BE83" s="48"/>
      <c r="BF83" s="48"/>
      <c r="BG83" s="48"/>
      <c r="BH83" s="48"/>
      <c r="BI83" s="48"/>
      <c r="BJ83" s="48"/>
      <c r="BK83" s="48"/>
      <c r="BL83" s="48"/>
      <c r="BM83" s="48"/>
      <c r="BN83" s="48"/>
      <c r="BO83" s="48"/>
      <c r="BP83" s="48"/>
      <c r="BQ83" s="48"/>
      <c r="BR83" s="48"/>
      <c r="BS83" s="48"/>
      <c r="BT83" s="48"/>
      <c r="BU83" s="48"/>
    </row>
    <row r="84" spans="1:73" ht="12.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318"/>
      <c r="AG84" s="48"/>
      <c r="AH84" s="48"/>
      <c r="AI84" s="48"/>
      <c r="AJ84" s="48"/>
      <c r="AK84" s="48"/>
      <c r="AL84" s="48"/>
      <c r="AM84" s="48"/>
      <c r="AN84" s="48"/>
      <c r="AO84" s="48"/>
      <c r="AP84" s="48"/>
      <c r="AQ84" s="48"/>
      <c r="AR84" s="48"/>
      <c r="AS84" s="48"/>
      <c r="AT84" s="48"/>
      <c r="AU84" s="48"/>
      <c r="AV84" s="48"/>
      <c r="AW84" s="48"/>
      <c r="AX84" s="48"/>
      <c r="AY84" s="41"/>
      <c r="AZ84" s="41"/>
      <c r="BA84" s="41"/>
      <c r="BB84" s="48"/>
      <c r="BC84" s="48"/>
      <c r="BD84" s="48"/>
      <c r="BE84" s="48"/>
      <c r="BF84" s="48"/>
      <c r="BG84" s="48"/>
      <c r="BH84" s="48"/>
      <c r="BI84" s="48"/>
      <c r="BJ84" s="48"/>
      <c r="BK84" s="48"/>
      <c r="BL84" s="48"/>
      <c r="BM84" s="48"/>
      <c r="BN84" s="48"/>
      <c r="BO84" s="48"/>
      <c r="BP84" s="48"/>
      <c r="BQ84" s="48"/>
      <c r="BR84" s="48"/>
      <c r="BS84" s="48"/>
      <c r="BT84" s="48"/>
      <c r="BU84" s="48"/>
    </row>
    <row r="85" spans="1:73" ht="12.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318"/>
      <c r="AG85" s="48"/>
      <c r="AH85" s="48"/>
      <c r="AI85" s="48"/>
      <c r="AJ85" s="48"/>
      <c r="AK85" s="48"/>
      <c r="AL85" s="48"/>
      <c r="AM85" s="48"/>
      <c r="AN85" s="48"/>
      <c r="AO85" s="48"/>
      <c r="AP85" s="48"/>
      <c r="AQ85" s="48"/>
      <c r="AR85" s="48"/>
      <c r="AS85" s="48"/>
      <c r="AT85" s="48"/>
      <c r="AU85" s="48"/>
      <c r="AV85" s="48"/>
      <c r="AW85" s="48"/>
      <c r="AX85" s="48"/>
      <c r="AY85" s="41"/>
      <c r="AZ85" s="41"/>
      <c r="BA85" s="41"/>
      <c r="BB85" s="48"/>
      <c r="BC85" s="48"/>
      <c r="BD85" s="48"/>
      <c r="BE85" s="48"/>
      <c r="BF85" s="48"/>
      <c r="BG85" s="48"/>
      <c r="BH85" s="48"/>
      <c r="BI85" s="48"/>
      <c r="BJ85" s="48"/>
      <c r="BK85" s="48"/>
      <c r="BL85" s="48"/>
      <c r="BM85" s="48"/>
      <c r="BN85" s="48"/>
      <c r="BO85" s="48"/>
      <c r="BP85" s="48"/>
      <c r="BQ85" s="48"/>
      <c r="BR85" s="48"/>
      <c r="BS85" s="48"/>
      <c r="BT85" s="48"/>
      <c r="BU85" s="48"/>
    </row>
    <row r="86" spans="1:73" ht="12.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318"/>
      <c r="AG86" s="48"/>
      <c r="AH86" s="48"/>
      <c r="AI86" s="48"/>
      <c r="AJ86" s="48"/>
      <c r="AK86" s="48"/>
      <c r="AL86" s="48"/>
      <c r="AM86" s="48"/>
      <c r="AN86" s="48"/>
      <c r="AO86" s="48"/>
      <c r="AP86" s="48"/>
      <c r="AQ86" s="48"/>
      <c r="AR86" s="48"/>
      <c r="AS86" s="48"/>
      <c r="AT86" s="48"/>
      <c r="AU86" s="48"/>
      <c r="AV86" s="48"/>
      <c r="AW86" s="48"/>
      <c r="AX86" s="48"/>
      <c r="AY86" s="41"/>
      <c r="AZ86" s="41"/>
      <c r="BA86" s="41"/>
      <c r="BB86" s="48"/>
      <c r="BC86" s="48"/>
      <c r="BD86" s="48"/>
      <c r="BE86" s="48"/>
      <c r="BF86" s="48"/>
      <c r="BG86" s="48"/>
      <c r="BH86" s="48"/>
      <c r="BI86" s="48"/>
      <c r="BJ86" s="48"/>
      <c r="BK86" s="48"/>
      <c r="BL86" s="48"/>
      <c r="BM86" s="48"/>
      <c r="BN86" s="48"/>
      <c r="BO86" s="48"/>
      <c r="BP86" s="48"/>
      <c r="BQ86" s="48"/>
      <c r="BR86" s="48"/>
      <c r="BS86" s="48"/>
      <c r="BT86" s="48"/>
      <c r="BU86" s="48"/>
    </row>
    <row r="87" spans="1:73" ht="12.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318"/>
      <c r="AG87" s="48"/>
      <c r="AH87" s="48"/>
      <c r="AI87" s="48"/>
      <c r="AJ87" s="48"/>
      <c r="AK87" s="48"/>
      <c r="AL87" s="48"/>
      <c r="AM87" s="48"/>
      <c r="AN87" s="48"/>
      <c r="AO87" s="48"/>
      <c r="AP87" s="48"/>
      <c r="AQ87" s="48"/>
      <c r="AR87" s="48"/>
      <c r="AS87" s="48"/>
      <c r="AT87" s="48"/>
      <c r="AU87" s="48"/>
      <c r="AV87" s="48"/>
      <c r="AW87" s="48"/>
      <c r="AX87" s="48"/>
      <c r="AY87" s="41"/>
      <c r="AZ87" s="41"/>
      <c r="BA87" s="41"/>
      <c r="BB87" s="48"/>
      <c r="BC87" s="48"/>
      <c r="BD87" s="48"/>
      <c r="BE87" s="48"/>
      <c r="BF87" s="48"/>
      <c r="BG87" s="48"/>
      <c r="BH87" s="48"/>
      <c r="BI87" s="48"/>
      <c r="BJ87" s="48"/>
      <c r="BK87" s="48"/>
      <c r="BL87" s="48"/>
      <c r="BM87" s="48"/>
      <c r="BN87" s="48"/>
      <c r="BO87" s="48"/>
      <c r="BP87" s="48"/>
      <c r="BQ87" s="48"/>
      <c r="BR87" s="48"/>
      <c r="BS87" s="48"/>
      <c r="BT87" s="48"/>
      <c r="BU87" s="48"/>
    </row>
    <row r="88" spans="1:73" ht="12.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318"/>
      <c r="AG88" s="48"/>
      <c r="AH88" s="48"/>
      <c r="AI88" s="48"/>
      <c r="AJ88" s="48"/>
      <c r="AK88" s="48"/>
      <c r="AL88" s="48"/>
      <c r="AM88" s="48"/>
      <c r="AN88" s="48"/>
      <c r="AO88" s="48"/>
      <c r="AP88" s="48"/>
      <c r="AQ88" s="48"/>
      <c r="AR88" s="48"/>
      <c r="AS88" s="48"/>
      <c r="AT88" s="48"/>
      <c r="AU88" s="48"/>
      <c r="AV88" s="48"/>
      <c r="AW88" s="48"/>
      <c r="AX88" s="48"/>
      <c r="AY88" s="41"/>
      <c r="AZ88" s="41"/>
      <c r="BA88" s="41"/>
      <c r="BB88" s="48"/>
      <c r="BC88" s="48"/>
      <c r="BD88" s="48"/>
      <c r="BE88" s="48"/>
      <c r="BF88" s="48"/>
      <c r="BG88" s="48"/>
      <c r="BH88" s="48"/>
      <c r="BI88" s="48"/>
      <c r="BJ88" s="48"/>
      <c r="BK88" s="48"/>
      <c r="BL88" s="48"/>
      <c r="BM88" s="48"/>
      <c r="BN88" s="48"/>
      <c r="BO88" s="48"/>
      <c r="BP88" s="48"/>
      <c r="BQ88" s="48"/>
      <c r="BR88" s="48"/>
      <c r="BS88" s="48"/>
      <c r="BT88" s="48"/>
      <c r="BU88" s="48"/>
    </row>
    <row r="89" spans="1:73" ht="12.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318"/>
      <c r="AG89" s="48"/>
      <c r="AH89" s="48"/>
      <c r="AI89" s="48"/>
      <c r="AJ89" s="48"/>
      <c r="AK89" s="48"/>
      <c r="AL89" s="48"/>
      <c r="AM89" s="48"/>
      <c r="AN89" s="48"/>
      <c r="AO89" s="48"/>
      <c r="AP89" s="48"/>
      <c r="AQ89" s="48"/>
      <c r="AR89" s="48"/>
      <c r="AS89" s="48"/>
      <c r="AT89" s="48"/>
      <c r="AU89" s="48"/>
      <c r="AV89" s="48"/>
      <c r="AW89" s="48"/>
      <c r="AX89" s="48"/>
      <c r="AY89" s="41"/>
      <c r="AZ89" s="41"/>
      <c r="BA89" s="41"/>
      <c r="BB89" s="48"/>
      <c r="BC89" s="48"/>
      <c r="BD89" s="48"/>
      <c r="BE89" s="48"/>
      <c r="BF89" s="48"/>
      <c r="BG89" s="48"/>
      <c r="BH89" s="48"/>
      <c r="BI89" s="48"/>
      <c r="BJ89" s="48"/>
      <c r="BK89" s="48"/>
      <c r="BL89" s="48"/>
      <c r="BM89" s="48"/>
      <c r="BN89" s="48"/>
      <c r="BO89" s="48"/>
      <c r="BP89" s="48"/>
      <c r="BQ89" s="48"/>
      <c r="BR89" s="48"/>
      <c r="BS89" s="48"/>
      <c r="BT89" s="48"/>
      <c r="BU89" s="48"/>
    </row>
    <row r="90" spans="1:73" ht="12.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318"/>
      <c r="AG90" s="48"/>
      <c r="AH90" s="48"/>
      <c r="AI90" s="48"/>
      <c r="AJ90" s="48"/>
      <c r="AK90" s="48"/>
      <c r="AL90" s="48"/>
      <c r="AM90" s="48"/>
      <c r="AN90" s="48"/>
      <c r="AO90" s="48"/>
      <c r="AP90" s="48"/>
      <c r="AQ90" s="48"/>
      <c r="AR90" s="48"/>
      <c r="AS90" s="48"/>
      <c r="AT90" s="48"/>
      <c r="AU90" s="48"/>
      <c r="AV90" s="48"/>
      <c r="AW90" s="48"/>
      <c r="AX90" s="48"/>
      <c r="AY90" s="41"/>
      <c r="AZ90" s="41"/>
      <c r="BA90" s="41"/>
      <c r="BB90" s="48"/>
      <c r="BC90" s="48"/>
      <c r="BD90" s="48"/>
      <c r="BE90" s="48"/>
      <c r="BF90" s="48"/>
      <c r="BG90" s="48"/>
      <c r="BH90" s="48"/>
      <c r="BI90" s="48"/>
      <c r="BJ90" s="48"/>
      <c r="BK90" s="48"/>
      <c r="BL90" s="48"/>
      <c r="BM90" s="48"/>
      <c r="BN90" s="48"/>
      <c r="BO90" s="48"/>
      <c r="BP90" s="48"/>
      <c r="BQ90" s="48"/>
      <c r="BR90" s="48"/>
      <c r="BS90" s="48"/>
      <c r="BT90" s="48"/>
      <c r="BU90" s="48"/>
    </row>
    <row r="91" spans="1:73" ht="12.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318"/>
      <c r="AG91" s="48"/>
      <c r="AH91" s="48"/>
      <c r="AI91" s="48"/>
      <c r="AJ91" s="48"/>
      <c r="AK91" s="48"/>
      <c r="AL91" s="48"/>
      <c r="AM91" s="48"/>
      <c r="AN91" s="48"/>
      <c r="AO91" s="48"/>
      <c r="AP91" s="48"/>
      <c r="AQ91" s="48"/>
      <c r="AR91" s="48"/>
      <c r="AS91" s="48"/>
      <c r="AT91" s="48"/>
      <c r="AU91" s="48"/>
      <c r="AV91" s="48"/>
      <c r="AW91" s="48"/>
      <c r="AX91" s="48"/>
      <c r="AY91" s="41"/>
      <c r="AZ91" s="41"/>
      <c r="BA91" s="41"/>
      <c r="BB91" s="48"/>
      <c r="BC91" s="48"/>
      <c r="BD91" s="48"/>
      <c r="BE91" s="48"/>
      <c r="BF91" s="48"/>
      <c r="BG91" s="48"/>
      <c r="BH91" s="48"/>
      <c r="BI91" s="48"/>
      <c r="BJ91" s="48"/>
      <c r="BK91" s="48"/>
      <c r="BL91" s="48"/>
      <c r="BM91" s="48"/>
      <c r="BN91" s="48"/>
      <c r="BO91" s="48"/>
      <c r="BP91" s="48"/>
      <c r="BQ91" s="48"/>
      <c r="BR91" s="48"/>
      <c r="BS91" s="48"/>
      <c r="BT91" s="48"/>
      <c r="BU91" s="48"/>
    </row>
    <row r="92" spans="1:73" ht="12.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318"/>
      <c r="AG92" s="48"/>
      <c r="AH92" s="48"/>
      <c r="AI92" s="48"/>
      <c r="AJ92" s="48"/>
      <c r="AK92" s="48"/>
      <c r="AL92" s="48"/>
      <c r="AM92" s="48"/>
      <c r="AN92" s="48"/>
      <c r="AO92" s="48"/>
      <c r="AP92" s="48"/>
      <c r="AQ92" s="48"/>
      <c r="AR92" s="48"/>
      <c r="AS92" s="48"/>
      <c r="AT92" s="48"/>
      <c r="AU92" s="48"/>
      <c r="AV92" s="48"/>
      <c r="AW92" s="48"/>
      <c r="AX92" s="48"/>
      <c r="AY92" s="41"/>
      <c r="AZ92" s="41"/>
      <c r="BA92" s="41"/>
      <c r="BB92" s="48"/>
      <c r="BC92" s="48"/>
      <c r="BD92" s="48"/>
      <c r="BE92" s="48"/>
      <c r="BF92" s="48"/>
      <c r="BG92" s="48"/>
      <c r="BH92" s="48"/>
      <c r="BI92" s="48"/>
      <c r="BJ92" s="48"/>
      <c r="BK92" s="48"/>
      <c r="BL92" s="48"/>
      <c r="BM92" s="48"/>
      <c r="BN92" s="48"/>
      <c r="BO92" s="48"/>
      <c r="BP92" s="48"/>
      <c r="BQ92" s="48"/>
      <c r="BR92" s="48"/>
      <c r="BS92" s="48"/>
      <c r="BT92" s="48"/>
      <c r="BU92" s="48"/>
    </row>
    <row r="93" spans="1:73" ht="12.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318"/>
      <c r="AG93" s="48"/>
      <c r="AH93" s="48"/>
      <c r="AI93" s="48"/>
      <c r="AJ93" s="48"/>
      <c r="AK93" s="48"/>
      <c r="AL93" s="48"/>
      <c r="AM93" s="48"/>
      <c r="AN93" s="48"/>
      <c r="AO93" s="48"/>
      <c r="AP93" s="48"/>
      <c r="AQ93" s="48"/>
      <c r="AR93" s="48"/>
      <c r="AS93" s="48"/>
      <c r="AT93" s="48"/>
      <c r="AU93" s="48"/>
      <c r="AV93" s="48"/>
      <c r="AW93" s="48"/>
      <c r="AX93" s="48"/>
      <c r="AY93" s="41"/>
      <c r="AZ93" s="41"/>
      <c r="BA93" s="41"/>
      <c r="BB93" s="48"/>
      <c r="BC93" s="48"/>
      <c r="BD93" s="48"/>
      <c r="BE93" s="48"/>
      <c r="BF93" s="48"/>
      <c r="BG93" s="48"/>
      <c r="BH93" s="48"/>
      <c r="BI93" s="48"/>
      <c r="BJ93" s="48"/>
      <c r="BK93" s="48"/>
      <c r="BL93" s="48"/>
      <c r="BM93" s="48"/>
      <c r="BN93" s="48"/>
      <c r="BO93" s="48"/>
      <c r="BP93" s="48"/>
      <c r="BQ93" s="48"/>
      <c r="BR93" s="48"/>
      <c r="BS93" s="48"/>
      <c r="BT93" s="48"/>
      <c r="BU93" s="48"/>
    </row>
    <row r="94" spans="1:73" ht="12.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318"/>
      <c r="AG94" s="48"/>
      <c r="AH94" s="48"/>
      <c r="AI94" s="48"/>
      <c r="AJ94" s="48"/>
      <c r="AK94" s="48"/>
      <c r="AL94" s="48"/>
      <c r="AM94" s="48"/>
      <c r="AN94" s="48"/>
      <c r="AO94" s="48"/>
      <c r="AP94" s="48"/>
      <c r="AQ94" s="48"/>
      <c r="AR94" s="48"/>
      <c r="AS94" s="48"/>
      <c r="AT94" s="48"/>
      <c r="AU94" s="48"/>
      <c r="AV94" s="48"/>
      <c r="AW94" s="48"/>
      <c r="AX94" s="48"/>
      <c r="AY94" s="41"/>
      <c r="AZ94" s="41"/>
      <c r="BA94" s="41"/>
      <c r="BB94" s="48"/>
      <c r="BC94" s="48"/>
      <c r="BD94" s="48"/>
      <c r="BE94" s="48"/>
      <c r="BF94" s="48"/>
      <c r="BG94" s="48"/>
      <c r="BH94" s="48"/>
      <c r="BI94" s="48"/>
      <c r="BJ94" s="48"/>
      <c r="BK94" s="48"/>
      <c r="BL94" s="48"/>
      <c r="BM94" s="48"/>
      <c r="BN94" s="48"/>
      <c r="BO94" s="48"/>
      <c r="BP94" s="48"/>
      <c r="BQ94" s="48"/>
      <c r="BR94" s="48"/>
      <c r="BS94" s="48"/>
      <c r="BT94" s="48"/>
      <c r="BU94" s="48"/>
    </row>
    <row r="95" spans="1:73" ht="12.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318"/>
      <c r="AG95" s="48"/>
      <c r="AH95" s="48"/>
      <c r="AI95" s="48"/>
      <c r="AJ95" s="48"/>
      <c r="AK95" s="48"/>
      <c r="AL95" s="48"/>
      <c r="AM95" s="48"/>
      <c r="AN95" s="48"/>
      <c r="AO95" s="48"/>
      <c r="AP95" s="48"/>
      <c r="AQ95" s="48"/>
      <c r="AR95" s="48"/>
      <c r="AS95" s="48"/>
      <c r="AT95" s="48"/>
      <c r="AU95" s="48"/>
      <c r="AV95" s="48"/>
      <c r="AW95" s="48"/>
      <c r="AX95" s="48"/>
      <c r="AY95" s="41"/>
      <c r="AZ95" s="41"/>
      <c r="BA95" s="41"/>
      <c r="BB95" s="48"/>
      <c r="BC95" s="48"/>
      <c r="BD95" s="48"/>
      <c r="BE95" s="48"/>
      <c r="BF95" s="48"/>
      <c r="BG95" s="48"/>
      <c r="BH95" s="48"/>
      <c r="BI95" s="48"/>
      <c r="BJ95" s="48"/>
      <c r="BK95" s="48"/>
      <c r="BL95" s="48"/>
      <c r="BM95" s="48"/>
      <c r="BN95" s="48"/>
      <c r="BO95" s="48"/>
      <c r="BP95" s="48"/>
      <c r="BQ95" s="48"/>
      <c r="BR95" s="48"/>
      <c r="BS95" s="48"/>
      <c r="BT95" s="48"/>
      <c r="BU95" s="48"/>
    </row>
    <row r="96" spans="1:73" ht="12.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318"/>
      <c r="AG96" s="48"/>
      <c r="AH96" s="48"/>
      <c r="AI96" s="48"/>
      <c r="AJ96" s="48"/>
      <c r="AK96" s="48"/>
      <c r="AL96" s="48"/>
      <c r="AM96" s="48"/>
      <c r="AN96" s="48"/>
      <c r="AO96" s="48"/>
      <c r="AP96" s="48"/>
      <c r="AQ96" s="48"/>
      <c r="AR96" s="48"/>
      <c r="AS96" s="48"/>
      <c r="AT96" s="48"/>
      <c r="AU96" s="48"/>
      <c r="AV96" s="48"/>
      <c r="AW96" s="48"/>
      <c r="AX96" s="48"/>
      <c r="AY96" s="41"/>
      <c r="AZ96" s="41"/>
      <c r="BA96" s="41"/>
      <c r="BB96" s="48"/>
      <c r="BC96" s="48"/>
      <c r="BD96" s="48"/>
      <c r="BE96" s="48"/>
      <c r="BF96" s="48"/>
      <c r="BG96" s="48"/>
      <c r="BH96" s="48"/>
      <c r="BI96" s="48"/>
      <c r="BJ96" s="48"/>
      <c r="BK96" s="48"/>
      <c r="BL96" s="48"/>
      <c r="BM96" s="48"/>
      <c r="BN96" s="48"/>
      <c r="BO96" s="48"/>
      <c r="BP96" s="48"/>
      <c r="BQ96" s="48"/>
      <c r="BR96" s="48"/>
      <c r="BS96" s="48"/>
      <c r="BT96" s="48"/>
      <c r="BU96" s="48"/>
    </row>
    <row r="97" spans="1:73" ht="12.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318"/>
      <c r="AG97" s="48"/>
      <c r="AH97" s="48"/>
      <c r="AI97" s="48"/>
      <c r="AJ97" s="48"/>
      <c r="AK97" s="48"/>
      <c r="AL97" s="48"/>
      <c r="AM97" s="48"/>
      <c r="AN97" s="48"/>
      <c r="AO97" s="48"/>
      <c r="AP97" s="48"/>
      <c r="AQ97" s="48"/>
      <c r="AR97" s="48"/>
      <c r="AS97" s="48"/>
      <c r="AT97" s="48"/>
      <c r="AU97" s="48"/>
      <c r="AV97" s="48"/>
      <c r="AW97" s="48"/>
      <c r="AX97" s="48"/>
      <c r="AY97" s="41"/>
      <c r="AZ97" s="41"/>
      <c r="BA97" s="41"/>
      <c r="BB97" s="48"/>
      <c r="BC97" s="48"/>
      <c r="BD97" s="48"/>
      <c r="BE97" s="48"/>
      <c r="BF97" s="48"/>
      <c r="BG97" s="48"/>
      <c r="BH97" s="48"/>
      <c r="BI97" s="48"/>
      <c r="BJ97" s="48"/>
      <c r="BK97" s="48"/>
      <c r="BL97" s="48"/>
      <c r="BM97" s="48"/>
      <c r="BN97" s="48"/>
      <c r="BO97" s="48"/>
      <c r="BP97" s="48"/>
      <c r="BQ97" s="48"/>
      <c r="BR97" s="48"/>
      <c r="BS97" s="48"/>
      <c r="BT97" s="48"/>
      <c r="BU97" s="48"/>
    </row>
    <row r="98" spans="1:73" ht="12.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318"/>
      <c r="AG98" s="48"/>
      <c r="AH98" s="48"/>
      <c r="AI98" s="48"/>
      <c r="AJ98" s="48"/>
      <c r="AK98" s="48"/>
      <c r="AL98" s="48"/>
      <c r="AM98" s="48"/>
      <c r="AN98" s="48"/>
      <c r="AO98" s="48"/>
      <c r="AP98" s="48"/>
      <c r="AQ98" s="48"/>
      <c r="AR98" s="48"/>
      <c r="AS98" s="48"/>
      <c r="AT98" s="48"/>
      <c r="AU98" s="48"/>
      <c r="AV98" s="48"/>
      <c r="AW98" s="48"/>
      <c r="AX98" s="48"/>
      <c r="AY98" s="41"/>
      <c r="AZ98" s="41"/>
      <c r="BA98" s="41"/>
      <c r="BB98" s="48"/>
      <c r="BC98" s="48"/>
      <c r="BD98" s="48"/>
      <c r="BE98" s="48"/>
      <c r="BF98" s="48"/>
      <c r="BG98" s="48"/>
      <c r="BH98" s="48"/>
      <c r="BI98" s="48"/>
      <c r="BJ98" s="48"/>
      <c r="BK98" s="48"/>
      <c r="BL98" s="48"/>
      <c r="BM98" s="48"/>
      <c r="BN98" s="48"/>
      <c r="BO98" s="48"/>
      <c r="BP98" s="48"/>
      <c r="BQ98" s="48"/>
      <c r="BR98" s="48"/>
      <c r="BS98" s="48"/>
      <c r="BT98" s="48"/>
      <c r="BU98" s="48"/>
    </row>
    <row r="99" spans="1:73" ht="12.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318"/>
      <c r="AG99" s="48"/>
      <c r="AH99" s="48"/>
      <c r="AI99" s="48"/>
      <c r="AJ99" s="48"/>
      <c r="AK99" s="48"/>
      <c r="AL99" s="48"/>
      <c r="AM99" s="48"/>
      <c r="AN99" s="48"/>
      <c r="AO99" s="48"/>
      <c r="AP99" s="48"/>
      <c r="AQ99" s="48"/>
      <c r="AR99" s="48"/>
      <c r="AS99" s="48"/>
      <c r="AT99" s="48"/>
      <c r="AU99" s="48"/>
      <c r="AV99" s="48"/>
      <c r="AW99" s="48"/>
      <c r="AX99" s="48"/>
      <c r="AY99" s="41"/>
      <c r="AZ99" s="41"/>
      <c r="BA99" s="41"/>
      <c r="BB99" s="48"/>
      <c r="BC99" s="48"/>
      <c r="BD99" s="48"/>
      <c r="BE99" s="48"/>
      <c r="BF99" s="48"/>
      <c r="BG99" s="48"/>
      <c r="BH99" s="48"/>
      <c r="BI99" s="48"/>
      <c r="BJ99" s="48"/>
      <c r="BK99" s="48"/>
      <c r="BL99" s="48"/>
      <c r="BM99" s="48"/>
      <c r="BN99" s="48"/>
      <c r="BO99" s="48"/>
      <c r="BP99" s="48"/>
      <c r="BQ99" s="48"/>
      <c r="BR99" s="48"/>
      <c r="BS99" s="48"/>
      <c r="BT99" s="48"/>
      <c r="BU99" s="48"/>
    </row>
    <row r="100" spans="1:73" ht="12.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318"/>
      <c r="AG100" s="48"/>
      <c r="AH100" s="48"/>
      <c r="AI100" s="48"/>
      <c r="AJ100" s="48"/>
      <c r="AK100" s="48"/>
      <c r="AL100" s="48"/>
      <c r="AM100" s="48"/>
      <c r="AN100" s="48"/>
      <c r="AO100" s="48"/>
      <c r="AP100" s="48"/>
      <c r="AQ100" s="48"/>
      <c r="AR100" s="48"/>
      <c r="AS100" s="48"/>
      <c r="AT100" s="48"/>
      <c r="AU100" s="48"/>
      <c r="AV100" s="48"/>
      <c r="AW100" s="48"/>
      <c r="AX100" s="48"/>
      <c r="AY100" s="41"/>
      <c r="AZ100" s="41"/>
      <c r="BA100" s="41"/>
      <c r="BB100" s="48"/>
      <c r="BC100" s="48"/>
      <c r="BD100" s="48"/>
      <c r="BE100" s="48"/>
      <c r="BF100" s="48"/>
      <c r="BG100" s="48"/>
      <c r="BH100" s="48"/>
      <c r="BI100" s="48"/>
      <c r="BJ100" s="48"/>
      <c r="BK100" s="48"/>
      <c r="BL100" s="48"/>
      <c r="BM100" s="48"/>
      <c r="BN100" s="48"/>
      <c r="BO100" s="48"/>
      <c r="BP100" s="48"/>
      <c r="BQ100" s="48"/>
      <c r="BR100" s="48"/>
      <c r="BS100" s="48"/>
      <c r="BT100" s="48"/>
      <c r="BU100" s="48"/>
    </row>
    <row r="101" spans="1:73" ht="12.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318"/>
      <c r="AG101" s="48"/>
      <c r="AH101" s="48"/>
      <c r="AI101" s="48"/>
      <c r="AJ101" s="48"/>
      <c r="AK101" s="48"/>
      <c r="AL101" s="48"/>
      <c r="AM101" s="48"/>
      <c r="AN101" s="48"/>
      <c r="AO101" s="48"/>
      <c r="AP101" s="48"/>
      <c r="AQ101" s="48"/>
      <c r="AR101" s="48"/>
      <c r="AS101" s="48"/>
      <c r="AT101" s="48"/>
      <c r="AU101" s="48"/>
      <c r="AV101" s="48"/>
      <c r="AW101" s="48"/>
      <c r="AX101" s="48"/>
      <c r="AY101" s="41"/>
      <c r="AZ101" s="41"/>
      <c r="BA101" s="41"/>
      <c r="BB101" s="48"/>
      <c r="BC101" s="48"/>
      <c r="BD101" s="48"/>
      <c r="BE101" s="48"/>
      <c r="BF101" s="48"/>
      <c r="BG101" s="48"/>
      <c r="BH101" s="48"/>
      <c r="BI101" s="48"/>
      <c r="BJ101" s="48"/>
      <c r="BK101" s="48"/>
      <c r="BL101" s="48"/>
      <c r="BM101" s="48"/>
      <c r="BN101" s="48"/>
      <c r="BO101" s="48"/>
      <c r="BP101" s="48"/>
      <c r="BQ101" s="48"/>
      <c r="BR101" s="48"/>
      <c r="BS101" s="48"/>
      <c r="BT101" s="48"/>
      <c r="BU101" s="48"/>
    </row>
    <row r="102" spans="1:73" ht="12.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318"/>
      <c r="AG102" s="48"/>
      <c r="AH102" s="48"/>
      <c r="AI102" s="48"/>
      <c r="AJ102" s="48"/>
      <c r="AK102" s="48"/>
      <c r="AL102" s="48"/>
      <c r="AM102" s="48"/>
      <c r="AN102" s="48"/>
      <c r="AO102" s="48"/>
      <c r="AP102" s="48"/>
      <c r="AQ102" s="48"/>
      <c r="AR102" s="48"/>
      <c r="AS102" s="48"/>
      <c r="AT102" s="48"/>
      <c r="AU102" s="48"/>
      <c r="AV102" s="48"/>
      <c r="AW102" s="48"/>
      <c r="AX102" s="48"/>
      <c r="AY102" s="41"/>
      <c r="AZ102" s="41"/>
      <c r="BA102" s="41"/>
      <c r="BB102" s="48"/>
      <c r="BC102" s="48"/>
      <c r="BD102" s="48"/>
      <c r="BE102" s="48"/>
      <c r="BF102" s="48"/>
      <c r="BG102" s="48"/>
      <c r="BH102" s="48"/>
      <c r="BI102" s="48"/>
      <c r="BJ102" s="48"/>
      <c r="BK102" s="48"/>
      <c r="BL102" s="48"/>
      <c r="BM102" s="48"/>
      <c r="BN102" s="48"/>
      <c r="BO102" s="48"/>
      <c r="BP102" s="48"/>
      <c r="BQ102" s="48"/>
      <c r="BR102" s="48"/>
      <c r="BS102" s="48"/>
      <c r="BT102" s="48"/>
      <c r="BU102" s="48"/>
    </row>
    <row r="103" spans="1:73" ht="12.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318"/>
      <c r="AG103" s="48"/>
      <c r="AH103" s="48"/>
      <c r="AI103" s="48"/>
      <c r="AJ103" s="48"/>
      <c r="AK103" s="48"/>
      <c r="AL103" s="48"/>
      <c r="AM103" s="48"/>
      <c r="AN103" s="48"/>
      <c r="AO103" s="48"/>
      <c r="AP103" s="48"/>
      <c r="AQ103" s="48"/>
      <c r="AR103" s="48"/>
      <c r="AS103" s="48"/>
      <c r="AT103" s="48"/>
      <c r="AU103" s="48"/>
      <c r="AV103" s="48"/>
      <c r="AW103" s="48"/>
      <c r="AX103" s="48"/>
      <c r="AY103" s="41"/>
      <c r="AZ103" s="41"/>
      <c r="BA103" s="41"/>
      <c r="BB103" s="48"/>
      <c r="BC103" s="48"/>
      <c r="BD103" s="48"/>
      <c r="BE103" s="48"/>
      <c r="BF103" s="48"/>
      <c r="BG103" s="48"/>
      <c r="BH103" s="48"/>
      <c r="BI103" s="48"/>
      <c r="BJ103" s="48"/>
      <c r="BK103" s="48"/>
      <c r="BL103" s="48"/>
      <c r="BM103" s="48"/>
      <c r="BN103" s="48"/>
      <c r="BO103" s="48"/>
      <c r="BP103" s="48"/>
      <c r="BQ103" s="48"/>
      <c r="BR103" s="48"/>
      <c r="BS103" s="48"/>
      <c r="BT103" s="48"/>
      <c r="BU103" s="48"/>
    </row>
    <row r="104" spans="1:73" ht="12.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318"/>
      <c r="AG104" s="48"/>
      <c r="AH104" s="48"/>
      <c r="AI104" s="48"/>
      <c r="AJ104" s="48"/>
      <c r="AK104" s="48"/>
      <c r="AL104" s="48"/>
      <c r="AM104" s="48"/>
      <c r="AN104" s="48"/>
      <c r="AO104" s="48"/>
      <c r="AP104" s="48"/>
      <c r="AQ104" s="48"/>
      <c r="AR104" s="48"/>
      <c r="AS104" s="48"/>
      <c r="AT104" s="48"/>
      <c r="AU104" s="48"/>
      <c r="AV104" s="48"/>
      <c r="AW104" s="48"/>
      <c r="AX104" s="48"/>
      <c r="AY104" s="41"/>
      <c r="AZ104" s="41"/>
      <c r="BA104" s="41"/>
      <c r="BB104" s="48"/>
      <c r="BC104" s="48"/>
      <c r="BD104" s="48"/>
      <c r="BE104" s="48"/>
      <c r="BF104" s="48"/>
      <c r="BG104" s="48"/>
      <c r="BH104" s="48"/>
      <c r="BI104" s="48"/>
      <c r="BJ104" s="48"/>
      <c r="BK104" s="48"/>
      <c r="BL104" s="48"/>
      <c r="BM104" s="48"/>
      <c r="BN104" s="48"/>
      <c r="BO104" s="48"/>
      <c r="BP104" s="48"/>
      <c r="BQ104" s="48"/>
      <c r="BR104" s="48"/>
      <c r="BS104" s="48"/>
      <c r="BT104" s="48"/>
      <c r="BU104" s="48"/>
    </row>
    <row r="105" spans="1:73" ht="12.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318"/>
      <c r="AG105" s="48"/>
      <c r="AH105" s="48"/>
      <c r="AI105" s="48"/>
      <c r="AJ105" s="48"/>
      <c r="AK105" s="48"/>
      <c r="AL105" s="48"/>
      <c r="AM105" s="48"/>
      <c r="AN105" s="48"/>
      <c r="AO105" s="48"/>
      <c r="AP105" s="48"/>
      <c r="AQ105" s="48"/>
      <c r="AR105" s="48"/>
      <c r="AS105" s="48"/>
      <c r="AT105" s="48"/>
      <c r="AU105" s="48"/>
      <c r="AV105" s="48"/>
      <c r="AW105" s="48"/>
      <c r="AX105" s="48"/>
      <c r="AY105" s="41"/>
      <c r="AZ105" s="41"/>
      <c r="BA105" s="41"/>
      <c r="BB105" s="48"/>
      <c r="BC105" s="48"/>
      <c r="BD105" s="48"/>
      <c r="BE105" s="48"/>
      <c r="BF105" s="48"/>
      <c r="BG105" s="48"/>
      <c r="BH105" s="48"/>
      <c r="BI105" s="48"/>
      <c r="BJ105" s="48"/>
      <c r="BK105" s="48"/>
      <c r="BL105" s="48"/>
      <c r="BM105" s="48"/>
      <c r="BN105" s="48"/>
      <c r="BO105" s="48"/>
      <c r="BP105" s="48"/>
      <c r="BQ105" s="48"/>
      <c r="BR105" s="48"/>
      <c r="BS105" s="48"/>
      <c r="BT105" s="48"/>
      <c r="BU105" s="48"/>
    </row>
    <row r="106" spans="1:73" ht="12.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318"/>
      <c r="AG106" s="48"/>
      <c r="AH106" s="48"/>
      <c r="AI106" s="48"/>
      <c r="AJ106" s="48"/>
      <c r="AK106" s="48"/>
      <c r="AL106" s="48"/>
      <c r="AM106" s="48"/>
      <c r="AN106" s="48"/>
      <c r="AO106" s="48"/>
      <c r="AP106" s="48"/>
      <c r="AQ106" s="48"/>
      <c r="AR106" s="48"/>
      <c r="AS106" s="48"/>
      <c r="AT106" s="48"/>
      <c r="AU106" s="48"/>
      <c r="AV106" s="48"/>
      <c r="AW106" s="48"/>
      <c r="AX106" s="48"/>
      <c r="AY106" s="41"/>
      <c r="AZ106" s="41"/>
      <c r="BA106" s="41"/>
      <c r="BB106" s="48"/>
      <c r="BC106" s="48"/>
      <c r="BD106" s="48"/>
      <c r="BE106" s="48"/>
      <c r="BF106" s="48"/>
      <c r="BG106" s="48"/>
      <c r="BH106" s="48"/>
      <c r="BI106" s="48"/>
      <c r="BJ106" s="48"/>
      <c r="BK106" s="48"/>
      <c r="BL106" s="48"/>
      <c r="BM106" s="48"/>
      <c r="BN106" s="48"/>
      <c r="BO106" s="48"/>
      <c r="BP106" s="48"/>
      <c r="BQ106" s="48"/>
      <c r="BR106" s="48"/>
      <c r="BS106" s="48"/>
      <c r="BT106" s="48"/>
      <c r="BU106" s="48"/>
    </row>
    <row r="107" spans="1:73" ht="12.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318"/>
      <c r="AG107" s="48"/>
      <c r="AH107" s="48"/>
      <c r="AI107" s="48"/>
      <c r="AJ107" s="48"/>
      <c r="AK107" s="48"/>
      <c r="AL107" s="48"/>
      <c r="AM107" s="48"/>
      <c r="AN107" s="48"/>
      <c r="AO107" s="48"/>
      <c r="AP107" s="48"/>
      <c r="AQ107" s="48"/>
      <c r="AR107" s="48"/>
      <c r="AS107" s="48"/>
      <c r="AT107" s="48"/>
      <c r="AU107" s="48"/>
      <c r="AV107" s="48"/>
      <c r="AW107" s="48"/>
      <c r="AX107" s="48"/>
      <c r="AY107" s="41"/>
      <c r="AZ107" s="41"/>
      <c r="BA107" s="41"/>
      <c r="BB107" s="48"/>
      <c r="BC107" s="48"/>
      <c r="BD107" s="48"/>
      <c r="BE107" s="48"/>
      <c r="BF107" s="48"/>
      <c r="BG107" s="48"/>
      <c r="BH107" s="48"/>
      <c r="BI107" s="48"/>
      <c r="BJ107" s="48"/>
      <c r="BK107" s="48"/>
      <c r="BL107" s="48"/>
      <c r="BM107" s="48"/>
      <c r="BN107" s="48"/>
      <c r="BO107" s="48"/>
      <c r="BP107" s="48"/>
      <c r="BQ107" s="48"/>
      <c r="BR107" s="48"/>
      <c r="BS107" s="48"/>
      <c r="BT107" s="48"/>
      <c r="BU107" s="48"/>
    </row>
    <row r="108" spans="1:73" ht="12.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318"/>
      <c r="AG108" s="48"/>
      <c r="AH108" s="48"/>
      <c r="AI108" s="48"/>
      <c r="AJ108" s="48"/>
      <c r="AK108" s="48"/>
      <c r="AL108" s="48"/>
      <c r="AM108" s="48"/>
      <c r="AN108" s="48"/>
      <c r="AO108" s="48"/>
      <c r="AP108" s="48"/>
      <c r="AQ108" s="48"/>
      <c r="AR108" s="48"/>
      <c r="AS108" s="48"/>
      <c r="AT108" s="48"/>
      <c r="AU108" s="48"/>
      <c r="AV108" s="48"/>
      <c r="AW108" s="48"/>
      <c r="AX108" s="48"/>
      <c r="AY108" s="41"/>
      <c r="AZ108" s="41"/>
      <c r="BA108" s="41"/>
      <c r="BB108" s="48"/>
      <c r="BC108" s="48"/>
      <c r="BD108" s="48"/>
      <c r="BE108" s="48"/>
      <c r="BF108" s="48"/>
      <c r="BG108" s="48"/>
      <c r="BH108" s="48"/>
      <c r="BI108" s="48"/>
      <c r="BJ108" s="48"/>
      <c r="BK108" s="48"/>
      <c r="BL108" s="48"/>
      <c r="BM108" s="48"/>
      <c r="BN108" s="48"/>
      <c r="BO108" s="48"/>
      <c r="BP108" s="48"/>
      <c r="BQ108" s="48"/>
      <c r="BR108" s="48"/>
      <c r="BS108" s="48"/>
      <c r="BT108" s="48"/>
      <c r="BU108" s="48"/>
    </row>
    <row r="109" spans="1:73" ht="12.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318"/>
      <c r="AG109" s="48"/>
      <c r="AH109" s="48"/>
      <c r="AI109" s="48"/>
      <c r="AJ109" s="48"/>
      <c r="AK109" s="48"/>
      <c r="AL109" s="48"/>
      <c r="AM109" s="48"/>
      <c r="AN109" s="48"/>
      <c r="AO109" s="48"/>
      <c r="AP109" s="48"/>
      <c r="AQ109" s="48"/>
      <c r="AR109" s="48"/>
      <c r="AS109" s="48"/>
      <c r="AT109" s="48"/>
      <c r="AU109" s="48"/>
      <c r="AV109" s="48"/>
      <c r="AW109" s="48"/>
      <c r="AX109" s="48"/>
      <c r="AY109" s="41"/>
      <c r="AZ109" s="41"/>
      <c r="BA109" s="41"/>
      <c r="BB109" s="48"/>
      <c r="BC109" s="48"/>
      <c r="BD109" s="48"/>
      <c r="BE109" s="48"/>
      <c r="BF109" s="48"/>
      <c r="BG109" s="48"/>
      <c r="BH109" s="48"/>
      <c r="BI109" s="48"/>
      <c r="BJ109" s="48"/>
      <c r="BK109" s="48"/>
      <c r="BL109" s="48"/>
      <c r="BM109" s="48"/>
      <c r="BN109" s="48"/>
      <c r="BO109" s="48"/>
      <c r="BP109" s="48"/>
      <c r="BQ109" s="48"/>
      <c r="BR109" s="48"/>
      <c r="BS109" s="48"/>
      <c r="BT109" s="48"/>
      <c r="BU109" s="48"/>
    </row>
    <row r="110" spans="1:73" ht="12.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318"/>
      <c r="AG110" s="48"/>
      <c r="AH110" s="48"/>
      <c r="AI110" s="48"/>
      <c r="AJ110" s="48"/>
      <c r="AK110" s="48"/>
      <c r="AL110" s="48"/>
      <c r="AM110" s="48"/>
      <c r="AN110" s="48"/>
      <c r="AO110" s="48"/>
      <c r="AP110" s="48"/>
      <c r="AQ110" s="48"/>
      <c r="AR110" s="48"/>
      <c r="AS110" s="48"/>
      <c r="AT110" s="48"/>
      <c r="AU110" s="48"/>
      <c r="AV110" s="48"/>
      <c r="AW110" s="48"/>
      <c r="AX110" s="48"/>
      <c r="AY110" s="41"/>
      <c r="AZ110" s="41"/>
      <c r="BA110" s="41"/>
      <c r="BB110" s="48"/>
      <c r="BC110" s="48"/>
      <c r="BD110" s="48"/>
      <c r="BE110" s="48"/>
      <c r="BF110" s="48"/>
      <c r="BG110" s="48"/>
      <c r="BH110" s="48"/>
      <c r="BI110" s="48"/>
      <c r="BJ110" s="48"/>
      <c r="BK110" s="48"/>
      <c r="BL110" s="48"/>
      <c r="BM110" s="48"/>
      <c r="BN110" s="48"/>
      <c r="BO110" s="48"/>
      <c r="BP110" s="48"/>
      <c r="BQ110" s="48"/>
      <c r="BR110" s="48"/>
      <c r="BS110" s="48"/>
      <c r="BT110" s="48"/>
      <c r="BU110" s="48"/>
    </row>
    <row r="111" spans="1:73" ht="12.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318"/>
      <c r="AG111" s="48"/>
      <c r="AH111" s="48"/>
      <c r="AI111" s="48"/>
      <c r="AJ111" s="48"/>
      <c r="AK111" s="48"/>
      <c r="AL111" s="48"/>
      <c r="AM111" s="48"/>
      <c r="AN111" s="48"/>
      <c r="AO111" s="48"/>
      <c r="AP111" s="48"/>
      <c r="AQ111" s="48"/>
      <c r="AR111" s="48"/>
      <c r="AS111" s="48"/>
      <c r="AT111" s="48"/>
      <c r="AU111" s="48"/>
      <c r="AV111" s="48"/>
      <c r="AW111" s="48"/>
      <c r="AX111" s="48"/>
      <c r="AY111" s="41"/>
      <c r="AZ111" s="41"/>
      <c r="BA111" s="41"/>
      <c r="BB111" s="48"/>
      <c r="BC111" s="48"/>
      <c r="BD111" s="48"/>
      <c r="BE111" s="48"/>
      <c r="BF111" s="48"/>
      <c r="BG111" s="48"/>
      <c r="BH111" s="48"/>
      <c r="BI111" s="48"/>
      <c r="BJ111" s="48"/>
      <c r="BK111" s="48"/>
      <c r="BL111" s="48"/>
      <c r="BM111" s="48"/>
      <c r="BN111" s="48"/>
      <c r="BO111" s="48"/>
      <c r="BP111" s="48"/>
      <c r="BQ111" s="48"/>
      <c r="BR111" s="48"/>
      <c r="BS111" s="48"/>
      <c r="BT111" s="48"/>
      <c r="BU111" s="48"/>
    </row>
    <row r="112" spans="1:73" ht="12.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318"/>
      <c r="AG112" s="48"/>
      <c r="AH112" s="48"/>
      <c r="AI112" s="48"/>
      <c r="AJ112" s="48"/>
      <c r="AK112" s="48"/>
      <c r="AL112" s="48"/>
      <c r="AM112" s="48"/>
      <c r="AN112" s="48"/>
      <c r="AO112" s="48"/>
      <c r="AP112" s="48"/>
      <c r="AQ112" s="48"/>
      <c r="AR112" s="48"/>
      <c r="AS112" s="48"/>
      <c r="AT112" s="48"/>
      <c r="AU112" s="48"/>
      <c r="AV112" s="48"/>
      <c r="AW112" s="48"/>
      <c r="AX112" s="48"/>
      <c r="AY112" s="41"/>
      <c r="AZ112" s="41"/>
      <c r="BA112" s="41"/>
      <c r="BB112" s="48"/>
      <c r="BC112" s="48"/>
      <c r="BD112" s="48"/>
      <c r="BE112" s="48"/>
      <c r="BF112" s="48"/>
      <c r="BG112" s="48"/>
      <c r="BH112" s="48"/>
      <c r="BI112" s="48"/>
      <c r="BJ112" s="48"/>
      <c r="BK112" s="48"/>
      <c r="BL112" s="48"/>
      <c r="BM112" s="48"/>
      <c r="BN112" s="48"/>
      <c r="BO112" s="48"/>
      <c r="BP112" s="48"/>
      <c r="BQ112" s="48"/>
      <c r="BR112" s="48"/>
      <c r="BS112" s="48"/>
      <c r="BT112" s="48"/>
      <c r="BU112" s="48"/>
    </row>
    <row r="113" spans="1:73" ht="12.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318"/>
      <c r="AG113" s="48"/>
      <c r="AH113" s="48"/>
      <c r="AI113" s="48"/>
      <c r="AJ113" s="48"/>
      <c r="AK113" s="48"/>
      <c r="AL113" s="48"/>
      <c r="AM113" s="48"/>
      <c r="AN113" s="48"/>
      <c r="AO113" s="48"/>
      <c r="AP113" s="48"/>
      <c r="AQ113" s="48"/>
      <c r="AR113" s="48"/>
      <c r="AS113" s="48"/>
      <c r="AT113" s="48"/>
      <c r="AU113" s="48"/>
      <c r="AV113" s="48"/>
      <c r="AW113" s="48"/>
      <c r="AX113" s="48"/>
      <c r="AY113" s="41"/>
      <c r="AZ113" s="41"/>
      <c r="BA113" s="41"/>
      <c r="BB113" s="48"/>
      <c r="BC113" s="48"/>
      <c r="BD113" s="48"/>
      <c r="BE113" s="48"/>
      <c r="BF113" s="48"/>
      <c r="BG113" s="48"/>
      <c r="BH113" s="48"/>
      <c r="BI113" s="48"/>
      <c r="BJ113" s="48"/>
      <c r="BK113" s="48"/>
      <c r="BL113" s="48"/>
      <c r="BM113" s="48"/>
      <c r="BN113" s="48"/>
      <c r="BO113" s="48"/>
      <c r="BP113" s="48"/>
      <c r="BQ113" s="48"/>
      <c r="BR113" s="48"/>
      <c r="BS113" s="48"/>
      <c r="BT113" s="48"/>
      <c r="BU113" s="48"/>
    </row>
    <row r="114" spans="1:73" ht="12.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318"/>
      <c r="AG114" s="48"/>
      <c r="AH114" s="48"/>
      <c r="AI114" s="48"/>
      <c r="AJ114" s="48"/>
      <c r="AK114" s="48"/>
      <c r="AL114" s="48"/>
      <c r="AM114" s="48"/>
      <c r="AN114" s="48"/>
      <c r="AO114" s="48"/>
      <c r="AP114" s="48"/>
      <c r="AQ114" s="48"/>
      <c r="AR114" s="48"/>
      <c r="AS114" s="48"/>
      <c r="AT114" s="48"/>
      <c r="AU114" s="48"/>
      <c r="AV114" s="48"/>
      <c r="AW114" s="48"/>
      <c r="AX114" s="48"/>
      <c r="AY114" s="41"/>
      <c r="AZ114" s="41"/>
      <c r="BA114" s="41"/>
      <c r="BB114" s="48"/>
      <c r="BC114" s="48"/>
      <c r="BD114" s="48"/>
      <c r="BE114" s="48"/>
      <c r="BF114" s="48"/>
      <c r="BG114" s="48"/>
      <c r="BH114" s="48"/>
      <c r="BI114" s="48"/>
      <c r="BJ114" s="48"/>
      <c r="BK114" s="48"/>
      <c r="BL114" s="48"/>
      <c r="BM114" s="48"/>
      <c r="BN114" s="48"/>
      <c r="BO114" s="48"/>
      <c r="BP114" s="48"/>
      <c r="BQ114" s="48"/>
      <c r="BR114" s="48"/>
      <c r="BS114" s="48"/>
      <c r="BT114" s="48"/>
      <c r="BU114" s="48"/>
    </row>
    <row r="115" spans="1:73" ht="12.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318"/>
      <c r="AG115" s="48"/>
      <c r="AH115" s="48"/>
      <c r="AI115" s="48"/>
      <c r="AJ115" s="48"/>
      <c r="AK115" s="48"/>
      <c r="AL115" s="48"/>
      <c r="AM115" s="48"/>
      <c r="AN115" s="48"/>
      <c r="AO115" s="48"/>
      <c r="AP115" s="48"/>
      <c r="AQ115" s="48"/>
      <c r="AR115" s="48"/>
      <c r="AS115" s="48"/>
      <c r="AT115" s="48"/>
      <c r="AU115" s="48"/>
      <c r="AV115" s="48"/>
      <c r="AW115" s="48"/>
      <c r="AX115" s="48"/>
      <c r="AY115" s="41"/>
      <c r="AZ115" s="41"/>
      <c r="BA115" s="41"/>
      <c r="BB115" s="48"/>
      <c r="BC115" s="48"/>
      <c r="BD115" s="48"/>
      <c r="BE115" s="48"/>
      <c r="BF115" s="48"/>
      <c r="BG115" s="48"/>
      <c r="BH115" s="48"/>
      <c r="BI115" s="48"/>
      <c r="BJ115" s="48"/>
      <c r="BK115" s="48"/>
      <c r="BL115" s="48"/>
      <c r="BM115" s="48"/>
      <c r="BN115" s="48"/>
      <c r="BO115" s="48"/>
      <c r="BP115" s="48"/>
      <c r="BQ115" s="48"/>
      <c r="BR115" s="48"/>
      <c r="BS115" s="48"/>
      <c r="BT115" s="48"/>
      <c r="BU115" s="48"/>
    </row>
    <row r="116" spans="1:73" ht="12.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318"/>
      <c r="AG116" s="48"/>
      <c r="AH116" s="48"/>
      <c r="AI116" s="48"/>
      <c r="AJ116" s="48"/>
      <c r="AK116" s="48"/>
      <c r="AL116" s="48"/>
      <c r="AM116" s="48"/>
      <c r="AN116" s="48"/>
      <c r="AO116" s="48"/>
      <c r="AP116" s="48"/>
      <c r="AQ116" s="48"/>
      <c r="AR116" s="48"/>
      <c r="AS116" s="48"/>
      <c r="AT116" s="48"/>
      <c r="AU116" s="48"/>
      <c r="AV116" s="48"/>
      <c r="AW116" s="48"/>
      <c r="AX116" s="48"/>
      <c r="AY116" s="41"/>
      <c r="AZ116" s="41"/>
      <c r="BA116" s="41"/>
      <c r="BB116" s="48"/>
      <c r="BC116" s="48"/>
      <c r="BD116" s="48"/>
      <c r="BE116" s="48"/>
      <c r="BF116" s="48"/>
      <c r="BG116" s="48"/>
      <c r="BH116" s="48"/>
      <c r="BI116" s="48"/>
      <c r="BJ116" s="48"/>
      <c r="BK116" s="48"/>
      <c r="BL116" s="48"/>
      <c r="BM116" s="48"/>
      <c r="BN116" s="48"/>
      <c r="BO116" s="48"/>
      <c r="BP116" s="48"/>
      <c r="BQ116" s="48"/>
      <c r="BR116" s="48"/>
      <c r="BS116" s="48"/>
      <c r="BT116" s="48"/>
      <c r="BU116" s="48"/>
    </row>
    <row r="117" spans="1:73" ht="12.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318"/>
      <c r="AG117" s="48"/>
      <c r="AH117" s="48"/>
      <c r="AI117" s="48"/>
      <c r="AJ117" s="48"/>
      <c r="AK117" s="48"/>
      <c r="AL117" s="48"/>
      <c r="AM117" s="48"/>
      <c r="AN117" s="48"/>
      <c r="AO117" s="48"/>
      <c r="AP117" s="48"/>
      <c r="AQ117" s="48"/>
      <c r="AR117" s="48"/>
      <c r="AS117" s="48"/>
      <c r="AT117" s="48"/>
      <c r="AU117" s="48"/>
      <c r="AV117" s="48"/>
      <c r="AW117" s="48"/>
      <c r="AX117" s="48"/>
      <c r="AY117" s="41"/>
      <c r="AZ117" s="41"/>
      <c r="BA117" s="41"/>
      <c r="BB117" s="48"/>
      <c r="BC117" s="48"/>
      <c r="BD117" s="48"/>
      <c r="BE117" s="48"/>
      <c r="BF117" s="48"/>
      <c r="BG117" s="48"/>
      <c r="BH117" s="48"/>
      <c r="BI117" s="48"/>
      <c r="BJ117" s="48"/>
      <c r="BK117" s="48"/>
      <c r="BL117" s="48"/>
      <c r="BM117" s="48"/>
      <c r="BN117" s="48"/>
      <c r="BO117" s="48"/>
      <c r="BP117" s="48"/>
      <c r="BQ117" s="48"/>
      <c r="BR117" s="48"/>
      <c r="BS117" s="48"/>
      <c r="BT117" s="48"/>
      <c r="BU117" s="48"/>
    </row>
    <row r="118" spans="1:73" ht="12.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318"/>
      <c r="AG118" s="48"/>
      <c r="AH118" s="48"/>
      <c r="AI118" s="48"/>
      <c r="AJ118" s="48"/>
      <c r="AK118" s="48"/>
      <c r="AL118" s="48"/>
      <c r="AM118" s="48"/>
      <c r="AN118" s="48"/>
      <c r="AO118" s="48"/>
      <c r="AP118" s="48"/>
      <c r="AQ118" s="48"/>
      <c r="AR118" s="48"/>
      <c r="AS118" s="48"/>
      <c r="AT118" s="48"/>
      <c r="AU118" s="48"/>
      <c r="AV118" s="48"/>
      <c r="AW118" s="48"/>
      <c r="AX118" s="48"/>
      <c r="AY118" s="41"/>
      <c r="AZ118" s="41"/>
      <c r="BA118" s="41"/>
      <c r="BB118" s="48"/>
      <c r="BC118" s="48"/>
      <c r="BD118" s="48"/>
      <c r="BE118" s="48"/>
      <c r="BF118" s="48"/>
      <c r="BG118" s="48"/>
      <c r="BH118" s="48"/>
      <c r="BI118" s="48"/>
      <c r="BJ118" s="48"/>
      <c r="BK118" s="48"/>
      <c r="BL118" s="48"/>
      <c r="BM118" s="48"/>
      <c r="BN118" s="48"/>
      <c r="BO118" s="48"/>
      <c r="BP118" s="48"/>
      <c r="BQ118" s="48"/>
      <c r="BR118" s="48"/>
      <c r="BS118" s="48"/>
      <c r="BT118" s="48"/>
      <c r="BU118" s="48"/>
    </row>
    <row r="119" spans="1:73" ht="12.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318"/>
      <c r="AG119" s="48"/>
      <c r="AH119" s="48"/>
      <c r="AI119" s="48"/>
      <c r="AJ119" s="48"/>
      <c r="AK119" s="48"/>
      <c r="AL119" s="48"/>
      <c r="AM119" s="48"/>
      <c r="AN119" s="48"/>
      <c r="AO119" s="48"/>
      <c r="AP119" s="48"/>
      <c r="AQ119" s="48"/>
      <c r="AR119" s="48"/>
      <c r="AS119" s="48"/>
      <c r="AT119" s="48"/>
      <c r="AU119" s="48"/>
      <c r="AV119" s="48"/>
      <c r="AW119" s="48"/>
      <c r="AX119" s="48"/>
      <c r="AY119" s="41"/>
      <c r="AZ119" s="41"/>
      <c r="BA119" s="41"/>
      <c r="BB119" s="48"/>
      <c r="BC119" s="48"/>
      <c r="BD119" s="48"/>
      <c r="BE119" s="48"/>
      <c r="BF119" s="48"/>
      <c r="BG119" s="48"/>
      <c r="BH119" s="48"/>
      <c r="BI119" s="48"/>
      <c r="BJ119" s="48"/>
      <c r="BK119" s="48"/>
      <c r="BL119" s="48"/>
      <c r="BM119" s="48"/>
      <c r="BN119" s="48"/>
      <c r="BO119" s="48"/>
      <c r="BP119" s="48"/>
      <c r="BQ119" s="48"/>
      <c r="BR119" s="48"/>
      <c r="BS119" s="48"/>
      <c r="BT119" s="48"/>
      <c r="BU119" s="48"/>
    </row>
    <row r="120" spans="1:73" ht="12.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318"/>
      <c r="AG120" s="48"/>
      <c r="AH120" s="48"/>
      <c r="AI120" s="48"/>
      <c r="AJ120" s="48"/>
      <c r="AK120" s="48"/>
      <c r="AL120" s="48"/>
      <c r="AM120" s="48"/>
      <c r="AN120" s="48"/>
      <c r="AO120" s="48"/>
      <c r="AP120" s="48"/>
      <c r="AQ120" s="48"/>
      <c r="AR120" s="48"/>
      <c r="AS120" s="48"/>
      <c r="AT120" s="48"/>
      <c r="AU120" s="48"/>
      <c r="AV120" s="48"/>
      <c r="AW120" s="48"/>
      <c r="AX120" s="48"/>
      <c r="AY120" s="41"/>
      <c r="AZ120" s="41"/>
      <c r="BA120" s="41"/>
      <c r="BB120" s="48"/>
      <c r="BC120" s="48"/>
      <c r="BD120" s="48"/>
      <c r="BE120" s="48"/>
      <c r="BF120" s="48"/>
      <c r="BG120" s="48"/>
      <c r="BH120" s="48"/>
      <c r="BI120" s="48"/>
      <c r="BJ120" s="48"/>
      <c r="BK120" s="48"/>
      <c r="BL120" s="48"/>
      <c r="BM120" s="48"/>
      <c r="BN120" s="48"/>
      <c r="BO120" s="48"/>
      <c r="BP120" s="48"/>
      <c r="BQ120" s="48"/>
      <c r="BR120" s="48"/>
      <c r="BS120" s="48"/>
      <c r="BT120" s="48"/>
      <c r="BU120" s="48"/>
    </row>
    <row r="121" spans="1:73" ht="12.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318"/>
      <c r="AG121" s="48"/>
      <c r="AH121" s="48"/>
      <c r="AI121" s="48"/>
      <c r="AJ121" s="48"/>
      <c r="AK121" s="48"/>
      <c r="AL121" s="48"/>
      <c r="AM121" s="48"/>
      <c r="AN121" s="48"/>
      <c r="AO121" s="48"/>
      <c r="AP121" s="48"/>
      <c r="AQ121" s="48"/>
      <c r="AR121" s="48"/>
      <c r="AS121" s="48"/>
      <c r="AT121" s="48"/>
      <c r="AU121" s="48"/>
      <c r="AV121" s="48"/>
      <c r="AW121" s="48"/>
      <c r="AX121" s="48"/>
      <c r="AY121" s="41"/>
      <c r="AZ121" s="41"/>
      <c r="BA121" s="41"/>
      <c r="BB121" s="48"/>
      <c r="BC121" s="48"/>
      <c r="BD121" s="48"/>
      <c r="BE121" s="48"/>
      <c r="BF121" s="48"/>
      <c r="BG121" s="48"/>
      <c r="BH121" s="48"/>
      <c r="BI121" s="48"/>
      <c r="BJ121" s="48"/>
      <c r="BK121" s="48"/>
      <c r="BL121" s="48"/>
      <c r="BM121" s="48"/>
      <c r="BN121" s="48"/>
      <c r="BO121" s="48"/>
      <c r="BP121" s="48"/>
      <c r="BQ121" s="48"/>
      <c r="BR121" s="48"/>
      <c r="BS121" s="48"/>
      <c r="BT121" s="48"/>
      <c r="BU121" s="48"/>
    </row>
    <row r="122" spans="1:73" ht="12.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318"/>
      <c r="AG122" s="48"/>
      <c r="AH122" s="48"/>
      <c r="AI122" s="48"/>
      <c r="AJ122" s="48"/>
      <c r="AK122" s="48"/>
      <c r="AL122" s="48"/>
      <c r="AM122" s="48"/>
      <c r="AN122" s="48"/>
      <c r="AO122" s="48"/>
      <c r="AP122" s="48"/>
      <c r="AQ122" s="48"/>
      <c r="AR122" s="48"/>
      <c r="AS122" s="48"/>
      <c r="AT122" s="48"/>
      <c r="AU122" s="48"/>
      <c r="AV122" s="48"/>
      <c r="AW122" s="48"/>
      <c r="AX122" s="48"/>
      <c r="AY122" s="41"/>
      <c r="AZ122" s="41"/>
      <c r="BA122" s="41"/>
      <c r="BB122" s="48"/>
      <c r="BC122" s="48"/>
      <c r="BD122" s="48"/>
      <c r="BE122" s="48"/>
      <c r="BF122" s="48"/>
      <c r="BG122" s="48"/>
      <c r="BH122" s="48"/>
      <c r="BI122" s="48"/>
      <c r="BJ122" s="48"/>
      <c r="BK122" s="48"/>
      <c r="BL122" s="48"/>
      <c r="BM122" s="48"/>
      <c r="BN122" s="48"/>
      <c r="BO122" s="48"/>
      <c r="BP122" s="48"/>
      <c r="BQ122" s="48"/>
      <c r="BR122" s="48"/>
      <c r="BS122" s="48"/>
      <c r="BT122" s="48"/>
      <c r="BU122" s="48"/>
    </row>
    <row r="123" spans="1:73" ht="12.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318"/>
      <c r="AG123" s="48"/>
      <c r="AH123" s="48"/>
      <c r="AI123" s="48"/>
      <c r="AJ123" s="48"/>
      <c r="AK123" s="48"/>
      <c r="AL123" s="48"/>
      <c r="AM123" s="48"/>
      <c r="AN123" s="48"/>
      <c r="AO123" s="48"/>
      <c r="AP123" s="48"/>
      <c r="AQ123" s="48"/>
      <c r="AR123" s="48"/>
      <c r="AS123" s="48"/>
      <c r="AT123" s="48"/>
      <c r="AU123" s="48"/>
      <c r="AV123" s="48"/>
      <c r="AW123" s="48"/>
      <c r="AX123" s="48"/>
      <c r="AY123" s="41"/>
      <c r="AZ123" s="41"/>
      <c r="BA123" s="41"/>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ht="12.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318"/>
      <c r="AG124" s="48"/>
      <c r="AH124" s="48"/>
      <c r="AI124" s="48"/>
      <c r="AJ124" s="48"/>
      <c r="AK124" s="48"/>
      <c r="AL124" s="48"/>
      <c r="AM124" s="48"/>
      <c r="AN124" s="48"/>
      <c r="AO124" s="48"/>
      <c r="AP124" s="48"/>
      <c r="AQ124" s="48"/>
      <c r="AR124" s="48"/>
      <c r="AS124" s="48"/>
      <c r="AT124" s="48"/>
      <c r="AU124" s="48"/>
      <c r="AV124" s="48"/>
      <c r="AW124" s="48"/>
      <c r="AX124" s="48"/>
      <c r="AY124" s="41"/>
      <c r="AZ124" s="41"/>
      <c r="BA124" s="41"/>
      <c r="BB124" s="48"/>
      <c r="BC124" s="48"/>
      <c r="BD124" s="48"/>
      <c r="BE124" s="48"/>
      <c r="BF124" s="48"/>
      <c r="BG124" s="48"/>
      <c r="BH124" s="48"/>
      <c r="BI124" s="48"/>
      <c r="BJ124" s="48"/>
      <c r="BK124" s="48"/>
      <c r="BL124" s="48"/>
      <c r="BM124" s="48"/>
      <c r="BN124" s="48"/>
      <c r="BO124" s="48"/>
      <c r="BP124" s="48"/>
      <c r="BQ124" s="48"/>
      <c r="BR124" s="48"/>
      <c r="BS124" s="48"/>
      <c r="BT124" s="48"/>
      <c r="BU124" s="48"/>
    </row>
    <row r="125" spans="1:73" ht="12.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318"/>
      <c r="AG125" s="48"/>
      <c r="AH125" s="48"/>
      <c r="AI125" s="48"/>
      <c r="AJ125" s="48"/>
      <c r="AK125" s="48"/>
      <c r="AL125" s="48"/>
      <c r="AM125" s="48"/>
      <c r="AN125" s="48"/>
      <c r="AO125" s="48"/>
      <c r="AP125" s="48"/>
      <c r="AQ125" s="48"/>
      <c r="AR125" s="48"/>
      <c r="AS125" s="48"/>
      <c r="AT125" s="48"/>
      <c r="AU125" s="48"/>
      <c r="AV125" s="48"/>
      <c r="AW125" s="48"/>
      <c r="AX125" s="48"/>
      <c r="AY125" s="41"/>
      <c r="AZ125" s="41"/>
      <c r="BA125" s="41"/>
      <c r="BB125" s="48"/>
      <c r="BC125" s="48"/>
      <c r="BD125" s="48"/>
      <c r="BE125" s="48"/>
      <c r="BF125" s="48"/>
      <c r="BG125" s="48"/>
      <c r="BH125" s="48"/>
      <c r="BI125" s="48"/>
      <c r="BJ125" s="48"/>
      <c r="BK125" s="48"/>
      <c r="BL125" s="48"/>
      <c r="BM125" s="48"/>
      <c r="BN125" s="48"/>
      <c r="BO125" s="48"/>
      <c r="BP125" s="48"/>
      <c r="BQ125" s="48"/>
      <c r="BR125" s="48"/>
      <c r="BS125" s="48"/>
      <c r="BT125" s="48"/>
      <c r="BU125" s="48"/>
    </row>
    <row r="126" spans="1:73" ht="12.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318"/>
      <c r="AG126" s="48"/>
      <c r="AH126" s="48"/>
      <c r="AI126" s="48"/>
      <c r="AJ126" s="48"/>
      <c r="AK126" s="48"/>
      <c r="AL126" s="48"/>
      <c r="AM126" s="48"/>
      <c r="AN126" s="48"/>
      <c r="AO126" s="48"/>
      <c r="AP126" s="48"/>
      <c r="AQ126" s="48"/>
      <c r="AR126" s="48"/>
      <c r="AS126" s="48"/>
      <c r="AT126" s="48"/>
      <c r="AU126" s="48"/>
      <c r="AV126" s="48"/>
      <c r="AW126" s="48"/>
      <c r="AX126" s="48"/>
      <c r="AY126" s="41"/>
      <c r="AZ126" s="41"/>
      <c r="BA126" s="41"/>
      <c r="BB126" s="48"/>
      <c r="BC126" s="48"/>
      <c r="BD126" s="48"/>
      <c r="BE126" s="48"/>
      <c r="BF126" s="48"/>
      <c r="BG126" s="48"/>
      <c r="BH126" s="48"/>
      <c r="BI126" s="48"/>
      <c r="BJ126" s="48"/>
      <c r="BK126" s="48"/>
      <c r="BL126" s="48"/>
      <c r="BM126" s="48"/>
      <c r="BN126" s="48"/>
      <c r="BO126" s="48"/>
      <c r="BP126" s="48"/>
      <c r="BQ126" s="48"/>
      <c r="BR126" s="48"/>
      <c r="BS126" s="48"/>
      <c r="BT126" s="48"/>
      <c r="BU126" s="48"/>
    </row>
    <row r="127" spans="1:73" ht="12.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318"/>
      <c r="AG127" s="48"/>
      <c r="AH127" s="48"/>
      <c r="AI127" s="48"/>
      <c r="AJ127" s="48"/>
      <c r="AK127" s="48"/>
      <c r="AL127" s="48"/>
      <c r="AM127" s="48"/>
      <c r="AN127" s="48"/>
      <c r="AO127" s="48"/>
      <c r="AP127" s="48"/>
      <c r="AQ127" s="48"/>
      <c r="AR127" s="48"/>
      <c r="AS127" s="48"/>
      <c r="AT127" s="48"/>
      <c r="AU127" s="48"/>
      <c r="AV127" s="48"/>
      <c r="AW127" s="48"/>
      <c r="AX127" s="48"/>
      <c r="AY127" s="41"/>
      <c r="AZ127" s="41"/>
      <c r="BA127" s="41"/>
      <c r="BB127" s="48"/>
      <c r="BC127" s="48"/>
      <c r="BD127" s="48"/>
      <c r="BE127" s="48"/>
      <c r="BF127" s="48"/>
      <c r="BG127" s="48"/>
      <c r="BH127" s="48"/>
      <c r="BI127" s="48"/>
      <c r="BJ127" s="48"/>
      <c r="BK127" s="48"/>
      <c r="BL127" s="48"/>
      <c r="BM127" s="48"/>
      <c r="BN127" s="48"/>
      <c r="BO127" s="48"/>
      <c r="BP127" s="48"/>
      <c r="BQ127" s="48"/>
      <c r="BR127" s="48"/>
      <c r="BS127" s="48"/>
      <c r="BT127" s="48"/>
      <c r="BU127" s="48"/>
    </row>
    <row r="128" spans="1:73" ht="12.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318"/>
      <c r="AG128" s="48"/>
      <c r="AH128" s="48"/>
      <c r="AI128" s="48"/>
      <c r="AJ128" s="48"/>
      <c r="AK128" s="48"/>
      <c r="AL128" s="48"/>
      <c r="AM128" s="48"/>
      <c r="AN128" s="48"/>
      <c r="AO128" s="48"/>
      <c r="AP128" s="48"/>
      <c r="AQ128" s="48"/>
      <c r="AR128" s="48"/>
      <c r="AS128" s="48"/>
      <c r="AT128" s="48"/>
      <c r="AU128" s="48"/>
      <c r="AV128" s="48"/>
      <c r="AW128" s="48"/>
      <c r="AX128" s="48"/>
      <c r="AY128" s="41"/>
      <c r="AZ128" s="41"/>
      <c r="BA128" s="41"/>
      <c r="BB128" s="48"/>
      <c r="BC128" s="48"/>
      <c r="BD128" s="48"/>
      <c r="BE128" s="48"/>
      <c r="BF128" s="48"/>
      <c r="BG128" s="48"/>
      <c r="BH128" s="48"/>
      <c r="BI128" s="48"/>
      <c r="BJ128" s="48"/>
      <c r="BK128" s="48"/>
      <c r="BL128" s="48"/>
      <c r="BM128" s="48"/>
      <c r="BN128" s="48"/>
      <c r="BO128" s="48"/>
      <c r="BP128" s="48"/>
      <c r="BQ128" s="48"/>
      <c r="BR128" s="48"/>
      <c r="BS128" s="48"/>
      <c r="BT128" s="48"/>
      <c r="BU128" s="48"/>
    </row>
    <row r="129" spans="1:73" ht="12.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318"/>
      <c r="AG129" s="48"/>
      <c r="AH129" s="48"/>
      <c r="AI129" s="48"/>
      <c r="AJ129" s="48"/>
      <c r="AK129" s="48"/>
      <c r="AL129" s="48"/>
      <c r="AM129" s="48"/>
      <c r="AN129" s="48"/>
      <c r="AO129" s="48"/>
      <c r="AP129" s="48"/>
      <c r="AQ129" s="48"/>
      <c r="AR129" s="48"/>
      <c r="AS129" s="48"/>
      <c r="AT129" s="48"/>
      <c r="AU129" s="48"/>
      <c r="AV129" s="48"/>
      <c r="AW129" s="48"/>
      <c r="AX129" s="48"/>
      <c r="AY129" s="41"/>
      <c r="AZ129" s="41"/>
      <c r="BA129" s="41"/>
      <c r="BB129" s="48"/>
      <c r="BC129" s="48"/>
      <c r="BD129" s="48"/>
      <c r="BE129" s="48"/>
      <c r="BF129" s="48"/>
      <c r="BG129" s="48"/>
      <c r="BH129" s="48"/>
      <c r="BI129" s="48"/>
      <c r="BJ129" s="48"/>
      <c r="BK129" s="48"/>
      <c r="BL129" s="48"/>
      <c r="BM129" s="48"/>
      <c r="BN129" s="48"/>
      <c r="BO129" s="48"/>
      <c r="BP129" s="48"/>
      <c r="BQ129" s="48"/>
      <c r="BR129" s="48"/>
      <c r="BS129" s="48"/>
      <c r="BT129" s="48"/>
      <c r="BU129" s="48"/>
    </row>
    <row r="130" spans="1:73" ht="12.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318"/>
      <c r="AG130" s="48"/>
      <c r="AH130" s="48"/>
      <c r="AI130" s="48"/>
      <c r="AJ130" s="48"/>
      <c r="AK130" s="48"/>
      <c r="AL130" s="48"/>
      <c r="AM130" s="48"/>
      <c r="AN130" s="48"/>
      <c r="AO130" s="48"/>
      <c r="AP130" s="48"/>
      <c r="AQ130" s="48"/>
      <c r="AR130" s="48"/>
      <c r="AS130" s="48"/>
      <c r="AT130" s="48"/>
      <c r="AU130" s="48"/>
      <c r="AV130" s="48"/>
      <c r="AW130" s="48"/>
      <c r="AX130" s="48"/>
      <c r="AY130" s="41"/>
      <c r="AZ130" s="41"/>
      <c r="BA130" s="41"/>
      <c r="BB130" s="48"/>
      <c r="BC130" s="48"/>
      <c r="BD130" s="48"/>
      <c r="BE130" s="48"/>
      <c r="BF130" s="48"/>
      <c r="BG130" s="48"/>
      <c r="BH130" s="48"/>
      <c r="BI130" s="48"/>
      <c r="BJ130" s="48"/>
      <c r="BK130" s="48"/>
      <c r="BL130" s="48"/>
      <c r="BM130" s="48"/>
      <c r="BN130" s="48"/>
      <c r="BO130" s="48"/>
      <c r="BP130" s="48"/>
      <c r="BQ130" s="48"/>
      <c r="BR130" s="48"/>
      <c r="BS130" s="48"/>
      <c r="BT130" s="48"/>
      <c r="BU130" s="48"/>
    </row>
    <row r="131" spans="1:73" ht="12.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318"/>
      <c r="AG131" s="48"/>
      <c r="AH131" s="48"/>
      <c r="AI131" s="48"/>
      <c r="AJ131" s="48"/>
      <c r="AK131" s="48"/>
      <c r="AL131" s="48"/>
      <c r="AM131" s="48"/>
      <c r="AN131" s="48"/>
      <c r="AO131" s="48"/>
      <c r="AP131" s="48"/>
      <c r="AQ131" s="48"/>
      <c r="AR131" s="48"/>
      <c r="AS131" s="48"/>
      <c r="AT131" s="48"/>
      <c r="AU131" s="48"/>
      <c r="AV131" s="48"/>
      <c r="AW131" s="48"/>
      <c r="AX131" s="48"/>
      <c r="AY131" s="41"/>
      <c r="AZ131" s="41"/>
      <c r="BA131" s="41"/>
      <c r="BB131" s="48"/>
      <c r="BC131" s="48"/>
      <c r="BD131" s="48"/>
      <c r="BE131" s="48"/>
      <c r="BF131" s="48"/>
      <c r="BG131" s="48"/>
      <c r="BH131" s="48"/>
      <c r="BI131" s="48"/>
      <c r="BJ131" s="48"/>
      <c r="BK131" s="48"/>
      <c r="BL131" s="48"/>
      <c r="BM131" s="48"/>
      <c r="BN131" s="48"/>
      <c r="BO131" s="48"/>
      <c r="BP131" s="48"/>
      <c r="BQ131" s="48"/>
      <c r="BR131" s="48"/>
      <c r="BS131" s="48"/>
      <c r="BT131" s="48"/>
      <c r="BU131" s="48"/>
    </row>
    <row r="132" spans="1:73" ht="12.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318"/>
      <c r="AG132" s="48"/>
      <c r="AH132" s="48"/>
      <c r="AI132" s="48"/>
      <c r="AJ132" s="48"/>
      <c r="AK132" s="48"/>
      <c r="AL132" s="48"/>
      <c r="AM132" s="48"/>
      <c r="AN132" s="48"/>
      <c r="AO132" s="48"/>
      <c r="AP132" s="48"/>
      <c r="AQ132" s="48"/>
      <c r="AR132" s="48"/>
      <c r="AS132" s="48"/>
      <c r="AT132" s="48"/>
      <c r="AU132" s="48"/>
      <c r="AV132" s="48"/>
      <c r="AW132" s="48"/>
      <c r="AX132" s="48"/>
      <c r="AY132" s="41"/>
      <c r="AZ132" s="41"/>
      <c r="BA132" s="41"/>
      <c r="BB132" s="48"/>
      <c r="BC132" s="48"/>
      <c r="BD132" s="48"/>
      <c r="BE132" s="48"/>
      <c r="BF132" s="48"/>
      <c r="BG132" s="48"/>
      <c r="BH132" s="48"/>
      <c r="BI132" s="48"/>
      <c r="BJ132" s="48"/>
      <c r="BK132" s="48"/>
      <c r="BL132" s="48"/>
      <c r="BM132" s="48"/>
      <c r="BN132" s="48"/>
      <c r="BO132" s="48"/>
      <c r="BP132" s="48"/>
      <c r="BQ132" s="48"/>
      <c r="BR132" s="48"/>
      <c r="BS132" s="48"/>
      <c r="BT132" s="48"/>
      <c r="BU132" s="48"/>
    </row>
    <row r="133" spans="1:73" ht="12.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318"/>
      <c r="AG133" s="48"/>
      <c r="AH133" s="48"/>
      <c r="AI133" s="48"/>
      <c r="AJ133" s="48"/>
      <c r="AK133" s="48"/>
      <c r="AL133" s="48"/>
      <c r="AM133" s="48"/>
      <c r="AN133" s="48"/>
      <c r="AO133" s="48"/>
      <c r="AP133" s="48"/>
      <c r="AQ133" s="48"/>
      <c r="AR133" s="48"/>
      <c r="AS133" s="48"/>
      <c r="AT133" s="48"/>
      <c r="AU133" s="48"/>
      <c r="AV133" s="48"/>
      <c r="AW133" s="48"/>
      <c r="AX133" s="48"/>
      <c r="AY133" s="41"/>
      <c r="AZ133" s="41"/>
      <c r="BA133" s="41"/>
      <c r="BB133" s="48"/>
      <c r="BC133" s="48"/>
      <c r="BD133" s="48"/>
      <c r="BE133" s="48"/>
      <c r="BF133" s="48"/>
      <c r="BG133" s="48"/>
      <c r="BH133" s="48"/>
      <c r="BI133" s="48"/>
      <c r="BJ133" s="48"/>
      <c r="BK133" s="48"/>
      <c r="BL133" s="48"/>
      <c r="BM133" s="48"/>
      <c r="BN133" s="48"/>
      <c r="BO133" s="48"/>
      <c r="BP133" s="48"/>
      <c r="BQ133" s="48"/>
      <c r="BR133" s="48"/>
      <c r="BS133" s="48"/>
      <c r="BT133" s="48"/>
      <c r="BU133" s="48"/>
    </row>
    <row r="134" spans="1:73" ht="12.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318"/>
      <c r="AG134" s="48"/>
      <c r="AH134" s="48"/>
      <c r="AI134" s="48"/>
      <c r="AJ134" s="48"/>
      <c r="AK134" s="48"/>
      <c r="AL134" s="48"/>
      <c r="AM134" s="48"/>
      <c r="AN134" s="48"/>
      <c r="AO134" s="48"/>
      <c r="AP134" s="48"/>
      <c r="AQ134" s="48"/>
      <c r="AR134" s="48"/>
      <c r="AS134" s="48"/>
      <c r="AT134" s="48"/>
      <c r="AU134" s="48"/>
      <c r="AV134" s="48"/>
      <c r="AW134" s="48"/>
      <c r="AX134" s="48"/>
      <c r="AY134" s="41"/>
      <c r="AZ134" s="41"/>
      <c r="BA134" s="41"/>
      <c r="BB134" s="48"/>
      <c r="BC134" s="48"/>
      <c r="BD134" s="48"/>
      <c r="BE134" s="48"/>
      <c r="BF134" s="48"/>
      <c r="BG134" s="48"/>
      <c r="BH134" s="48"/>
      <c r="BI134" s="48"/>
      <c r="BJ134" s="48"/>
      <c r="BK134" s="48"/>
      <c r="BL134" s="48"/>
      <c r="BM134" s="48"/>
      <c r="BN134" s="48"/>
      <c r="BO134" s="48"/>
      <c r="BP134" s="48"/>
      <c r="BQ134" s="48"/>
      <c r="BR134" s="48"/>
      <c r="BS134" s="48"/>
      <c r="BT134" s="48"/>
      <c r="BU134" s="48"/>
    </row>
    <row r="135" spans="1:73" ht="12.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318"/>
      <c r="AG135" s="48"/>
      <c r="AH135" s="48"/>
      <c r="AI135" s="48"/>
      <c r="AJ135" s="48"/>
      <c r="AK135" s="48"/>
      <c r="AL135" s="48"/>
      <c r="AM135" s="48"/>
      <c r="AN135" s="48"/>
      <c r="AO135" s="48"/>
      <c r="AP135" s="48"/>
      <c r="AQ135" s="48"/>
      <c r="AR135" s="48"/>
      <c r="AS135" s="48"/>
      <c r="AT135" s="48"/>
      <c r="AU135" s="48"/>
      <c r="AV135" s="48"/>
      <c r="AW135" s="48"/>
      <c r="AX135" s="48"/>
      <c r="AY135" s="41"/>
      <c r="AZ135" s="41"/>
      <c r="BA135" s="41"/>
      <c r="BB135" s="48"/>
      <c r="BC135" s="48"/>
      <c r="BD135" s="48"/>
      <c r="BE135" s="48"/>
      <c r="BF135" s="48"/>
      <c r="BG135" s="48"/>
      <c r="BH135" s="48"/>
      <c r="BI135" s="48"/>
      <c r="BJ135" s="48"/>
      <c r="BK135" s="48"/>
      <c r="BL135" s="48"/>
      <c r="BM135" s="48"/>
      <c r="BN135" s="48"/>
      <c r="BO135" s="48"/>
      <c r="BP135" s="48"/>
      <c r="BQ135" s="48"/>
      <c r="BR135" s="48"/>
      <c r="BS135" s="48"/>
      <c r="BT135" s="48"/>
      <c r="BU135" s="48"/>
    </row>
    <row r="136" spans="1:73" ht="12.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318"/>
      <c r="AG136" s="48"/>
      <c r="AH136" s="48"/>
      <c r="AI136" s="48"/>
      <c r="AJ136" s="48"/>
      <c r="AK136" s="48"/>
      <c r="AL136" s="48"/>
      <c r="AM136" s="48"/>
      <c r="AN136" s="48"/>
      <c r="AO136" s="48"/>
      <c r="AP136" s="48"/>
      <c r="AQ136" s="48"/>
      <c r="AR136" s="48"/>
      <c r="AS136" s="48"/>
      <c r="AT136" s="48"/>
      <c r="AU136" s="48"/>
      <c r="AV136" s="48"/>
      <c r="AW136" s="48"/>
      <c r="AX136" s="48"/>
      <c r="AY136" s="41"/>
      <c r="AZ136" s="41"/>
      <c r="BA136" s="41"/>
      <c r="BB136" s="48"/>
      <c r="BC136" s="48"/>
      <c r="BD136" s="48"/>
      <c r="BE136" s="48"/>
      <c r="BF136" s="48"/>
      <c r="BG136" s="48"/>
      <c r="BH136" s="48"/>
      <c r="BI136" s="48"/>
      <c r="BJ136" s="48"/>
      <c r="BK136" s="48"/>
      <c r="BL136" s="48"/>
      <c r="BM136" s="48"/>
      <c r="BN136" s="48"/>
      <c r="BO136" s="48"/>
      <c r="BP136" s="48"/>
      <c r="BQ136" s="48"/>
      <c r="BR136" s="48"/>
      <c r="BS136" s="48"/>
      <c r="BT136" s="48"/>
      <c r="BU136" s="48"/>
    </row>
    <row r="137" spans="1:73" ht="12.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318"/>
      <c r="AG137" s="48"/>
      <c r="AH137" s="48"/>
      <c r="AI137" s="48"/>
      <c r="AJ137" s="48"/>
      <c r="AK137" s="48"/>
      <c r="AL137" s="48"/>
      <c r="AM137" s="48"/>
      <c r="AN137" s="48"/>
      <c r="AO137" s="48"/>
      <c r="AP137" s="48"/>
      <c r="AQ137" s="48"/>
      <c r="AR137" s="48"/>
      <c r="AS137" s="48"/>
      <c r="AT137" s="48"/>
      <c r="AU137" s="48"/>
      <c r="AV137" s="48"/>
      <c r="AW137" s="48"/>
      <c r="AX137" s="48"/>
      <c r="AY137" s="41"/>
      <c r="AZ137" s="41"/>
      <c r="BA137" s="41"/>
      <c r="BB137" s="48"/>
      <c r="BC137" s="48"/>
      <c r="BD137" s="48"/>
      <c r="BE137" s="48"/>
      <c r="BF137" s="48"/>
      <c r="BG137" s="48"/>
      <c r="BH137" s="48"/>
      <c r="BI137" s="48"/>
      <c r="BJ137" s="48"/>
      <c r="BK137" s="48"/>
      <c r="BL137" s="48"/>
      <c r="BM137" s="48"/>
      <c r="BN137" s="48"/>
      <c r="BO137" s="48"/>
      <c r="BP137" s="48"/>
      <c r="BQ137" s="48"/>
      <c r="BR137" s="48"/>
      <c r="BS137" s="48"/>
      <c r="BT137" s="48"/>
      <c r="BU137" s="48"/>
    </row>
    <row r="138" spans="1:73"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318"/>
      <c r="AG138" s="48"/>
      <c r="AH138" s="48"/>
      <c r="AI138" s="48"/>
      <c r="AJ138" s="48"/>
      <c r="AK138" s="48"/>
      <c r="AL138" s="48"/>
      <c r="AM138" s="48"/>
      <c r="AN138" s="48"/>
      <c r="AO138" s="48"/>
      <c r="AP138" s="48"/>
      <c r="AQ138" s="48"/>
      <c r="AR138" s="48"/>
      <c r="AS138" s="48"/>
      <c r="AT138" s="48"/>
      <c r="AU138" s="48"/>
      <c r="AV138" s="48"/>
      <c r="AW138" s="48"/>
      <c r="AX138" s="48"/>
      <c r="AY138" s="41"/>
      <c r="AZ138" s="41"/>
      <c r="BA138" s="41"/>
      <c r="BB138" s="48"/>
      <c r="BC138" s="48"/>
      <c r="BD138" s="48"/>
      <c r="BE138" s="48"/>
      <c r="BF138" s="48"/>
      <c r="BG138" s="48"/>
      <c r="BH138" s="48"/>
      <c r="BI138" s="48"/>
      <c r="BJ138" s="48"/>
      <c r="BK138" s="48"/>
      <c r="BL138" s="48"/>
      <c r="BM138" s="48"/>
      <c r="BN138" s="48"/>
      <c r="BO138" s="48"/>
      <c r="BP138" s="48"/>
      <c r="BQ138" s="48"/>
      <c r="BR138" s="48"/>
      <c r="BS138" s="48"/>
      <c r="BT138" s="48"/>
      <c r="BU138" s="48"/>
    </row>
    <row r="139" spans="1:73" ht="12.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318"/>
      <c r="AG139" s="48"/>
      <c r="AH139" s="48"/>
      <c r="AI139" s="48"/>
      <c r="AJ139" s="48"/>
      <c r="AK139" s="48"/>
      <c r="AL139" s="48"/>
      <c r="AM139" s="48"/>
      <c r="AN139" s="48"/>
      <c r="AO139" s="48"/>
      <c r="AP139" s="48"/>
      <c r="AQ139" s="48"/>
      <c r="AR139" s="48"/>
      <c r="AS139" s="48"/>
      <c r="AT139" s="48"/>
      <c r="AU139" s="48"/>
      <c r="AV139" s="48"/>
      <c r="AW139" s="48"/>
      <c r="AX139" s="48"/>
      <c r="AY139" s="41"/>
      <c r="AZ139" s="41"/>
      <c r="BA139" s="41"/>
      <c r="BB139" s="48"/>
      <c r="BC139" s="48"/>
      <c r="BD139" s="48"/>
      <c r="BE139" s="48"/>
      <c r="BF139" s="48"/>
      <c r="BG139" s="48"/>
      <c r="BH139" s="48"/>
      <c r="BI139" s="48"/>
      <c r="BJ139" s="48"/>
      <c r="BK139" s="48"/>
      <c r="BL139" s="48"/>
      <c r="BM139" s="48"/>
      <c r="BN139" s="48"/>
      <c r="BO139" s="48"/>
      <c r="BP139" s="48"/>
      <c r="BQ139" s="48"/>
      <c r="BR139" s="48"/>
      <c r="BS139" s="48"/>
      <c r="BT139" s="48"/>
      <c r="BU139" s="48"/>
    </row>
    <row r="140" spans="1:73" ht="12.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318"/>
      <c r="AG140" s="48"/>
      <c r="AH140" s="48"/>
      <c r="AI140" s="48"/>
      <c r="AJ140" s="48"/>
      <c r="AK140" s="48"/>
      <c r="AL140" s="48"/>
      <c r="AM140" s="48"/>
      <c r="AN140" s="48"/>
      <c r="AO140" s="48"/>
      <c r="AP140" s="48"/>
      <c r="AQ140" s="48"/>
      <c r="AR140" s="48"/>
      <c r="AS140" s="48"/>
      <c r="AT140" s="48"/>
      <c r="AU140" s="48"/>
      <c r="AV140" s="48"/>
      <c r="AW140" s="48"/>
      <c r="AX140" s="48"/>
      <c r="AY140" s="41"/>
      <c r="AZ140" s="41"/>
      <c r="BA140" s="41"/>
      <c r="BB140" s="48"/>
      <c r="BC140" s="48"/>
      <c r="BD140" s="48"/>
      <c r="BE140" s="48"/>
      <c r="BF140" s="48"/>
      <c r="BG140" s="48"/>
      <c r="BH140" s="48"/>
      <c r="BI140" s="48"/>
      <c r="BJ140" s="48"/>
      <c r="BK140" s="48"/>
      <c r="BL140" s="48"/>
      <c r="BM140" s="48"/>
      <c r="BN140" s="48"/>
      <c r="BO140" s="48"/>
      <c r="BP140" s="48"/>
      <c r="BQ140" s="48"/>
      <c r="BR140" s="48"/>
      <c r="BS140" s="48"/>
      <c r="BT140" s="48"/>
      <c r="BU140" s="48"/>
    </row>
    <row r="141" spans="1:73" ht="12.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318"/>
      <c r="AG141" s="48"/>
      <c r="AH141" s="48"/>
      <c r="AI141" s="48"/>
      <c r="AJ141" s="48"/>
      <c r="AK141" s="48"/>
      <c r="AL141" s="48"/>
      <c r="AM141" s="48"/>
      <c r="AN141" s="48"/>
      <c r="AO141" s="48"/>
      <c r="AP141" s="48"/>
      <c r="AQ141" s="48"/>
      <c r="AR141" s="48"/>
      <c r="AS141" s="48"/>
      <c r="AT141" s="48"/>
      <c r="AU141" s="48"/>
      <c r="AV141" s="48"/>
      <c r="AW141" s="48"/>
      <c r="AX141" s="48"/>
      <c r="AY141" s="41"/>
      <c r="AZ141" s="41"/>
      <c r="BA141" s="41"/>
      <c r="BB141" s="48"/>
      <c r="BC141" s="48"/>
      <c r="BD141" s="48"/>
      <c r="BE141" s="48"/>
      <c r="BF141" s="48"/>
      <c r="BG141" s="48"/>
      <c r="BH141" s="48"/>
      <c r="BI141" s="48"/>
      <c r="BJ141" s="48"/>
      <c r="BK141" s="48"/>
      <c r="BL141" s="48"/>
      <c r="BM141" s="48"/>
      <c r="BN141" s="48"/>
      <c r="BO141" s="48"/>
      <c r="BP141" s="48"/>
      <c r="BQ141" s="48"/>
      <c r="BR141" s="48"/>
      <c r="BS141" s="48"/>
      <c r="BT141" s="48"/>
      <c r="BU141" s="48"/>
    </row>
    <row r="142" spans="1:73" ht="12.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318"/>
      <c r="AG142" s="48"/>
      <c r="AH142" s="48"/>
      <c r="AI142" s="48"/>
      <c r="AJ142" s="48"/>
      <c r="AK142" s="48"/>
      <c r="AL142" s="48"/>
      <c r="AM142" s="48"/>
      <c r="AN142" s="48"/>
      <c r="AO142" s="48"/>
      <c r="AP142" s="48"/>
      <c r="AQ142" s="48"/>
      <c r="AR142" s="48"/>
      <c r="AS142" s="48"/>
      <c r="AT142" s="48"/>
      <c r="AU142" s="48"/>
      <c r="AV142" s="48"/>
      <c r="AW142" s="48"/>
      <c r="AX142" s="48"/>
      <c r="AY142" s="41"/>
      <c r="AZ142" s="41"/>
      <c r="BA142" s="41"/>
      <c r="BB142" s="48"/>
      <c r="BC142" s="48"/>
      <c r="BD142" s="48"/>
      <c r="BE142" s="48"/>
      <c r="BF142" s="48"/>
      <c r="BG142" s="48"/>
      <c r="BH142" s="48"/>
      <c r="BI142" s="48"/>
      <c r="BJ142" s="48"/>
      <c r="BK142" s="48"/>
      <c r="BL142" s="48"/>
      <c r="BM142" s="48"/>
      <c r="BN142" s="48"/>
      <c r="BO142" s="48"/>
      <c r="BP142" s="48"/>
      <c r="BQ142" s="48"/>
      <c r="BR142" s="48"/>
      <c r="BS142" s="48"/>
      <c r="BT142" s="48"/>
      <c r="BU142" s="48"/>
    </row>
    <row r="143" spans="1:73" ht="12.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318"/>
      <c r="AG143" s="48"/>
      <c r="AH143" s="48"/>
      <c r="AI143" s="48"/>
      <c r="AJ143" s="48"/>
      <c r="AK143" s="48"/>
      <c r="AL143" s="48"/>
      <c r="AM143" s="48"/>
      <c r="AN143" s="48"/>
      <c r="AO143" s="48"/>
      <c r="AP143" s="48"/>
      <c r="AQ143" s="48"/>
      <c r="AR143" s="48"/>
      <c r="AS143" s="48"/>
      <c r="AT143" s="48"/>
      <c r="AU143" s="48"/>
      <c r="AV143" s="48"/>
      <c r="AW143" s="48"/>
      <c r="AX143" s="48"/>
      <c r="AY143" s="41"/>
      <c r="AZ143" s="41"/>
      <c r="BA143" s="41"/>
      <c r="BB143" s="48"/>
      <c r="BC143" s="48"/>
      <c r="BD143" s="48"/>
      <c r="BE143" s="48"/>
      <c r="BF143" s="48"/>
      <c r="BG143" s="48"/>
      <c r="BH143" s="48"/>
      <c r="BI143" s="48"/>
      <c r="BJ143" s="48"/>
      <c r="BK143" s="48"/>
      <c r="BL143" s="48"/>
      <c r="BM143" s="48"/>
      <c r="BN143" s="48"/>
      <c r="BO143" s="48"/>
      <c r="BP143" s="48"/>
      <c r="BQ143" s="48"/>
      <c r="BR143" s="48"/>
      <c r="BS143" s="48"/>
      <c r="BT143" s="48"/>
      <c r="BU143" s="48"/>
    </row>
    <row r="144" spans="1:73" ht="12.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318"/>
      <c r="AG144" s="48"/>
      <c r="AH144" s="48"/>
      <c r="AI144" s="48"/>
      <c r="AJ144" s="48"/>
      <c r="AK144" s="48"/>
      <c r="AL144" s="48"/>
      <c r="AM144" s="48"/>
      <c r="AN144" s="48"/>
      <c r="AO144" s="48"/>
      <c r="AP144" s="48"/>
      <c r="AQ144" s="48"/>
      <c r="AR144" s="48"/>
      <c r="AS144" s="48"/>
      <c r="AT144" s="48"/>
      <c r="AU144" s="48"/>
      <c r="AV144" s="48"/>
      <c r="AW144" s="48"/>
      <c r="AX144" s="48"/>
      <c r="AY144" s="41"/>
      <c r="AZ144" s="41"/>
      <c r="BA144" s="41"/>
      <c r="BB144" s="48"/>
      <c r="BC144" s="48"/>
      <c r="BD144" s="48"/>
      <c r="BE144" s="48"/>
      <c r="BF144" s="48"/>
      <c r="BG144" s="48"/>
      <c r="BH144" s="48"/>
      <c r="BI144" s="48"/>
      <c r="BJ144" s="48"/>
      <c r="BK144" s="48"/>
      <c r="BL144" s="48"/>
      <c r="BM144" s="48"/>
      <c r="BN144" s="48"/>
      <c r="BO144" s="48"/>
      <c r="BP144" s="48"/>
      <c r="BQ144" s="48"/>
      <c r="BR144" s="48"/>
      <c r="BS144" s="48"/>
      <c r="BT144" s="48"/>
      <c r="BU144" s="48"/>
    </row>
    <row r="145" spans="1:73" ht="12.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318"/>
      <c r="AG145" s="48"/>
      <c r="AH145" s="48"/>
      <c r="AI145" s="48"/>
      <c r="AJ145" s="48"/>
      <c r="AK145" s="48"/>
      <c r="AL145" s="48"/>
      <c r="AM145" s="48"/>
      <c r="AN145" s="48"/>
      <c r="AO145" s="48"/>
      <c r="AP145" s="48"/>
      <c r="AQ145" s="48"/>
      <c r="AR145" s="48"/>
      <c r="AS145" s="48"/>
      <c r="AT145" s="48"/>
      <c r="AU145" s="48"/>
      <c r="AV145" s="48"/>
      <c r="AW145" s="48"/>
      <c r="AX145" s="48"/>
      <c r="AY145" s="41"/>
      <c r="AZ145" s="41"/>
      <c r="BA145" s="41"/>
      <c r="BB145" s="48"/>
      <c r="BC145" s="48"/>
      <c r="BD145" s="48"/>
      <c r="BE145" s="48"/>
      <c r="BF145" s="48"/>
      <c r="BG145" s="48"/>
      <c r="BH145" s="48"/>
      <c r="BI145" s="48"/>
      <c r="BJ145" s="48"/>
      <c r="BK145" s="48"/>
      <c r="BL145" s="48"/>
      <c r="BM145" s="48"/>
      <c r="BN145" s="48"/>
      <c r="BO145" s="48"/>
      <c r="BP145" s="48"/>
      <c r="BQ145" s="48"/>
      <c r="BR145" s="48"/>
      <c r="BS145" s="48"/>
      <c r="BT145" s="48"/>
      <c r="BU145" s="48"/>
    </row>
    <row r="146" spans="1:73" ht="12.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318"/>
      <c r="AG146" s="48"/>
      <c r="AH146" s="48"/>
      <c r="AI146" s="48"/>
      <c r="AJ146" s="48"/>
      <c r="AK146" s="48"/>
      <c r="AL146" s="48"/>
      <c r="AM146" s="48"/>
      <c r="AN146" s="48"/>
      <c r="AO146" s="48"/>
      <c r="AP146" s="48"/>
      <c r="AQ146" s="48"/>
      <c r="AR146" s="48"/>
      <c r="AS146" s="48"/>
      <c r="AT146" s="48"/>
      <c r="AU146" s="48"/>
      <c r="AV146" s="48"/>
      <c r="AW146" s="48"/>
      <c r="AX146" s="48"/>
      <c r="AY146" s="41"/>
      <c r="AZ146" s="41"/>
      <c r="BA146" s="41"/>
      <c r="BB146" s="48"/>
      <c r="BC146" s="48"/>
      <c r="BD146" s="48"/>
      <c r="BE146" s="48"/>
      <c r="BF146" s="48"/>
      <c r="BG146" s="48"/>
      <c r="BH146" s="48"/>
      <c r="BI146" s="48"/>
      <c r="BJ146" s="48"/>
      <c r="BK146" s="48"/>
      <c r="BL146" s="48"/>
      <c r="BM146" s="48"/>
      <c r="BN146" s="48"/>
      <c r="BO146" s="48"/>
      <c r="BP146" s="48"/>
      <c r="BQ146" s="48"/>
      <c r="BR146" s="48"/>
      <c r="BS146" s="48"/>
      <c r="BT146" s="48"/>
      <c r="BU146" s="48"/>
    </row>
    <row r="147" spans="1:73" ht="12.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318"/>
      <c r="AG147" s="48"/>
      <c r="AH147" s="48"/>
      <c r="AI147" s="48"/>
      <c r="AJ147" s="48"/>
      <c r="AK147" s="48"/>
      <c r="AL147" s="48"/>
      <c r="AM147" s="48"/>
      <c r="AN147" s="48"/>
      <c r="AO147" s="48"/>
      <c r="AP147" s="48"/>
      <c r="AQ147" s="48"/>
      <c r="AR147" s="48"/>
      <c r="AS147" s="48"/>
      <c r="AT147" s="48"/>
      <c r="AU147" s="48"/>
      <c r="AV147" s="48"/>
      <c r="AW147" s="48"/>
      <c r="AX147" s="48"/>
      <c r="AY147" s="41"/>
      <c r="AZ147" s="41"/>
      <c r="BA147" s="41"/>
      <c r="BB147" s="48"/>
      <c r="BC147" s="48"/>
      <c r="BD147" s="48"/>
      <c r="BE147" s="48"/>
      <c r="BF147" s="48"/>
      <c r="BG147" s="48"/>
      <c r="BH147" s="48"/>
      <c r="BI147" s="48"/>
      <c r="BJ147" s="48"/>
      <c r="BK147" s="48"/>
      <c r="BL147" s="48"/>
      <c r="BM147" s="48"/>
      <c r="BN147" s="48"/>
      <c r="BO147" s="48"/>
      <c r="BP147" s="48"/>
      <c r="BQ147" s="48"/>
      <c r="BR147" s="48"/>
      <c r="BS147" s="48"/>
      <c r="BT147" s="48"/>
      <c r="BU147" s="48"/>
    </row>
    <row r="148" spans="1:73" ht="12.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318"/>
      <c r="AG148" s="48"/>
      <c r="AH148" s="48"/>
      <c r="AI148" s="48"/>
      <c r="AJ148" s="48"/>
      <c r="AK148" s="48"/>
      <c r="AL148" s="48"/>
      <c r="AM148" s="48"/>
      <c r="AN148" s="48"/>
      <c r="AO148" s="48"/>
      <c r="AP148" s="48"/>
      <c r="AQ148" s="48"/>
      <c r="AR148" s="48"/>
      <c r="AS148" s="48"/>
      <c r="AT148" s="48"/>
      <c r="AU148" s="48"/>
      <c r="AV148" s="48"/>
      <c r="AW148" s="48"/>
      <c r="AX148" s="48"/>
      <c r="AY148" s="41"/>
      <c r="AZ148" s="41"/>
      <c r="BA148" s="41"/>
      <c r="BB148" s="48"/>
      <c r="BC148" s="48"/>
      <c r="BD148" s="48"/>
      <c r="BE148" s="48"/>
      <c r="BF148" s="48"/>
      <c r="BG148" s="48"/>
      <c r="BH148" s="48"/>
      <c r="BI148" s="48"/>
      <c r="BJ148" s="48"/>
      <c r="BK148" s="48"/>
      <c r="BL148" s="48"/>
      <c r="BM148" s="48"/>
      <c r="BN148" s="48"/>
      <c r="BO148" s="48"/>
      <c r="BP148" s="48"/>
      <c r="BQ148" s="48"/>
      <c r="BR148" s="48"/>
      <c r="BS148" s="48"/>
      <c r="BT148" s="48"/>
      <c r="BU148" s="48"/>
    </row>
    <row r="149" spans="1:73" ht="12.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318"/>
      <c r="AG149" s="48"/>
      <c r="AH149" s="48"/>
      <c r="AI149" s="48"/>
      <c r="AJ149" s="48"/>
      <c r="AK149" s="48"/>
      <c r="AL149" s="48"/>
      <c r="AM149" s="48"/>
      <c r="AN149" s="48"/>
      <c r="AO149" s="48"/>
      <c r="AP149" s="48"/>
      <c r="AQ149" s="48"/>
      <c r="AR149" s="48"/>
      <c r="AS149" s="48"/>
      <c r="AT149" s="48"/>
      <c r="AU149" s="48"/>
      <c r="AV149" s="48"/>
      <c r="AW149" s="48"/>
      <c r="AX149" s="48"/>
      <c r="AY149" s="41"/>
      <c r="AZ149" s="41"/>
      <c r="BA149" s="41"/>
      <c r="BB149" s="48"/>
      <c r="BC149" s="48"/>
      <c r="BD149" s="48"/>
      <c r="BE149" s="48"/>
      <c r="BF149" s="48"/>
      <c r="BG149" s="48"/>
      <c r="BH149" s="48"/>
      <c r="BI149" s="48"/>
      <c r="BJ149" s="48"/>
      <c r="BK149" s="48"/>
      <c r="BL149" s="48"/>
      <c r="BM149" s="48"/>
      <c r="BN149" s="48"/>
      <c r="BO149" s="48"/>
      <c r="BP149" s="48"/>
      <c r="BQ149" s="48"/>
      <c r="BR149" s="48"/>
      <c r="BS149" s="48"/>
      <c r="BT149" s="48"/>
      <c r="BU149" s="48"/>
    </row>
    <row r="150" spans="1:73" ht="12.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318"/>
      <c r="AG150" s="48"/>
      <c r="AH150" s="48"/>
      <c r="AI150" s="48"/>
      <c r="AJ150" s="48"/>
      <c r="AK150" s="48"/>
      <c r="AL150" s="48"/>
      <c r="AM150" s="48"/>
      <c r="AN150" s="48"/>
      <c r="AO150" s="48"/>
      <c r="AP150" s="48"/>
      <c r="AQ150" s="48"/>
      <c r="AR150" s="48"/>
      <c r="AS150" s="48"/>
      <c r="AT150" s="48"/>
      <c r="AU150" s="48"/>
      <c r="AV150" s="48"/>
      <c r="AW150" s="48"/>
      <c r="AX150" s="48"/>
      <c r="AY150" s="41"/>
      <c r="AZ150" s="41"/>
      <c r="BA150" s="41"/>
      <c r="BB150" s="48"/>
      <c r="BC150" s="48"/>
      <c r="BD150" s="48"/>
      <c r="BE150" s="48"/>
      <c r="BF150" s="48"/>
      <c r="BG150" s="48"/>
      <c r="BH150" s="48"/>
      <c r="BI150" s="48"/>
      <c r="BJ150" s="48"/>
      <c r="BK150" s="48"/>
      <c r="BL150" s="48"/>
      <c r="BM150" s="48"/>
      <c r="BN150" s="48"/>
      <c r="BO150" s="48"/>
      <c r="BP150" s="48"/>
      <c r="BQ150" s="48"/>
      <c r="BR150" s="48"/>
      <c r="BS150" s="48"/>
      <c r="BT150" s="48"/>
      <c r="BU150" s="48"/>
    </row>
    <row r="151" spans="1:73" ht="12.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318"/>
      <c r="AG151" s="48"/>
      <c r="AH151" s="48"/>
      <c r="AI151" s="48"/>
      <c r="AJ151" s="48"/>
      <c r="AK151" s="48"/>
      <c r="AL151" s="48"/>
      <c r="AM151" s="48"/>
      <c r="AN151" s="48"/>
      <c r="AO151" s="48"/>
      <c r="AP151" s="48"/>
      <c r="AQ151" s="48"/>
      <c r="AR151" s="48"/>
      <c r="AS151" s="48"/>
      <c r="AT151" s="48"/>
      <c r="AU151" s="48"/>
      <c r="AV151" s="48"/>
      <c r="AW151" s="48"/>
      <c r="AX151" s="48"/>
      <c r="AY151" s="41"/>
      <c r="AZ151" s="41"/>
      <c r="BA151" s="41"/>
      <c r="BB151" s="48"/>
      <c r="BC151" s="48"/>
      <c r="BD151" s="48"/>
      <c r="BE151" s="48"/>
      <c r="BF151" s="48"/>
      <c r="BG151" s="48"/>
      <c r="BH151" s="48"/>
      <c r="BI151" s="48"/>
      <c r="BJ151" s="48"/>
      <c r="BK151" s="48"/>
      <c r="BL151" s="48"/>
      <c r="BM151" s="48"/>
      <c r="BN151" s="48"/>
      <c r="BO151" s="48"/>
      <c r="BP151" s="48"/>
      <c r="BQ151" s="48"/>
      <c r="BR151" s="48"/>
      <c r="BS151" s="48"/>
      <c r="BT151" s="48"/>
      <c r="BU151" s="48"/>
    </row>
    <row r="152" spans="1:73" ht="12.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318"/>
      <c r="AG152" s="48"/>
      <c r="AH152" s="48"/>
      <c r="AI152" s="48"/>
      <c r="AJ152" s="48"/>
      <c r="AK152" s="48"/>
      <c r="AL152" s="48"/>
      <c r="AM152" s="48"/>
      <c r="AN152" s="48"/>
      <c r="AO152" s="48"/>
      <c r="AP152" s="48"/>
      <c r="AQ152" s="48"/>
      <c r="AR152" s="48"/>
      <c r="AS152" s="48"/>
      <c r="AT152" s="48"/>
      <c r="AU152" s="48"/>
      <c r="AV152" s="48"/>
      <c r="AW152" s="48"/>
      <c r="AX152" s="48"/>
      <c r="AY152" s="41"/>
      <c r="AZ152" s="41"/>
      <c r="BA152" s="41"/>
      <c r="BB152" s="48"/>
      <c r="BC152" s="48"/>
      <c r="BD152" s="48"/>
      <c r="BE152" s="48"/>
      <c r="BF152" s="48"/>
      <c r="BG152" s="48"/>
      <c r="BH152" s="48"/>
      <c r="BI152" s="48"/>
      <c r="BJ152" s="48"/>
      <c r="BK152" s="48"/>
      <c r="BL152" s="48"/>
      <c r="BM152" s="48"/>
      <c r="BN152" s="48"/>
      <c r="BO152" s="48"/>
      <c r="BP152" s="48"/>
      <c r="BQ152" s="48"/>
      <c r="BR152" s="48"/>
      <c r="BS152" s="48"/>
      <c r="BT152" s="48"/>
      <c r="BU152" s="48"/>
    </row>
    <row r="153" spans="1:73" ht="12.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318"/>
      <c r="AG153" s="48"/>
      <c r="AH153" s="48"/>
      <c r="AI153" s="48"/>
      <c r="AJ153" s="48"/>
      <c r="AK153" s="48"/>
      <c r="AL153" s="48"/>
      <c r="AM153" s="48"/>
      <c r="AN153" s="48"/>
      <c r="AO153" s="48"/>
      <c r="AP153" s="48"/>
      <c r="AQ153" s="48"/>
      <c r="AR153" s="48"/>
      <c r="AS153" s="48"/>
      <c r="AT153" s="48"/>
      <c r="AU153" s="48"/>
      <c r="AV153" s="48"/>
      <c r="AW153" s="48"/>
      <c r="AX153" s="48"/>
      <c r="AY153" s="41"/>
      <c r="AZ153" s="41"/>
      <c r="BA153" s="41"/>
      <c r="BB153" s="48"/>
      <c r="BC153" s="48"/>
      <c r="BD153" s="48"/>
      <c r="BE153" s="48"/>
      <c r="BF153" s="48"/>
      <c r="BG153" s="48"/>
      <c r="BH153" s="48"/>
      <c r="BI153" s="48"/>
      <c r="BJ153" s="48"/>
      <c r="BK153" s="48"/>
      <c r="BL153" s="48"/>
      <c r="BM153" s="48"/>
      <c r="BN153" s="48"/>
      <c r="BO153" s="48"/>
      <c r="BP153" s="48"/>
      <c r="BQ153" s="48"/>
      <c r="BR153" s="48"/>
      <c r="BS153" s="48"/>
      <c r="BT153" s="48"/>
      <c r="BU153" s="48"/>
    </row>
    <row r="154" spans="1:73" ht="12.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318"/>
      <c r="AG154" s="48"/>
      <c r="AH154" s="48"/>
      <c r="AI154" s="48"/>
      <c r="AJ154" s="48"/>
      <c r="AK154" s="48"/>
      <c r="AL154" s="48"/>
      <c r="AM154" s="48"/>
      <c r="AN154" s="48"/>
      <c r="AO154" s="48"/>
      <c r="AP154" s="48"/>
      <c r="AQ154" s="48"/>
      <c r="AR154" s="48"/>
      <c r="AS154" s="48"/>
      <c r="AT154" s="48"/>
      <c r="AU154" s="48"/>
      <c r="AV154" s="48"/>
      <c r="AW154" s="48"/>
      <c r="AX154" s="48"/>
      <c r="AY154" s="41"/>
      <c r="AZ154" s="41"/>
      <c r="BA154" s="41"/>
      <c r="BB154" s="48"/>
      <c r="BC154" s="48"/>
      <c r="BD154" s="48"/>
      <c r="BE154" s="48"/>
      <c r="BF154" s="48"/>
      <c r="BG154" s="48"/>
      <c r="BH154" s="48"/>
      <c r="BI154" s="48"/>
      <c r="BJ154" s="48"/>
      <c r="BK154" s="48"/>
      <c r="BL154" s="48"/>
      <c r="BM154" s="48"/>
      <c r="BN154" s="48"/>
      <c r="BO154" s="48"/>
      <c r="BP154" s="48"/>
      <c r="BQ154" s="48"/>
      <c r="BR154" s="48"/>
      <c r="BS154" s="48"/>
      <c r="BT154" s="48"/>
      <c r="BU154" s="48"/>
    </row>
    <row r="155" spans="1:73" ht="12.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318"/>
      <c r="AG155" s="48"/>
      <c r="AH155" s="48"/>
      <c r="AI155" s="48"/>
      <c r="AJ155" s="48"/>
      <c r="AK155" s="48"/>
      <c r="AL155" s="48"/>
      <c r="AM155" s="48"/>
      <c r="AN155" s="48"/>
      <c r="AO155" s="48"/>
      <c r="AP155" s="48"/>
      <c r="AQ155" s="48"/>
      <c r="AR155" s="48"/>
      <c r="AS155" s="48"/>
      <c r="AT155" s="48"/>
      <c r="AU155" s="48"/>
      <c r="AV155" s="48"/>
      <c r="AW155" s="48"/>
      <c r="AX155" s="48"/>
      <c r="AY155" s="41"/>
      <c r="AZ155" s="41"/>
      <c r="BA155" s="41"/>
      <c r="BB155" s="48"/>
      <c r="BC155" s="48"/>
      <c r="BD155" s="48"/>
      <c r="BE155" s="48"/>
      <c r="BF155" s="48"/>
      <c r="BG155" s="48"/>
      <c r="BH155" s="48"/>
      <c r="BI155" s="48"/>
      <c r="BJ155" s="48"/>
      <c r="BK155" s="48"/>
      <c r="BL155" s="48"/>
      <c r="BM155" s="48"/>
      <c r="BN155" s="48"/>
      <c r="BO155" s="48"/>
      <c r="BP155" s="48"/>
      <c r="BQ155" s="48"/>
      <c r="BR155" s="48"/>
      <c r="BS155" s="48"/>
      <c r="BT155" s="48"/>
      <c r="BU155" s="48"/>
    </row>
    <row r="156" spans="1:73" ht="12.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318"/>
      <c r="AG156" s="48"/>
      <c r="AH156" s="48"/>
      <c r="AI156" s="48"/>
      <c r="AJ156" s="48"/>
      <c r="AK156" s="48"/>
      <c r="AL156" s="48"/>
      <c r="AM156" s="48"/>
      <c r="AN156" s="48"/>
      <c r="AO156" s="48"/>
      <c r="AP156" s="48"/>
      <c r="AQ156" s="48"/>
      <c r="AR156" s="48"/>
      <c r="AS156" s="48"/>
      <c r="AT156" s="48"/>
      <c r="AU156" s="48"/>
      <c r="AV156" s="48"/>
      <c r="AW156" s="48"/>
      <c r="AX156" s="48"/>
      <c r="AY156" s="41"/>
      <c r="AZ156" s="41"/>
      <c r="BA156" s="41"/>
      <c r="BB156" s="48"/>
      <c r="BC156" s="48"/>
      <c r="BD156" s="48"/>
      <c r="BE156" s="48"/>
      <c r="BF156" s="48"/>
      <c r="BG156" s="48"/>
      <c r="BH156" s="48"/>
      <c r="BI156" s="48"/>
      <c r="BJ156" s="48"/>
      <c r="BK156" s="48"/>
      <c r="BL156" s="48"/>
      <c r="BM156" s="48"/>
      <c r="BN156" s="48"/>
      <c r="BO156" s="48"/>
      <c r="BP156" s="48"/>
      <c r="BQ156" s="48"/>
      <c r="BR156" s="48"/>
      <c r="BS156" s="48"/>
      <c r="BT156" s="48"/>
      <c r="BU156" s="48"/>
    </row>
    <row r="157" spans="1:73" ht="12.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318"/>
      <c r="AG157" s="48"/>
      <c r="AH157" s="48"/>
      <c r="AI157" s="48"/>
      <c r="AJ157" s="48"/>
      <c r="AK157" s="48"/>
      <c r="AL157" s="48"/>
      <c r="AM157" s="48"/>
      <c r="AN157" s="48"/>
      <c r="AO157" s="48"/>
      <c r="AP157" s="48"/>
      <c r="AQ157" s="48"/>
      <c r="AR157" s="48"/>
      <c r="AS157" s="48"/>
      <c r="AT157" s="48"/>
      <c r="AU157" s="48"/>
      <c r="AV157" s="48"/>
      <c r="AW157" s="48"/>
      <c r="AX157" s="48"/>
      <c r="AY157" s="41"/>
      <c r="AZ157" s="41"/>
      <c r="BA157" s="41"/>
      <c r="BB157" s="48"/>
      <c r="BC157" s="48"/>
      <c r="BD157" s="48"/>
      <c r="BE157" s="48"/>
      <c r="BF157" s="48"/>
      <c r="BG157" s="48"/>
      <c r="BH157" s="48"/>
      <c r="BI157" s="48"/>
      <c r="BJ157" s="48"/>
      <c r="BK157" s="48"/>
      <c r="BL157" s="48"/>
      <c r="BM157" s="48"/>
      <c r="BN157" s="48"/>
      <c r="BO157" s="48"/>
      <c r="BP157" s="48"/>
      <c r="BQ157" s="48"/>
      <c r="BR157" s="48"/>
      <c r="BS157" s="48"/>
      <c r="BT157" s="48"/>
      <c r="BU157" s="48"/>
    </row>
    <row r="158" spans="1:73" ht="12.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318"/>
      <c r="AG158" s="48"/>
      <c r="AH158" s="48"/>
      <c r="AI158" s="48"/>
      <c r="AJ158" s="48"/>
      <c r="AK158" s="48"/>
      <c r="AL158" s="48"/>
      <c r="AM158" s="48"/>
      <c r="AN158" s="48"/>
      <c r="AO158" s="48"/>
      <c r="AP158" s="48"/>
      <c r="AQ158" s="48"/>
      <c r="AR158" s="48"/>
      <c r="AS158" s="48"/>
      <c r="AT158" s="48"/>
      <c r="AU158" s="48"/>
      <c r="AV158" s="48"/>
      <c r="AW158" s="48"/>
      <c r="AX158" s="48"/>
      <c r="AY158" s="41"/>
      <c r="AZ158" s="41"/>
      <c r="BA158" s="41"/>
      <c r="BB158" s="48"/>
      <c r="BC158" s="48"/>
      <c r="BD158" s="48"/>
      <c r="BE158" s="48"/>
      <c r="BF158" s="48"/>
      <c r="BG158" s="48"/>
      <c r="BH158" s="48"/>
      <c r="BI158" s="48"/>
      <c r="BJ158" s="48"/>
      <c r="BK158" s="48"/>
      <c r="BL158" s="48"/>
      <c r="BM158" s="48"/>
      <c r="BN158" s="48"/>
      <c r="BO158" s="48"/>
      <c r="BP158" s="48"/>
      <c r="BQ158" s="48"/>
      <c r="BR158" s="48"/>
      <c r="BS158" s="48"/>
      <c r="BT158" s="48"/>
      <c r="BU158" s="48"/>
    </row>
    <row r="159" spans="1:73" ht="12.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318"/>
      <c r="AG159" s="48"/>
      <c r="AH159" s="48"/>
      <c r="AI159" s="48"/>
      <c r="AJ159" s="48"/>
      <c r="AK159" s="48"/>
      <c r="AL159" s="48"/>
      <c r="AM159" s="48"/>
      <c r="AN159" s="48"/>
      <c r="AO159" s="48"/>
      <c r="AP159" s="48"/>
      <c r="AQ159" s="48"/>
      <c r="AR159" s="48"/>
      <c r="AS159" s="48"/>
      <c r="AT159" s="48"/>
      <c r="AU159" s="48"/>
      <c r="AV159" s="48"/>
      <c r="AW159" s="48"/>
      <c r="AX159" s="48"/>
      <c r="AY159" s="41"/>
      <c r="AZ159" s="41"/>
      <c r="BA159" s="41"/>
      <c r="BB159" s="48"/>
      <c r="BC159" s="48"/>
      <c r="BD159" s="48"/>
      <c r="BE159" s="48"/>
      <c r="BF159" s="48"/>
      <c r="BG159" s="48"/>
      <c r="BH159" s="48"/>
      <c r="BI159" s="48"/>
      <c r="BJ159" s="48"/>
      <c r="BK159" s="48"/>
      <c r="BL159" s="48"/>
      <c r="BM159" s="48"/>
      <c r="BN159" s="48"/>
      <c r="BO159" s="48"/>
      <c r="BP159" s="48"/>
      <c r="BQ159" s="48"/>
      <c r="BR159" s="48"/>
      <c r="BS159" s="48"/>
      <c r="BT159" s="48"/>
      <c r="BU159" s="48"/>
    </row>
    <row r="160" spans="1:73" ht="12.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318"/>
      <c r="AG160" s="48"/>
      <c r="AH160" s="48"/>
      <c r="AI160" s="48"/>
      <c r="AJ160" s="48"/>
      <c r="AK160" s="48"/>
      <c r="AL160" s="48"/>
      <c r="AM160" s="48"/>
      <c r="AN160" s="48"/>
      <c r="AO160" s="48"/>
      <c r="AP160" s="48"/>
      <c r="AQ160" s="48"/>
      <c r="AR160" s="48"/>
      <c r="AS160" s="48"/>
      <c r="AT160" s="48"/>
      <c r="AU160" s="48"/>
      <c r="AV160" s="48"/>
      <c r="AW160" s="48"/>
      <c r="AX160" s="48"/>
      <c r="AY160" s="41"/>
      <c r="AZ160" s="41"/>
      <c r="BA160" s="41"/>
      <c r="BB160" s="48"/>
      <c r="BC160" s="48"/>
      <c r="BD160" s="48"/>
      <c r="BE160" s="48"/>
      <c r="BF160" s="48"/>
      <c r="BG160" s="48"/>
      <c r="BH160" s="48"/>
      <c r="BI160" s="48"/>
      <c r="BJ160" s="48"/>
      <c r="BK160" s="48"/>
      <c r="BL160" s="48"/>
      <c r="BM160" s="48"/>
      <c r="BN160" s="48"/>
      <c r="BO160" s="48"/>
      <c r="BP160" s="48"/>
      <c r="BQ160" s="48"/>
      <c r="BR160" s="48"/>
      <c r="BS160" s="48"/>
      <c r="BT160" s="48"/>
      <c r="BU160" s="48"/>
    </row>
    <row r="161" spans="1:73" ht="12.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318"/>
      <c r="AG161" s="48"/>
      <c r="AH161" s="48"/>
      <c r="AI161" s="48"/>
      <c r="AJ161" s="48"/>
      <c r="AK161" s="48"/>
      <c r="AL161" s="48"/>
      <c r="AM161" s="48"/>
      <c r="AN161" s="48"/>
      <c r="AO161" s="48"/>
      <c r="AP161" s="48"/>
      <c r="AQ161" s="48"/>
      <c r="AR161" s="48"/>
      <c r="AS161" s="48"/>
      <c r="AT161" s="48"/>
      <c r="AU161" s="48"/>
      <c r="AV161" s="48"/>
      <c r="AW161" s="48"/>
      <c r="AX161" s="48"/>
      <c r="AY161" s="41"/>
      <c r="AZ161" s="41"/>
      <c r="BA161" s="41"/>
      <c r="BB161" s="48"/>
      <c r="BC161" s="48"/>
      <c r="BD161" s="48"/>
      <c r="BE161" s="48"/>
      <c r="BF161" s="48"/>
      <c r="BG161" s="48"/>
      <c r="BH161" s="48"/>
      <c r="BI161" s="48"/>
      <c r="BJ161" s="48"/>
      <c r="BK161" s="48"/>
      <c r="BL161" s="48"/>
      <c r="BM161" s="48"/>
      <c r="BN161" s="48"/>
      <c r="BO161" s="48"/>
      <c r="BP161" s="48"/>
      <c r="BQ161" s="48"/>
      <c r="BR161" s="48"/>
      <c r="BS161" s="48"/>
      <c r="BT161" s="48"/>
      <c r="BU161" s="48"/>
    </row>
    <row r="162" spans="1:73" ht="12.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318"/>
      <c r="AG162" s="48"/>
      <c r="AH162" s="48"/>
      <c r="AI162" s="48"/>
      <c r="AJ162" s="48"/>
      <c r="AK162" s="48"/>
      <c r="AL162" s="48"/>
      <c r="AM162" s="48"/>
      <c r="AN162" s="48"/>
      <c r="AO162" s="48"/>
      <c r="AP162" s="48"/>
      <c r="AQ162" s="48"/>
      <c r="AR162" s="48"/>
      <c r="AS162" s="48"/>
      <c r="AT162" s="48"/>
      <c r="AU162" s="48"/>
      <c r="AV162" s="48"/>
      <c r="AW162" s="48"/>
      <c r="AX162" s="48"/>
      <c r="AY162" s="41"/>
      <c r="AZ162" s="41"/>
      <c r="BA162" s="41"/>
      <c r="BB162" s="48"/>
      <c r="BC162" s="48"/>
      <c r="BD162" s="48"/>
      <c r="BE162" s="48"/>
      <c r="BF162" s="48"/>
      <c r="BG162" s="48"/>
      <c r="BH162" s="48"/>
      <c r="BI162" s="48"/>
      <c r="BJ162" s="48"/>
      <c r="BK162" s="48"/>
      <c r="BL162" s="48"/>
      <c r="BM162" s="48"/>
      <c r="BN162" s="48"/>
      <c r="BO162" s="48"/>
      <c r="BP162" s="48"/>
      <c r="BQ162" s="48"/>
      <c r="BR162" s="48"/>
      <c r="BS162" s="48"/>
      <c r="BT162" s="48"/>
      <c r="BU162" s="48"/>
    </row>
    <row r="163" spans="1:73" ht="12.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318"/>
      <c r="AG163" s="48"/>
      <c r="AH163" s="48"/>
      <c r="AI163" s="48"/>
      <c r="AJ163" s="48"/>
      <c r="AK163" s="48"/>
      <c r="AL163" s="48"/>
      <c r="AM163" s="48"/>
      <c r="AN163" s="48"/>
      <c r="AO163" s="48"/>
      <c r="AP163" s="48"/>
      <c r="AQ163" s="48"/>
      <c r="AR163" s="48"/>
      <c r="AS163" s="48"/>
      <c r="AT163" s="48"/>
      <c r="AU163" s="48"/>
      <c r="AV163" s="48"/>
      <c r="AW163" s="48"/>
      <c r="AX163" s="48"/>
      <c r="AY163" s="41"/>
      <c r="AZ163" s="41"/>
      <c r="BA163" s="41"/>
      <c r="BB163" s="48"/>
      <c r="BC163" s="48"/>
      <c r="BD163" s="48"/>
      <c r="BE163" s="48"/>
      <c r="BF163" s="48"/>
      <c r="BG163" s="48"/>
      <c r="BH163" s="48"/>
      <c r="BI163" s="48"/>
      <c r="BJ163" s="48"/>
      <c r="BK163" s="48"/>
      <c r="BL163" s="48"/>
      <c r="BM163" s="48"/>
      <c r="BN163" s="48"/>
      <c r="BO163" s="48"/>
      <c r="BP163" s="48"/>
      <c r="BQ163" s="48"/>
      <c r="BR163" s="48"/>
      <c r="BS163" s="48"/>
      <c r="BT163" s="48"/>
      <c r="BU163" s="48"/>
    </row>
    <row r="164" spans="1:73" ht="12.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318"/>
      <c r="AG164" s="48"/>
      <c r="AH164" s="48"/>
      <c r="AI164" s="48"/>
      <c r="AJ164" s="48"/>
      <c r="AK164" s="48"/>
      <c r="AL164" s="48"/>
      <c r="AM164" s="48"/>
      <c r="AN164" s="48"/>
      <c r="AO164" s="48"/>
      <c r="AP164" s="48"/>
      <c r="AQ164" s="48"/>
      <c r="AR164" s="48"/>
      <c r="AS164" s="48"/>
      <c r="AT164" s="48"/>
      <c r="AU164" s="48"/>
      <c r="AV164" s="48"/>
      <c r="AW164" s="48"/>
      <c r="AX164" s="48"/>
      <c r="AY164" s="41"/>
      <c r="AZ164" s="41"/>
      <c r="BA164" s="41"/>
      <c r="BB164" s="48"/>
      <c r="BC164" s="48"/>
      <c r="BD164" s="48"/>
      <c r="BE164" s="48"/>
      <c r="BF164" s="48"/>
      <c r="BG164" s="48"/>
      <c r="BH164" s="48"/>
      <c r="BI164" s="48"/>
      <c r="BJ164" s="48"/>
      <c r="BK164" s="48"/>
      <c r="BL164" s="48"/>
      <c r="BM164" s="48"/>
      <c r="BN164" s="48"/>
      <c r="BO164" s="48"/>
      <c r="BP164" s="48"/>
      <c r="BQ164" s="48"/>
      <c r="BR164" s="48"/>
      <c r="BS164" s="48"/>
      <c r="BT164" s="48"/>
      <c r="BU164" s="48"/>
    </row>
    <row r="165" spans="1:73" ht="12.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318"/>
      <c r="AG165" s="48"/>
      <c r="AH165" s="48"/>
      <c r="AI165" s="48"/>
      <c r="AJ165" s="48"/>
      <c r="AK165" s="48"/>
      <c r="AL165" s="48"/>
      <c r="AM165" s="48"/>
      <c r="AN165" s="48"/>
      <c r="AO165" s="48"/>
      <c r="AP165" s="48"/>
      <c r="AQ165" s="48"/>
      <c r="AR165" s="48"/>
      <c r="AS165" s="48"/>
      <c r="AT165" s="48"/>
      <c r="AU165" s="48"/>
      <c r="AV165" s="48"/>
      <c r="AW165" s="48"/>
      <c r="AX165" s="48"/>
      <c r="AY165" s="41"/>
      <c r="AZ165" s="41"/>
      <c r="BA165" s="41"/>
      <c r="BB165" s="48"/>
      <c r="BC165" s="48"/>
      <c r="BD165" s="48"/>
      <c r="BE165" s="48"/>
      <c r="BF165" s="48"/>
      <c r="BG165" s="48"/>
      <c r="BH165" s="48"/>
      <c r="BI165" s="48"/>
      <c r="BJ165" s="48"/>
      <c r="BK165" s="48"/>
      <c r="BL165" s="48"/>
      <c r="BM165" s="48"/>
      <c r="BN165" s="48"/>
      <c r="BO165" s="48"/>
      <c r="BP165" s="48"/>
      <c r="BQ165" s="48"/>
      <c r="BR165" s="48"/>
      <c r="BS165" s="48"/>
      <c r="BT165" s="48"/>
      <c r="BU165" s="48"/>
    </row>
    <row r="166" spans="1:73" ht="12.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318"/>
      <c r="AG166" s="48"/>
      <c r="AH166" s="48"/>
      <c r="AI166" s="48"/>
      <c r="AJ166" s="48"/>
      <c r="AK166" s="48"/>
      <c r="AL166" s="48"/>
      <c r="AM166" s="48"/>
      <c r="AN166" s="48"/>
      <c r="AO166" s="48"/>
      <c r="AP166" s="48"/>
      <c r="AQ166" s="48"/>
      <c r="AR166" s="48"/>
      <c r="AS166" s="48"/>
      <c r="AT166" s="48"/>
      <c r="AU166" s="48"/>
      <c r="AV166" s="48"/>
      <c r="AW166" s="48"/>
      <c r="AX166" s="48"/>
      <c r="AY166" s="41"/>
      <c r="AZ166" s="41"/>
      <c r="BA166" s="41"/>
      <c r="BB166" s="48"/>
      <c r="BC166" s="48"/>
      <c r="BD166" s="48"/>
      <c r="BE166" s="48"/>
      <c r="BF166" s="48"/>
      <c r="BG166" s="48"/>
      <c r="BH166" s="48"/>
      <c r="BI166" s="48"/>
      <c r="BJ166" s="48"/>
      <c r="BK166" s="48"/>
      <c r="BL166" s="48"/>
      <c r="BM166" s="48"/>
      <c r="BN166" s="48"/>
      <c r="BO166" s="48"/>
      <c r="BP166" s="48"/>
      <c r="BQ166" s="48"/>
      <c r="BR166" s="48"/>
      <c r="BS166" s="48"/>
      <c r="BT166" s="48"/>
      <c r="BU166" s="48"/>
    </row>
    <row r="167" spans="1:73" ht="12.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318"/>
      <c r="AG167" s="48"/>
      <c r="AH167" s="48"/>
      <c r="AI167" s="48"/>
      <c r="AJ167" s="48"/>
      <c r="AK167" s="48"/>
      <c r="AL167" s="48"/>
      <c r="AM167" s="48"/>
      <c r="AN167" s="48"/>
      <c r="AO167" s="48"/>
      <c r="AP167" s="48"/>
      <c r="AQ167" s="48"/>
      <c r="AR167" s="48"/>
      <c r="AS167" s="48"/>
      <c r="AT167" s="48"/>
      <c r="AU167" s="48"/>
      <c r="AV167" s="48"/>
      <c r="AW167" s="48"/>
      <c r="AX167" s="48"/>
      <c r="AY167" s="41"/>
      <c r="AZ167" s="41"/>
      <c r="BA167" s="41"/>
      <c r="BB167" s="48"/>
      <c r="BC167" s="48"/>
      <c r="BD167" s="48"/>
      <c r="BE167" s="48"/>
      <c r="BF167" s="48"/>
      <c r="BG167" s="48"/>
      <c r="BH167" s="48"/>
      <c r="BI167" s="48"/>
      <c r="BJ167" s="48"/>
      <c r="BK167" s="48"/>
      <c r="BL167" s="48"/>
      <c r="BM167" s="48"/>
      <c r="BN167" s="48"/>
      <c r="BO167" s="48"/>
      <c r="BP167" s="48"/>
      <c r="BQ167" s="48"/>
      <c r="BR167" s="48"/>
      <c r="BS167" s="48"/>
      <c r="BT167" s="48"/>
      <c r="BU167" s="48"/>
    </row>
    <row r="168" spans="1:73" ht="12.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318"/>
      <c r="AG168" s="48"/>
      <c r="AH168" s="48"/>
      <c r="AI168" s="48"/>
      <c r="AJ168" s="48"/>
      <c r="AK168" s="48"/>
      <c r="AL168" s="48"/>
      <c r="AM168" s="48"/>
      <c r="AN168" s="48"/>
      <c r="AO168" s="48"/>
      <c r="AP168" s="48"/>
      <c r="AQ168" s="48"/>
      <c r="AR168" s="48"/>
      <c r="AS168" s="48"/>
      <c r="AT168" s="48"/>
      <c r="AU168" s="48"/>
      <c r="AV168" s="48"/>
      <c r="AW168" s="48"/>
      <c r="AX168" s="48"/>
      <c r="AY168" s="41"/>
      <c r="AZ168" s="41"/>
      <c r="BA168" s="41"/>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ht="12.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318"/>
      <c r="AG169" s="48"/>
      <c r="AH169" s="48"/>
      <c r="AI169" s="48"/>
      <c r="AJ169" s="48"/>
      <c r="AK169" s="48"/>
      <c r="AL169" s="48"/>
      <c r="AM169" s="48"/>
      <c r="AN169" s="48"/>
      <c r="AO169" s="48"/>
      <c r="AP169" s="48"/>
      <c r="AQ169" s="48"/>
      <c r="AR169" s="48"/>
      <c r="AS169" s="48"/>
      <c r="AT169" s="48"/>
      <c r="AU169" s="48"/>
      <c r="AV169" s="48"/>
      <c r="AW169" s="48"/>
      <c r="AX169" s="48"/>
      <c r="AY169" s="41"/>
      <c r="AZ169" s="41"/>
      <c r="BA169" s="41"/>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ht="12.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318"/>
      <c r="AG170" s="48"/>
      <c r="AH170" s="48"/>
      <c r="AI170" s="48"/>
      <c r="AJ170" s="48"/>
      <c r="AK170" s="48"/>
      <c r="AL170" s="48"/>
      <c r="AM170" s="48"/>
      <c r="AN170" s="48"/>
      <c r="AO170" s="48"/>
      <c r="AP170" s="48"/>
      <c r="AQ170" s="48"/>
      <c r="AR170" s="48"/>
      <c r="AS170" s="48"/>
      <c r="AT170" s="48"/>
      <c r="AU170" s="48"/>
      <c r="AV170" s="48"/>
      <c r="AW170" s="48"/>
      <c r="AX170" s="48"/>
      <c r="AY170" s="41"/>
      <c r="AZ170" s="41"/>
      <c r="BA170" s="41"/>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ht="12.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318"/>
      <c r="AG171" s="48"/>
      <c r="AH171" s="48"/>
      <c r="AI171" s="48"/>
      <c r="AJ171" s="48"/>
      <c r="AK171" s="48"/>
      <c r="AL171" s="48"/>
      <c r="AM171" s="48"/>
      <c r="AN171" s="48"/>
      <c r="AO171" s="48"/>
      <c r="AP171" s="48"/>
      <c r="AQ171" s="48"/>
      <c r="AR171" s="48"/>
      <c r="AS171" s="48"/>
      <c r="AT171" s="48"/>
      <c r="AU171" s="48"/>
      <c r="AV171" s="48"/>
      <c r="AW171" s="48"/>
      <c r="AX171" s="48"/>
      <c r="AY171" s="41"/>
      <c r="AZ171" s="41"/>
      <c r="BA171" s="41"/>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ht="12.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318"/>
      <c r="AG172" s="48"/>
      <c r="AH172" s="48"/>
      <c r="AI172" s="48"/>
      <c r="AJ172" s="48"/>
      <c r="AK172" s="48"/>
      <c r="AL172" s="48"/>
      <c r="AM172" s="48"/>
      <c r="AN172" s="48"/>
      <c r="AO172" s="48"/>
      <c r="AP172" s="48"/>
      <c r="AQ172" s="48"/>
      <c r="AR172" s="48"/>
      <c r="AS172" s="48"/>
      <c r="AT172" s="48"/>
      <c r="AU172" s="48"/>
      <c r="AV172" s="48"/>
      <c r="AW172" s="48"/>
      <c r="AX172" s="48"/>
      <c r="AY172" s="41"/>
      <c r="AZ172" s="41"/>
      <c r="BA172" s="41"/>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ht="12.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318"/>
      <c r="AG173" s="48"/>
      <c r="AH173" s="48"/>
      <c r="AI173" s="48"/>
      <c r="AJ173" s="48"/>
      <c r="AK173" s="48"/>
      <c r="AL173" s="48"/>
      <c r="AM173" s="48"/>
      <c r="AN173" s="48"/>
      <c r="AO173" s="48"/>
      <c r="AP173" s="48"/>
      <c r="AQ173" s="48"/>
      <c r="AR173" s="48"/>
      <c r="AS173" s="48"/>
      <c r="AT173" s="48"/>
      <c r="AU173" s="48"/>
      <c r="AV173" s="48"/>
      <c r="AW173" s="48"/>
      <c r="AX173" s="48"/>
      <c r="AY173" s="41"/>
      <c r="AZ173" s="41"/>
      <c r="BA173" s="41"/>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ht="12.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318"/>
      <c r="AG174" s="48"/>
      <c r="AH174" s="48"/>
      <c r="AI174" s="48"/>
      <c r="AJ174" s="48"/>
      <c r="AK174" s="48"/>
      <c r="AL174" s="48"/>
      <c r="AM174" s="48"/>
      <c r="AN174" s="48"/>
      <c r="AO174" s="48"/>
      <c r="AP174" s="48"/>
      <c r="AQ174" s="48"/>
      <c r="AR174" s="48"/>
      <c r="AS174" s="48"/>
      <c r="AT174" s="48"/>
      <c r="AU174" s="48"/>
      <c r="AV174" s="48"/>
      <c r="AW174" s="48"/>
      <c r="AX174" s="48"/>
      <c r="AY174" s="41"/>
      <c r="AZ174" s="41"/>
      <c r="BA174" s="41"/>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ht="12.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318"/>
      <c r="AG175" s="48"/>
      <c r="AH175" s="48"/>
      <c r="AI175" s="48"/>
      <c r="AJ175" s="48"/>
      <c r="AK175" s="48"/>
      <c r="AL175" s="48"/>
      <c r="AM175" s="48"/>
      <c r="AN175" s="48"/>
      <c r="AO175" s="48"/>
      <c r="AP175" s="48"/>
      <c r="AQ175" s="48"/>
      <c r="AR175" s="48"/>
      <c r="AS175" s="48"/>
      <c r="AT175" s="48"/>
      <c r="AU175" s="48"/>
      <c r="AV175" s="48"/>
      <c r="AW175" s="48"/>
      <c r="AX175" s="48"/>
      <c r="AY175" s="41"/>
      <c r="AZ175" s="41"/>
      <c r="BA175" s="41"/>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ht="12.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318"/>
      <c r="AG176" s="48"/>
      <c r="AH176" s="48"/>
      <c r="AI176" s="48"/>
      <c r="AJ176" s="48"/>
      <c r="AK176" s="48"/>
      <c r="AL176" s="48"/>
      <c r="AM176" s="48"/>
      <c r="AN176" s="48"/>
      <c r="AO176" s="48"/>
      <c r="AP176" s="48"/>
      <c r="AQ176" s="48"/>
      <c r="AR176" s="48"/>
      <c r="AS176" s="48"/>
      <c r="AT176" s="48"/>
      <c r="AU176" s="48"/>
      <c r="AV176" s="48"/>
      <c r="AW176" s="48"/>
      <c r="AX176" s="48"/>
      <c r="AY176" s="41"/>
      <c r="AZ176" s="41"/>
      <c r="BA176" s="41"/>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ht="12.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318"/>
      <c r="AG177" s="48"/>
      <c r="AH177" s="48"/>
      <c r="AI177" s="48"/>
      <c r="AJ177" s="48"/>
      <c r="AK177" s="48"/>
      <c r="AL177" s="48"/>
      <c r="AM177" s="48"/>
      <c r="AN177" s="48"/>
      <c r="AO177" s="48"/>
      <c r="AP177" s="48"/>
      <c r="AQ177" s="48"/>
      <c r="AR177" s="48"/>
      <c r="AS177" s="48"/>
      <c r="AT177" s="48"/>
      <c r="AU177" s="48"/>
      <c r="AV177" s="48"/>
      <c r="AW177" s="48"/>
      <c r="AX177" s="48"/>
      <c r="AY177" s="41"/>
      <c r="AZ177" s="41"/>
      <c r="BA177" s="41"/>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ht="12.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318"/>
      <c r="AG178" s="48"/>
      <c r="AH178" s="48"/>
      <c r="AI178" s="48"/>
      <c r="AJ178" s="48"/>
      <c r="AK178" s="48"/>
      <c r="AL178" s="48"/>
      <c r="AM178" s="48"/>
      <c r="AN178" s="48"/>
      <c r="AO178" s="48"/>
      <c r="AP178" s="48"/>
      <c r="AQ178" s="48"/>
      <c r="AR178" s="48"/>
      <c r="AS178" s="48"/>
      <c r="AT178" s="48"/>
      <c r="AU178" s="48"/>
      <c r="AV178" s="48"/>
      <c r="AW178" s="48"/>
      <c r="AX178" s="48"/>
      <c r="AY178" s="41"/>
      <c r="AZ178" s="41"/>
      <c r="BA178" s="41"/>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ht="12.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318"/>
      <c r="AG179" s="48"/>
      <c r="AH179" s="48"/>
      <c r="AI179" s="48"/>
      <c r="AJ179" s="48"/>
      <c r="AK179" s="48"/>
      <c r="AL179" s="48"/>
      <c r="AM179" s="48"/>
      <c r="AN179" s="48"/>
      <c r="AO179" s="48"/>
      <c r="AP179" s="48"/>
      <c r="AQ179" s="48"/>
      <c r="AR179" s="48"/>
      <c r="AS179" s="48"/>
      <c r="AT179" s="48"/>
      <c r="AU179" s="48"/>
      <c r="AV179" s="48"/>
      <c r="AW179" s="48"/>
      <c r="AX179" s="48"/>
      <c r="AY179" s="41"/>
      <c r="AZ179" s="41"/>
      <c r="BA179" s="41"/>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ht="12.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318"/>
      <c r="AG180" s="48"/>
      <c r="AH180" s="48"/>
      <c r="AI180" s="48"/>
      <c r="AJ180" s="48"/>
      <c r="AK180" s="48"/>
      <c r="AL180" s="48"/>
      <c r="AM180" s="48"/>
      <c r="AN180" s="48"/>
      <c r="AO180" s="48"/>
      <c r="AP180" s="48"/>
      <c r="AQ180" s="48"/>
      <c r="AR180" s="48"/>
      <c r="AS180" s="48"/>
      <c r="AT180" s="48"/>
      <c r="AU180" s="48"/>
      <c r="AV180" s="48"/>
      <c r="AW180" s="48"/>
      <c r="AX180" s="48"/>
      <c r="AY180" s="41"/>
      <c r="AZ180" s="41"/>
      <c r="BA180" s="41"/>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ht="12.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318"/>
      <c r="AG181" s="48"/>
      <c r="AH181" s="48"/>
      <c r="AI181" s="48"/>
      <c r="AJ181" s="48"/>
      <c r="AK181" s="48"/>
      <c r="AL181" s="48"/>
      <c r="AM181" s="48"/>
      <c r="AN181" s="48"/>
      <c r="AO181" s="48"/>
      <c r="AP181" s="48"/>
      <c r="AQ181" s="48"/>
      <c r="AR181" s="48"/>
      <c r="AS181" s="48"/>
      <c r="AT181" s="48"/>
      <c r="AU181" s="48"/>
      <c r="AV181" s="48"/>
      <c r="AW181" s="48"/>
      <c r="AX181" s="48"/>
      <c r="AY181" s="41"/>
      <c r="AZ181" s="41"/>
      <c r="BA181" s="41"/>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ht="12.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318"/>
      <c r="AG182" s="48"/>
      <c r="AH182" s="48"/>
      <c r="AI182" s="48"/>
      <c r="AJ182" s="48"/>
      <c r="AK182" s="48"/>
      <c r="AL182" s="48"/>
      <c r="AM182" s="48"/>
      <c r="AN182" s="48"/>
      <c r="AO182" s="48"/>
      <c r="AP182" s="48"/>
      <c r="AQ182" s="48"/>
      <c r="AR182" s="48"/>
      <c r="AS182" s="48"/>
      <c r="AT182" s="48"/>
      <c r="AU182" s="48"/>
      <c r="AV182" s="48"/>
      <c r="AW182" s="48"/>
      <c r="AX182" s="48"/>
      <c r="AY182" s="41"/>
      <c r="AZ182" s="41"/>
      <c r="BA182" s="41"/>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ht="12.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318"/>
      <c r="AG183" s="48"/>
      <c r="AH183" s="48"/>
      <c r="AI183" s="48"/>
      <c r="AJ183" s="48"/>
      <c r="AK183" s="48"/>
      <c r="AL183" s="48"/>
      <c r="AM183" s="48"/>
      <c r="AN183" s="48"/>
      <c r="AO183" s="48"/>
      <c r="AP183" s="48"/>
      <c r="AQ183" s="48"/>
      <c r="AR183" s="48"/>
      <c r="AS183" s="48"/>
      <c r="AT183" s="48"/>
      <c r="AU183" s="48"/>
      <c r="AV183" s="48"/>
      <c r="AW183" s="48"/>
      <c r="AX183" s="48"/>
      <c r="AY183" s="41"/>
      <c r="AZ183" s="41"/>
      <c r="BA183" s="41"/>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ht="12.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318"/>
      <c r="AG184" s="48"/>
      <c r="AH184" s="48"/>
      <c r="AI184" s="48"/>
      <c r="AJ184" s="48"/>
      <c r="AK184" s="48"/>
      <c r="AL184" s="48"/>
      <c r="AM184" s="48"/>
      <c r="AN184" s="48"/>
      <c r="AO184" s="48"/>
      <c r="AP184" s="48"/>
      <c r="AQ184" s="48"/>
      <c r="AR184" s="48"/>
      <c r="AS184" s="48"/>
      <c r="AT184" s="48"/>
      <c r="AU184" s="48"/>
      <c r="AV184" s="48"/>
      <c r="AW184" s="48"/>
      <c r="AX184" s="48"/>
      <c r="AY184" s="41"/>
      <c r="AZ184" s="41"/>
      <c r="BA184" s="41"/>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ht="12.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318"/>
      <c r="AG185" s="48"/>
      <c r="AH185" s="48"/>
      <c r="AI185" s="48"/>
      <c r="AJ185" s="48"/>
      <c r="AK185" s="48"/>
      <c r="AL185" s="48"/>
      <c r="AM185" s="48"/>
      <c r="AN185" s="48"/>
      <c r="AO185" s="48"/>
      <c r="AP185" s="48"/>
      <c r="AQ185" s="48"/>
      <c r="AR185" s="48"/>
      <c r="AS185" s="48"/>
      <c r="AT185" s="48"/>
      <c r="AU185" s="48"/>
      <c r="AV185" s="48"/>
      <c r="AW185" s="48"/>
      <c r="AX185" s="48"/>
      <c r="AY185" s="41"/>
      <c r="AZ185" s="41"/>
      <c r="BA185" s="41"/>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ht="12.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318"/>
      <c r="AG186" s="48"/>
      <c r="AH186" s="48"/>
      <c r="AI186" s="48"/>
      <c r="AJ186" s="48"/>
      <c r="AK186" s="48"/>
      <c r="AL186" s="48"/>
      <c r="AM186" s="48"/>
      <c r="AN186" s="48"/>
      <c r="AO186" s="48"/>
      <c r="AP186" s="48"/>
      <c r="AQ186" s="48"/>
      <c r="AR186" s="48"/>
      <c r="AS186" s="48"/>
      <c r="AT186" s="48"/>
      <c r="AU186" s="48"/>
      <c r="AV186" s="48"/>
      <c r="AW186" s="48"/>
      <c r="AX186" s="48"/>
      <c r="AY186" s="41"/>
      <c r="AZ186" s="41"/>
      <c r="BA186" s="41"/>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ht="12.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318"/>
      <c r="AG187" s="48"/>
      <c r="AH187" s="48"/>
      <c r="AI187" s="48"/>
      <c r="AJ187" s="48"/>
      <c r="AK187" s="48"/>
      <c r="AL187" s="48"/>
      <c r="AM187" s="48"/>
      <c r="AN187" s="48"/>
      <c r="AO187" s="48"/>
      <c r="AP187" s="48"/>
      <c r="AQ187" s="48"/>
      <c r="AR187" s="48"/>
      <c r="AS187" s="48"/>
      <c r="AT187" s="48"/>
      <c r="AU187" s="48"/>
      <c r="AV187" s="48"/>
      <c r="AW187" s="48"/>
      <c r="AX187" s="48"/>
      <c r="AY187" s="41"/>
      <c r="AZ187" s="41"/>
      <c r="BA187" s="41"/>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ht="12.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318"/>
      <c r="AG188" s="48"/>
      <c r="AH188" s="48"/>
      <c r="AI188" s="48"/>
      <c r="AJ188" s="48"/>
      <c r="AK188" s="48"/>
      <c r="AL188" s="48"/>
      <c r="AM188" s="48"/>
      <c r="AN188" s="48"/>
      <c r="AO188" s="48"/>
      <c r="AP188" s="48"/>
      <c r="AQ188" s="48"/>
      <c r="AR188" s="48"/>
      <c r="AS188" s="48"/>
      <c r="AT188" s="48"/>
      <c r="AU188" s="48"/>
      <c r="AV188" s="48"/>
      <c r="AW188" s="48"/>
      <c r="AX188" s="48"/>
      <c r="AY188" s="41"/>
      <c r="AZ188" s="41"/>
      <c r="BA188" s="41"/>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ht="12.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318"/>
      <c r="AG189" s="48"/>
      <c r="AH189" s="48"/>
      <c r="AI189" s="48"/>
      <c r="AJ189" s="48"/>
      <c r="AK189" s="48"/>
      <c r="AL189" s="48"/>
      <c r="AM189" s="48"/>
      <c r="AN189" s="48"/>
      <c r="AO189" s="48"/>
      <c r="AP189" s="48"/>
      <c r="AQ189" s="48"/>
      <c r="AR189" s="48"/>
      <c r="AS189" s="48"/>
      <c r="AT189" s="48"/>
      <c r="AU189" s="48"/>
      <c r="AV189" s="48"/>
      <c r="AW189" s="48"/>
      <c r="AX189" s="48"/>
      <c r="AY189" s="41"/>
      <c r="AZ189" s="41"/>
      <c r="BA189" s="41"/>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ht="12.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318"/>
      <c r="AG190" s="48"/>
      <c r="AH190" s="48"/>
      <c r="AI190" s="48"/>
      <c r="AJ190" s="48"/>
      <c r="AK190" s="48"/>
      <c r="AL190" s="48"/>
      <c r="AM190" s="48"/>
      <c r="AN190" s="48"/>
      <c r="AO190" s="48"/>
      <c r="AP190" s="48"/>
      <c r="AQ190" s="48"/>
      <c r="AR190" s="48"/>
      <c r="AS190" s="48"/>
      <c r="AT190" s="48"/>
      <c r="AU190" s="48"/>
      <c r="AV190" s="48"/>
      <c r="AW190" s="48"/>
      <c r="AX190" s="48"/>
      <c r="AY190" s="41"/>
      <c r="AZ190" s="41"/>
      <c r="BA190" s="41"/>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ht="12.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318"/>
      <c r="AG191" s="48"/>
      <c r="AH191" s="48"/>
      <c r="AI191" s="48"/>
      <c r="AJ191" s="48"/>
      <c r="AK191" s="48"/>
      <c r="AL191" s="48"/>
      <c r="AM191" s="48"/>
      <c r="AN191" s="48"/>
      <c r="AO191" s="48"/>
      <c r="AP191" s="48"/>
      <c r="AQ191" s="48"/>
      <c r="AR191" s="48"/>
      <c r="AS191" s="48"/>
      <c r="AT191" s="48"/>
      <c r="AU191" s="48"/>
      <c r="AV191" s="48"/>
      <c r="AW191" s="48"/>
      <c r="AX191" s="48"/>
      <c r="AY191" s="41"/>
      <c r="AZ191" s="41"/>
      <c r="BA191" s="41"/>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ht="12.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318"/>
      <c r="AG192" s="48"/>
      <c r="AH192" s="48"/>
      <c r="AI192" s="48"/>
      <c r="AJ192" s="48"/>
      <c r="AK192" s="48"/>
      <c r="AL192" s="48"/>
      <c r="AM192" s="48"/>
      <c r="AN192" s="48"/>
      <c r="AO192" s="48"/>
      <c r="AP192" s="48"/>
      <c r="AQ192" s="48"/>
      <c r="AR192" s="48"/>
      <c r="AS192" s="48"/>
      <c r="AT192" s="48"/>
      <c r="AU192" s="48"/>
      <c r="AV192" s="48"/>
      <c r="AW192" s="48"/>
      <c r="AX192" s="48"/>
      <c r="AY192" s="41"/>
      <c r="AZ192" s="41"/>
      <c r="BA192" s="41"/>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ht="12.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318"/>
      <c r="AG193" s="48"/>
      <c r="AH193" s="48"/>
      <c r="AI193" s="48"/>
      <c r="AJ193" s="48"/>
      <c r="AK193" s="48"/>
      <c r="AL193" s="48"/>
      <c r="AM193" s="48"/>
      <c r="AN193" s="48"/>
      <c r="AO193" s="48"/>
      <c r="AP193" s="48"/>
      <c r="AQ193" s="48"/>
      <c r="AR193" s="48"/>
      <c r="AS193" s="48"/>
      <c r="AT193" s="48"/>
      <c r="AU193" s="48"/>
      <c r="AV193" s="48"/>
      <c r="AW193" s="48"/>
      <c r="AX193" s="48"/>
      <c r="AY193" s="41"/>
      <c r="AZ193" s="41"/>
      <c r="BA193" s="41"/>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ht="12.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318"/>
      <c r="AG194" s="48"/>
      <c r="AH194" s="48"/>
      <c r="AI194" s="48"/>
      <c r="AJ194" s="48"/>
      <c r="AK194" s="48"/>
      <c r="AL194" s="48"/>
      <c r="AM194" s="48"/>
      <c r="AN194" s="48"/>
      <c r="AO194" s="48"/>
      <c r="AP194" s="48"/>
      <c r="AQ194" s="48"/>
      <c r="AR194" s="48"/>
      <c r="AS194" s="48"/>
      <c r="AT194" s="48"/>
      <c r="AU194" s="48"/>
      <c r="AV194" s="48"/>
      <c r="AW194" s="48"/>
      <c r="AX194" s="48"/>
      <c r="AY194" s="41"/>
      <c r="AZ194" s="41"/>
      <c r="BA194" s="41"/>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ht="12.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318"/>
      <c r="AG195" s="48"/>
      <c r="AH195" s="48"/>
      <c r="AI195" s="48"/>
      <c r="AJ195" s="48"/>
      <c r="AK195" s="48"/>
      <c r="AL195" s="48"/>
      <c r="AM195" s="48"/>
      <c r="AN195" s="48"/>
      <c r="AO195" s="48"/>
      <c r="AP195" s="48"/>
      <c r="AQ195" s="48"/>
      <c r="AR195" s="48"/>
      <c r="AS195" s="48"/>
      <c r="AT195" s="48"/>
      <c r="AU195" s="48"/>
      <c r="AV195" s="48"/>
      <c r="AW195" s="48"/>
      <c r="AX195" s="48"/>
      <c r="AY195" s="41"/>
      <c r="AZ195" s="41"/>
      <c r="BA195" s="41"/>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ht="12.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318"/>
      <c r="AG196" s="48"/>
      <c r="AH196" s="48"/>
      <c r="AI196" s="48"/>
      <c r="AJ196" s="48"/>
      <c r="AK196" s="48"/>
      <c r="AL196" s="48"/>
      <c r="AM196" s="48"/>
      <c r="AN196" s="48"/>
      <c r="AO196" s="48"/>
      <c r="AP196" s="48"/>
      <c r="AQ196" s="48"/>
      <c r="AR196" s="48"/>
      <c r="AS196" s="48"/>
      <c r="AT196" s="48"/>
      <c r="AU196" s="48"/>
      <c r="AV196" s="48"/>
      <c r="AW196" s="48"/>
      <c r="AX196" s="48"/>
      <c r="AY196" s="41"/>
      <c r="AZ196" s="41"/>
      <c r="BA196" s="41"/>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ht="12.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318"/>
      <c r="AG197" s="48"/>
      <c r="AH197" s="48"/>
      <c r="AI197" s="48"/>
      <c r="AJ197" s="48"/>
      <c r="AK197" s="48"/>
      <c r="AL197" s="48"/>
      <c r="AM197" s="48"/>
      <c r="AN197" s="48"/>
      <c r="AO197" s="48"/>
      <c r="AP197" s="48"/>
      <c r="AQ197" s="48"/>
      <c r="AR197" s="48"/>
      <c r="AS197" s="48"/>
      <c r="AT197" s="48"/>
      <c r="AU197" s="48"/>
      <c r="AV197" s="48"/>
      <c r="AW197" s="48"/>
      <c r="AX197" s="48"/>
      <c r="AY197" s="41"/>
      <c r="AZ197" s="41"/>
      <c r="BA197" s="41"/>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ht="12.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318"/>
      <c r="AG198" s="48"/>
      <c r="AH198" s="48"/>
      <c r="AI198" s="48"/>
      <c r="AJ198" s="48"/>
      <c r="AK198" s="48"/>
      <c r="AL198" s="48"/>
      <c r="AM198" s="48"/>
      <c r="AN198" s="48"/>
      <c r="AO198" s="48"/>
      <c r="AP198" s="48"/>
      <c r="AQ198" s="48"/>
      <c r="AR198" s="48"/>
      <c r="AS198" s="48"/>
      <c r="AT198" s="48"/>
      <c r="AU198" s="48"/>
      <c r="AV198" s="48"/>
      <c r="AW198" s="48"/>
      <c r="AX198" s="48"/>
      <c r="AY198" s="41"/>
      <c r="AZ198" s="41"/>
      <c r="BA198" s="41"/>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ht="12.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318"/>
      <c r="AG199" s="48"/>
      <c r="AH199" s="48"/>
      <c r="AI199" s="48"/>
      <c r="AJ199" s="48"/>
      <c r="AK199" s="48"/>
      <c r="AL199" s="48"/>
      <c r="AM199" s="48"/>
      <c r="AN199" s="48"/>
      <c r="AO199" s="48"/>
      <c r="AP199" s="48"/>
      <c r="AQ199" s="48"/>
      <c r="AR199" s="48"/>
      <c r="AS199" s="48"/>
      <c r="AT199" s="48"/>
      <c r="AU199" s="48"/>
      <c r="AV199" s="48"/>
      <c r="AW199" s="48"/>
      <c r="AX199" s="48"/>
      <c r="AY199" s="41"/>
      <c r="AZ199" s="41"/>
      <c r="BA199" s="41"/>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ht="12.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318"/>
      <c r="AG200" s="48"/>
      <c r="AH200" s="48"/>
      <c r="AI200" s="48"/>
      <c r="AJ200" s="48"/>
      <c r="AK200" s="48"/>
      <c r="AL200" s="48"/>
      <c r="AM200" s="48"/>
      <c r="AN200" s="48"/>
      <c r="AO200" s="48"/>
      <c r="AP200" s="48"/>
      <c r="AQ200" s="48"/>
      <c r="AR200" s="48"/>
      <c r="AS200" s="48"/>
      <c r="AT200" s="48"/>
      <c r="AU200" s="48"/>
      <c r="AV200" s="48"/>
      <c r="AW200" s="48"/>
      <c r="AX200" s="48"/>
      <c r="AY200" s="41"/>
      <c r="AZ200" s="41"/>
      <c r="BA200" s="41"/>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ht="12.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318"/>
      <c r="AG201" s="48"/>
      <c r="AH201" s="48"/>
      <c r="AI201" s="48"/>
      <c r="AJ201" s="48"/>
      <c r="AK201" s="48"/>
      <c r="AL201" s="48"/>
      <c r="AM201" s="48"/>
      <c r="AN201" s="48"/>
      <c r="AO201" s="48"/>
      <c r="AP201" s="48"/>
      <c r="AQ201" s="48"/>
      <c r="AR201" s="48"/>
      <c r="AS201" s="48"/>
      <c r="AT201" s="48"/>
      <c r="AU201" s="48"/>
      <c r="AV201" s="48"/>
      <c r="AW201" s="48"/>
      <c r="AX201" s="48"/>
      <c r="AY201" s="41"/>
      <c r="AZ201" s="41"/>
      <c r="BA201" s="41"/>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ht="12.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318"/>
      <c r="AG202" s="48"/>
      <c r="AH202" s="48"/>
      <c r="AI202" s="48"/>
      <c r="AJ202" s="48"/>
      <c r="AK202" s="48"/>
      <c r="AL202" s="48"/>
      <c r="AM202" s="48"/>
      <c r="AN202" s="48"/>
      <c r="AO202" s="48"/>
      <c r="AP202" s="48"/>
      <c r="AQ202" s="48"/>
      <c r="AR202" s="48"/>
      <c r="AS202" s="48"/>
      <c r="AT202" s="48"/>
      <c r="AU202" s="48"/>
      <c r="AV202" s="48"/>
      <c r="AW202" s="48"/>
      <c r="AX202" s="48"/>
      <c r="AY202" s="41"/>
      <c r="AZ202" s="41"/>
      <c r="BA202" s="41"/>
      <c r="BB202" s="48"/>
      <c r="BC202" s="48"/>
      <c r="BD202" s="48"/>
      <c r="BE202" s="48"/>
      <c r="BF202" s="48"/>
      <c r="BG202" s="48"/>
      <c r="BH202" s="48"/>
      <c r="BI202" s="48"/>
      <c r="BJ202" s="48"/>
      <c r="BK202" s="48"/>
      <c r="BL202" s="48"/>
      <c r="BM202" s="48"/>
      <c r="BN202" s="48"/>
      <c r="BO202" s="48"/>
      <c r="BP202" s="48"/>
      <c r="BQ202" s="48"/>
      <c r="BR202" s="48"/>
      <c r="BS202" s="48"/>
      <c r="BT202" s="48"/>
      <c r="BU202" s="48"/>
    </row>
    <row r="203" spans="1:73" ht="12.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318"/>
      <c r="AG203" s="48"/>
      <c r="AH203" s="48"/>
      <c r="AI203" s="48"/>
      <c r="AJ203" s="48"/>
      <c r="AK203" s="48"/>
      <c r="AL203" s="48"/>
      <c r="AM203" s="48"/>
      <c r="AN203" s="48"/>
      <c r="AO203" s="48"/>
      <c r="AP203" s="48"/>
      <c r="AQ203" s="48"/>
      <c r="AR203" s="48"/>
      <c r="AS203" s="48"/>
      <c r="AT203" s="48"/>
      <c r="AU203" s="48"/>
      <c r="AV203" s="48"/>
      <c r="AW203" s="48"/>
      <c r="AX203" s="48"/>
      <c r="AY203" s="41"/>
      <c r="AZ203" s="41"/>
      <c r="BA203" s="41"/>
      <c r="BB203" s="48"/>
      <c r="BC203" s="48"/>
      <c r="BD203" s="48"/>
      <c r="BE203" s="48"/>
      <c r="BF203" s="48"/>
      <c r="BG203" s="48"/>
      <c r="BH203" s="48"/>
      <c r="BI203" s="48"/>
      <c r="BJ203" s="48"/>
      <c r="BK203" s="48"/>
      <c r="BL203" s="48"/>
      <c r="BM203" s="48"/>
      <c r="BN203" s="48"/>
      <c r="BO203" s="48"/>
      <c r="BP203" s="48"/>
      <c r="BQ203" s="48"/>
      <c r="BR203" s="48"/>
      <c r="BS203" s="48"/>
      <c r="BT203" s="48"/>
      <c r="BU203" s="48"/>
    </row>
    <row r="204" spans="1:73" ht="12.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318"/>
      <c r="AG204" s="48"/>
      <c r="AH204" s="48"/>
      <c r="AI204" s="48"/>
      <c r="AJ204" s="48"/>
      <c r="AK204" s="48"/>
      <c r="AL204" s="48"/>
      <c r="AM204" s="48"/>
      <c r="AN204" s="48"/>
      <c r="AO204" s="48"/>
      <c r="AP204" s="48"/>
      <c r="AQ204" s="48"/>
      <c r="AR204" s="48"/>
      <c r="AS204" s="48"/>
      <c r="AT204" s="48"/>
      <c r="AU204" s="48"/>
      <c r="AV204" s="48"/>
      <c r="AW204" s="48"/>
      <c r="AX204" s="48"/>
      <c r="AY204" s="41"/>
      <c r="AZ204" s="41"/>
      <c r="BA204" s="41"/>
      <c r="BB204" s="48"/>
      <c r="BC204" s="48"/>
      <c r="BD204" s="48"/>
      <c r="BE204" s="48"/>
      <c r="BF204" s="48"/>
      <c r="BG204" s="48"/>
      <c r="BH204" s="48"/>
      <c r="BI204" s="48"/>
      <c r="BJ204" s="48"/>
      <c r="BK204" s="48"/>
      <c r="BL204" s="48"/>
      <c r="BM204" s="48"/>
      <c r="BN204" s="48"/>
      <c r="BO204" s="48"/>
      <c r="BP204" s="48"/>
      <c r="BQ204" s="48"/>
      <c r="BR204" s="48"/>
      <c r="BS204" s="48"/>
      <c r="BT204" s="48"/>
      <c r="BU204" s="48"/>
    </row>
    <row r="205" spans="1:73" ht="12.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318"/>
      <c r="AG205" s="48"/>
      <c r="AH205" s="48"/>
      <c r="AI205" s="48"/>
      <c r="AJ205" s="48"/>
      <c r="AK205" s="48"/>
      <c r="AL205" s="48"/>
      <c r="AM205" s="48"/>
      <c r="AN205" s="48"/>
      <c r="AO205" s="48"/>
      <c r="AP205" s="48"/>
      <c r="AQ205" s="48"/>
      <c r="AR205" s="48"/>
      <c r="AS205" s="48"/>
      <c r="AT205" s="48"/>
      <c r="AU205" s="48"/>
      <c r="AV205" s="48"/>
      <c r="AW205" s="48"/>
      <c r="AX205" s="48"/>
      <c r="AY205" s="41"/>
      <c r="AZ205" s="41"/>
      <c r="BA205" s="41"/>
      <c r="BB205" s="48"/>
      <c r="BC205" s="48"/>
      <c r="BD205" s="48"/>
      <c r="BE205" s="48"/>
      <c r="BF205" s="48"/>
      <c r="BG205" s="48"/>
      <c r="BH205" s="48"/>
      <c r="BI205" s="48"/>
      <c r="BJ205" s="48"/>
      <c r="BK205" s="48"/>
      <c r="BL205" s="48"/>
      <c r="BM205" s="48"/>
      <c r="BN205" s="48"/>
      <c r="BO205" s="48"/>
      <c r="BP205" s="48"/>
      <c r="BQ205" s="48"/>
      <c r="BR205" s="48"/>
      <c r="BS205" s="48"/>
      <c r="BT205" s="48"/>
      <c r="BU205" s="48"/>
    </row>
    <row r="206" spans="1:73" ht="12.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318"/>
      <c r="AG206" s="48"/>
      <c r="AH206" s="48"/>
      <c r="AI206" s="48"/>
      <c r="AJ206" s="48"/>
      <c r="AK206" s="48"/>
      <c r="AL206" s="48"/>
      <c r="AM206" s="48"/>
      <c r="AN206" s="48"/>
      <c r="AO206" s="48"/>
      <c r="AP206" s="48"/>
      <c r="AQ206" s="48"/>
      <c r="AR206" s="48"/>
      <c r="AS206" s="48"/>
      <c r="AT206" s="48"/>
      <c r="AU206" s="48"/>
      <c r="AV206" s="48"/>
      <c r="AW206" s="48"/>
      <c r="AX206" s="48"/>
      <c r="AY206" s="41"/>
      <c r="AZ206" s="41"/>
      <c r="BA206" s="41"/>
      <c r="BB206" s="48"/>
      <c r="BC206" s="48"/>
      <c r="BD206" s="48"/>
      <c r="BE206" s="48"/>
      <c r="BF206" s="48"/>
      <c r="BG206" s="48"/>
      <c r="BH206" s="48"/>
      <c r="BI206" s="48"/>
      <c r="BJ206" s="48"/>
      <c r="BK206" s="48"/>
      <c r="BL206" s="48"/>
      <c r="BM206" s="48"/>
      <c r="BN206" s="48"/>
      <c r="BO206" s="48"/>
      <c r="BP206" s="48"/>
      <c r="BQ206" s="48"/>
      <c r="BR206" s="48"/>
      <c r="BS206" s="48"/>
      <c r="BT206" s="48"/>
      <c r="BU206" s="48"/>
    </row>
    <row r="207" spans="1:73" ht="12.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318"/>
      <c r="AG207" s="48"/>
      <c r="AH207" s="48"/>
      <c r="AI207" s="48"/>
      <c r="AJ207" s="48"/>
      <c r="AK207" s="48"/>
      <c r="AL207" s="48"/>
      <c r="AM207" s="48"/>
      <c r="AN207" s="48"/>
      <c r="AO207" s="48"/>
      <c r="AP207" s="48"/>
      <c r="AQ207" s="48"/>
      <c r="AR207" s="48"/>
      <c r="AS207" s="48"/>
      <c r="AT207" s="48"/>
      <c r="AU207" s="48"/>
      <c r="AV207" s="48"/>
      <c r="AW207" s="48"/>
      <c r="AX207" s="48"/>
      <c r="AY207" s="41"/>
      <c r="AZ207" s="41"/>
      <c r="BA207" s="41"/>
      <c r="BB207" s="48"/>
      <c r="BC207" s="48"/>
      <c r="BD207" s="48"/>
      <c r="BE207" s="48"/>
      <c r="BF207" s="48"/>
      <c r="BG207" s="48"/>
      <c r="BH207" s="48"/>
      <c r="BI207" s="48"/>
      <c r="BJ207" s="48"/>
      <c r="BK207" s="48"/>
      <c r="BL207" s="48"/>
      <c r="BM207" s="48"/>
      <c r="BN207" s="48"/>
      <c r="BO207" s="48"/>
      <c r="BP207" s="48"/>
      <c r="BQ207" s="48"/>
      <c r="BR207" s="48"/>
      <c r="BS207" s="48"/>
      <c r="BT207" s="48"/>
      <c r="BU207" s="48"/>
    </row>
    <row r="208" spans="1:73" ht="12.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318"/>
      <c r="AG208" s="48"/>
      <c r="AH208" s="48"/>
      <c r="AI208" s="48"/>
      <c r="AJ208" s="48"/>
      <c r="AK208" s="48"/>
      <c r="AL208" s="48"/>
      <c r="AM208" s="48"/>
      <c r="AN208" s="48"/>
      <c r="AO208" s="48"/>
      <c r="AP208" s="48"/>
      <c r="AQ208" s="48"/>
      <c r="AR208" s="48"/>
      <c r="AS208" s="48"/>
      <c r="AT208" s="48"/>
      <c r="AU208" s="48"/>
      <c r="AV208" s="48"/>
      <c r="AW208" s="48"/>
      <c r="AX208" s="48"/>
      <c r="AY208" s="41"/>
      <c r="AZ208" s="41"/>
      <c r="BA208" s="41"/>
      <c r="BB208" s="48"/>
      <c r="BC208" s="48"/>
      <c r="BD208" s="48"/>
      <c r="BE208" s="48"/>
      <c r="BF208" s="48"/>
      <c r="BG208" s="48"/>
      <c r="BH208" s="48"/>
      <c r="BI208" s="48"/>
      <c r="BJ208" s="48"/>
      <c r="BK208" s="48"/>
      <c r="BL208" s="48"/>
      <c r="BM208" s="48"/>
      <c r="BN208" s="48"/>
      <c r="BO208" s="48"/>
      <c r="BP208" s="48"/>
      <c r="BQ208" s="48"/>
      <c r="BR208" s="48"/>
      <c r="BS208" s="48"/>
      <c r="BT208" s="48"/>
      <c r="BU208" s="48"/>
    </row>
    <row r="209" spans="1:73" ht="12.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318"/>
      <c r="AG209" s="48"/>
      <c r="AH209" s="48"/>
      <c r="AI209" s="48"/>
      <c r="AJ209" s="48"/>
      <c r="AK209" s="48"/>
      <c r="AL209" s="48"/>
      <c r="AM209" s="48"/>
      <c r="AN209" s="48"/>
      <c r="AO209" s="48"/>
      <c r="AP209" s="48"/>
      <c r="AQ209" s="48"/>
      <c r="AR209" s="48"/>
      <c r="AS209" s="48"/>
      <c r="AT209" s="48"/>
      <c r="AU209" s="48"/>
      <c r="AV209" s="48"/>
      <c r="AW209" s="48"/>
      <c r="AX209" s="48"/>
      <c r="AY209" s="41"/>
      <c r="AZ209" s="41"/>
      <c r="BA209" s="41"/>
      <c r="BB209" s="48"/>
      <c r="BC209" s="48"/>
      <c r="BD209" s="48"/>
      <c r="BE209" s="48"/>
      <c r="BF209" s="48"/>
      <c r="BG209" s="48"/>
      <c r="BH209" s="48"/>
      <c r="BI209" s="48"/>
      <c r="BJ209" s="48"/>
      <c r="BK209" s="48"/>
      <c r="BL209" s="48"/>
      <c r="BM209" s="48"/>
      <c r="BN209" s="48"/>
      <c r="BO209" s="48"/>
      <c r="BP209" s="48"/>
      <c r="BQ209" s="48"/>
      <c r="BR209" s="48"/>
      <c r="BS209" s="48"/>
      <c r="BT209" s="48"/>
      <c r="BU209" s="48"/>
    </row>
    <row r="210" spans="1:73" ht="12.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318"/>
      <c r="AG210" s="48"/>
      <c r="AH210" s="48"/>
      <c r="AI210" s="48"/>
      <c r="AJ210" s="48"/>
      <c r="AK210" s="48"/>
      <c r="AL210" s="48"/>
      <c r="AM210" s="48"/>
      <c r="AN210" s="48"/>
      <c r="AO210" s="48"/>
      <c r="AP210" s="48"/>
      <c r="AQ210" s="48"/>
      <c r="AR210" s="48"/>
      <c r="AS210" s="48"/>
      <c r="AT210" s="48"/>
      <c r="AU210" s="48"/>
      <c r="AV210" s="48"/>
      <c r="AW210" s="48"/>
      <c r="AX210" s="48"/>
      <c r="AY210" s="41"/>
      <c r="AZ210" s="41"/>
      <c r="BA210" s="41"/>
      <c r="BB210" s="48"/>
      <c r="BC210" s="48"/>
      <c r="BD210" s="48"/>
      <c r="BE210" s="48"/>
      <c r="BF210" s="48"/>
      <c r="BG210" s="48"/>
      <c r="BH210" s="48"/>
      <c r="BI210" s="48"/>
      <c r="BJ210" s="48"/>
      <c r="BK210" s="48"/>
      <c r="BL210" s="48"/>
      <c r="BM210" s="48"/>
      <c r="BN210" s="48"/>
      <c r="BO210" s="48"/>
      <c r="BP210" s="48"/>
      <c r="BQ210" s="48"/>
      <c r="BR210" s="48"/>
      <c r="BS210" s="48"/>
      <c r="BT210" s="48"/>
      <c r="BU210" s="48"/>
    </row>
    <row r="211" spans="1:73" ht="12.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318"/>
      <c r="AG211" s="48"/>
      <c r="AH211" s="48"/>
      <c r="AI211" s="48"/>
      <c r="AJ211" s="48"/>
      <c r="AK211" s="48"/>
      <c r="AL211" s="48"/>
      <c r="AM211" s="48"/>
      <c r="AN211" s="48"/>
      <c r="AO211" s="48"/>
      <c r="AP211" s="48"/>
      <c r="AQ211" s="48"/>
      <c r="AR211" s="48"/>
      <c r="AS211" s="48"/>
      <c r="AT211" s="48"/>
      <c r="AU211" s="48"/>
      <c r="AV211" s="48"/>
      <c r="AW211" s="48"/>
      <c r="AX211" s="48"/>
      <c r="AY211" s="41"/>
      <c r="AZ211" s="41"/>
      <c r="BA211" s="41"/>
      <c r="BB211" s="48"/>
      <c r="BC211" s="48"/>
      <c r="BD211" s="48"/>
      <c r="BE211" s="48"/>
      <c r="BF211" s="48"/>
      <c r="BG211" s="48"/>
      <c r="BH211" s="48"/>
      <c r="BI211" s="48"/>
      <c r="BJ211" s="48"/>
      <c r="BK211" s="48"/>
      <c r="BL211" s="48"/>
      <c r="BM211" s="48"/>
      <c r="BN211" s="48"/>
      <c r="BO211" s="48"/>
      <c r="BP211" s="48"/>
      <c r="BQ211" s="48"/>
      <c r="BR211" s="48"/>
      <c r="BS211" s="48"/>
      <c r="BT211" s="48"/>
      <c r="BU211" s="48"/>
    </row>
    <row r="212" spans="1:73" ht="12.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318"/>
      <c r="AG212" s="48"/>
      <c r="AH212" s="48"/>
      <c r="AI212" s="48"/>
      <c r="AJ212" s="48"/>
      <c r="AK212" s="48"/>
      <c r="AL212" s="48"/>
      <c r="AM212" s="48"/>
      <c r="AN212" s="48"/>
      <c r="AO212" s="48"/>
      <c r="AP212" s="48"/>
      <c r="AQ212" s="48"/>
      <c r="AR212" s="48"/>
      <c r="AS212" s="48"/>
      <c r="AT212" s="48"/>
      <c r="AU212" s="48"/>
      <c r="AV212" s="48"/>
      <c r="AW212" s="48"/>
      <c r="AX212" s="48"/>
      <c r="AY212" s="41"/>
      <c r="AZ212" s="41"/>
      <c r="BA212" s="41"/>
      <c r="BB212" s="48"/>
      <c r="BC212" s="48"/>
      <c r="BD212" s="48"/>
      <c r="BE212" s="48"/>
      <c r="BF212" s="48"/>
      <c r="BG212" s="48"/>
      <c r="BH212" s="48"/>
      <c r="BI212" s="48"/>
      <c r="BJ212" s="48"/>
      <c r="BK212" s="48"/>
      <c r="BL212" s="48"/>
      <c r="BM212" s="48"/>
      <c r="BN212" s="48"/>
      <c r="BO212" s="48"/>
      <c r="BP212" s="48"/>
      <c r="BQ212" s="48"/>
      <c r="BR212" s="48"/>
      <c r="BS212" s="48"/>
      <c r="BT212" s="48"/>
      <c r="BU212" s="48"/>
    </row>
    <row r="213" spans="1:73" ht="12.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318"/>
      <c r="AG213" s="48"/>
      <c r="AH213" s="48"/>
      <c r="AI213" s="48"/>
      <c r="AJ213" s="48"/>
      <c r="AK213" s="48"/>
      <c r="AL213" s="48"/>
      <c r="AM213" s="48"/>
      <c r="AN213" s="48"/>
      <c r="AO213" s="48"/>
      <c r="AP213" s="48"/>
      <c r="AQ213" s="48"/>
      <c r="AR213" s="48"/>
      <c r="AS213" s="48"/>
      <c r="AT213" s="48"/>
      <c r="AU213" s="48"/>
      <c r="AV213" s="48"/>
      <c r="AW213" s="48"/>
      <c r="AX213" s="48"/>
      <c r="AY213" s="41"/>
      <c r="AZ213" s="41"/>
      <c r="BA213" s="41"/>
      <c r="BB213" s="48"/>
      <c r="BC213" s="48"/>
      <c r="BD213" s="48"/>
      <c r="BE213" s="48"/>
      <c r="BF213" s="48"/>
      <c r="BG213" s="48"/>
      <c r="BH213" s="48"/>
      <c r="BI213" s="48"/>
      <c r="BJ213" s="48"/>
      <c r="BK213" s="48"/>
      <c r="BL213" s="48"/>
      <c r="BM213" s="48"/>
      <c r="BN213" s="48"/>
      <c r="BO213" s="48"/>
      <c r="BP213" s="48"/>
      <c r="BQ213" s="48"/>
      <c r="BR213" s="48"/>
      <c r="BS213" s="48"/>
      <c r="BT213" s="48"/>
      <c r="BU213" s="48"/>
    </row>
    <row r="214" spans="1:73" ht="12.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318"/>
      <c r="AG214" s="48"/>
      <c r="AH214" s="48"/>
      <c r="AI214" s="48"/>
      <c r="AJ214" s="48"/>
      <c r="AK214" s="48"/>
      <c r="AL214" s="48"/>
      <c r="AM214" s="48"/>
      <c r="AN214" s="48"/>
      <c r="AO214" s="48"/>
      <c r="AP214" s="48"/>
      <c r="AQ214" s="48"/>
      <c r="AR214" s="48"/>
      <c r="AS214" s="48"/>
      <c r="AT214" s="48"/>
      <c r="AU214" s="48"/>
      <c r="AV214" s="48"/>
      <c r="AW214" s="48"/>
      <c r="AX214" s="48"/>
      <c r="AY214" s="41"/>
      <c r="AZ214" s="41"/>
      <c r="BA214" s="41"/>
      <c r="BB214" s="48"/>
      <c r="BC214" s="48"/>
      <c r="BD214" s="48"/>
      <c r="BE214" s="48"/>
      <c r="BF214" s="48"/>
      <c r="BG214" s="48"/>
      <c r="BH214" s="48"/>
      <c r="BI214" s="48"/>
      <c r="BJ214" s="48"/>
      <c r="BK214" s="48"/>
      <c r="BL214" s="48"/>
      <c r="BM214" s="48"/>
      <c r="BN214" s="48"/>
      <c r="BO214" s="48"/>
      <c r="BP214" s="48"/>
      <c r="BQ214" s="48"/>
      <c r="BR214" s="48"/>
      <c r="BS214" s="48"/>
      <c r="BT214" s="48"/>
      <c r="BU214" s="48"/>
    </row>
    <row r="215" spans="1:73" ht="12.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318"/>
      <c r="AG215" s="48"/>
      <c r="AH215" s="48"/>
      <c r="AI215" s="48"/>
      <c r="AJ215" s="48"/>
      <c r="AK215" s="48"/>
      <c r="AL215" s="48"/>
      <c r="AM215" s="48"/>
      <c r="AN215" s="48"/>
      <c r="AO215" s="48"/>
      <c r="AP215" s="48"/>
      <c r="AQ215" s="48"/>
      <c r="AR215" s="48"/>
      <c r="AS215" s="48"/>
      <c r="AT215" s="48"/>
      <c r="AU215" s="48"/>
      <c r="AV215" s="48"/>
      <c r="AW215" s="48"/>
      <c r="AX215" s="48"/>
      <c r="AY215" s="41"/>
      <c r="AZ215" s="41"/>
      <c r="BA215" s="41"/>
      <c r="BB215" s="48"/>
      <c r="BC215" s="48"/>
      <c r="BD215" s="48"/>
      <c r="BE215" s="48"/>
      <c r="BF215" s="48"/>
      <c r="BG215" s="48"/>
      <c r="BH215" s="48"/>
      <c r="BI215" s="48"/>
      <c r="BJ215" s="48"/>
      <c r="BK215" s="48"/>
      <c r="BL215" s="48"/>
      <c r="BM215" s="48"/>
      <c r="BN215" s="48"/>
      <c r="BO215" s="48"/>
      <c r="BP215" s="48"/>
      <c r="BQ215" s="48"/>
      <c r="BR215" s="48"/>
      <c r="BS215" s="48"/>
      <c r="BT215" s="48"/>
      <c r="BU215" s="48"/>
    </row>
    <row r="216" spans="1:73" ht="12.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318"/>
      <c r="AG216" s="48"/>
      <c r="AH216" s="48"/>
      <c r="AI216" s="48"/>
      <c r="AJ216" s="48"/>
      <c r="AK216" s="48"/>
      <c r="AL216" s="48"/>
      <c r="AM216" s="48"/>
      <c r="AN216" s="48"/>
      <c r="AO216" s="48"/>
      <c r="AP216" s="48"/>
      <c r="AQ216" s="48"/>
      <c r="AR216" s="48"/>
      <c r="AS216" s="48"/>
      <c r="AT216" s="48"/>
      <c r="AU216" s="48"/>
      <c r="AV216" s="48"/>
      <c r="AW216" s="48"/>
      <c r="AX216" s="48"/>
      <c r="AY216" s="41"/>
      <c r="AZ216" s="41"/>
      <c r="BA216" s="41"/>
      <c r="BB216" s="48"/>
      <c r="BC216" s="48"/>
      <c r="BD216" s="48"/>
      <c r="BE216" s="48"/>
      <c r="BF216" s="48"/>
      <c r="BG216" s="48"/>
      <c r="BH216" s="48"/>
      <c r="BI216" s="48"/>
      <c r="BJ216" s="48"/>
      <c r="BK216" s="48"/>
      <c r="BL216" s="48"/>
      <c r="BM216" s="48"/>
      <c r="BN216" s="48"/>
      <c r="BO216" s="48"/>
      <c r="BP216" s="48"/>
      <c r="BQ216" s="48"/>
      <c r="BR216" s="48"/>
      <c r="BS216" s="48"/>
      <c r="BT216" s="48"/>
      <c r="BU216" s="48"/>
    </row>
    <row r="217" spans="1:73" ht="12.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318"/>
      <c r="AG217" s="48"/>
      <c r="AH217" s="48"/>
      <c r="AI217" s="48"/>
      <c r="AJ217" s="48"/>
      <c r="AK217" s="48"/>
      <c r="AL217" s="48"/>
      <c r="AM217" s="48"/>
      <c r="AN217" s="48"/>
      <c r="AO217" s="48"/>
      <c r="AP217" s="48"/>
      <c r="AQ217" s="48"/>
      <c r="AR217" s="48"/>
      <c r="AS217" s="48"/>
      <c r="AT217" s="48"/>
      <c r="AU217" s="48"/>
      <c r="AV217" s="48"/>
      <c r="AW217" s="48"/>
      <c r="AX217" s="48"/>
      <c r="AY217" s="41"/>
      <c r="AZ217" s="41"/>
      <c r="BA217" s="41"/>
      <c r="BB217" s="48"/>
      <c r="BC217" s="48"/>
      <c r="BD217" s="48"/>
      <c r="BE217" s="48"/>
      <c r="BF217" s="48"/>
      <c r="BG217" s="48"/>
      <c r="BH217" s="48"/>
      <c r="BI217" s="48"/>
      <c r="BJ217" s="48"/>
      <c r="BK217" s="48"/>
      <c r="BL217" s="48"/>
      <c r="BM217" s="48"/>
      <c r="BN217" s="48"/>
      <c r="BO217" s="48"/>
      <c r="BP217" s="48"/>
      <c r="BQ217" s="48"/>
      <c r="BR217" s="48"/>
      <c r="BS217" s="48"/>
      <c r="BT217" s="48"/>
      <c r="BU217" s="48"/>
    </row>
    <row r="218" spans="1:73" ht="12.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318"/>
      <c r="AG218" s="48"/>
      <c r="AH218" s="48"/>
      <c r="AI218" s="48"/>
      <c r="AJ218" s="48"/>
      <c r="AK218" s="48"/>
      <c r="AL218" s="48"/>
      <c r="AM218" s="48"/>
      <c r="AN218" s="48"/>
      <c r="AO218" s="48"/>
      <c r="AP218" s="48"/>
      <c r="AQ218" s="48"/>
      <c r="AR218" s="48"/>
      <c r="AS218" s="48"/>
      <c r="AT218" s="48"/>
      <c r="AU218" s="48"/>
      <c r="AV218" s="48"/>
      <c r="AW218" s="48"/>
      <c r="AX218" s="48"/>
      <c r="AY218" s="41"/>
      <c r="AZ218" s="41"/>
      <c r="BA218" s="41"/>
      <c r="BB218" s="48"/>
      <c r="BC218" s="48"/>
      <c r="BD218" s="48"/>
      <c r="BE218" s="48"/>
      <c r="BF218" s="48"/>
      <c r="BG218" s="48"/>
      <c r="BH218" s="48"/>
      <c r="BI218" s="48"/>
      <c r="BJ218" s="48"/>
      <c r="BK218" s="48"/>
      <c r="BL218" s="48"/>
      <c r="BM218" s="48"/>
      <c r="BN218" s="48"/>
      <c r="BO218" s="48"/>
      <c r="BP218" s="48"/>
      <c r="BQ218" s="48"/>
      <c r="BR218" s="48"/>
      <c r="BS218" s="48"/>
      <c r="BT218" s="48"/>
      <c r="BU218" s="48"/>
    </row>
    <row r="219" spans="1:73" ht="12.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318"/>
      <c r="AG219" s="48"/>
      <c r="AH219" s="48"/>
      <c r="AI219" s="48"/>
      <c r="AJ219" s="48"/>
      <c r="AK219" s="48"/>
      <c r="AL219" s="48"/>
      <c r="AM219" s="48"/>
      <c r="AN219" s="48"/>
      <c r="AO219" s="48"/>
      <c r="AP219" s="48"/>
      <c r="AQ219" s="48"/>
      <c r="AR219" s="48"/>
      <c r="AS219" s="48"/>
      <c r="AT219" s="48"/>
      <c r="AU219" s="48"/>
      <c r="AV219" s="48"/>
      <c r="AW219" s="48"/>
      <c r="AX219" s="48"/>
      <c r="AY219" s="41"/>
      <c r="AZ219" s="41"/>
      <c r="BA219" s="41"/>
      <c r="BB219" s="48"/>
      <c r="BC219" s="48"/>
      <c r="BD219" s="48"/>
      <c r="BE219" s="48"/>
      <c r="BF219" s="48"/>
      <c r="BG219" s="48"/>
      <c r="BH219" s="48"/>
      <c r="BI219" s="48"/>
      <c r="BJ219" s="48"/>
      <c r="BK219" s="48"/>
      <c r="BL219" s="48"/>
      <c r="BM219" s="48"/>
      <c r="BN219" s="48"/>
      <c r="BO219" s="48"/>
      <c r="BP219" s="48"/>
      <c r="BQ219" s="48"/>
      <c r="BR219" s="48"/>
      <c r="BS219" s="48"/>
      <c r="BT219" s="48"/>
      <c r="BU219" s="48"/>
    </row>
    <row r="220" spans="1:73" ht="12.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318"/>
      <c r="AG220" s="48"/>
      <c r="AH220" s="48"/>
      <c r="AI220" s="48"/>
      <c r="AJ220" s="48"/>
      <c r="AK220" s="48"/>
      <c r="AL220" s="48"/>
      <c r="AM220" s="48"/>
      <c r="AN220" s="48"/>
      <c r="AO220" s="48"/>
      <c r="AP220" s="48"/>
      <c r="AQ220" s="48"/>
      <c r="AR220" s="48"/>
      <c r="AS220" s="48"/>
      <c r="AT220" s="48"/>
      <c r="AU220" s="48"/>
      <c r="AV220" s="48"/>
      <c r="AW220" s="48"/>
      <c r="AX220" s="48"/>
      <c r="AY220" s="41"/>
      <c r="AZ220" s="41"/>
      <c r="BA220" s="41"/>
      <c r="BB220" s="48"/>
      <c r="BC220" s="48"/>
      <c r="BD220" s="48"/>
      <c r="BE220" s="48"/>
      <c r="BF220" s="48"/>
      <c r="BG220" s="48"/>
      <c r="BH220" s="48"/>
      <c r="BI220" s="48"/>
      <c r="BJ220" s="48"/>
      <c r="BK220" s="48"/>
      <c r="BL220" s="48"/>
      <c r="BM220" s="48"/>
      <c r="BN220" s="48"/>
      <c r="BO220" s="48"/>
      <c r="BP220" s="48"/>
      <c r="BQ220" s="48"/>
      <c r="BR220" s="48"/>
      <c r="BS220" s="48"/>
      <c r="BT220" s="48"/>
      <c r="BU220" s="48"/>
    </row>
    <row r="221" spans="1:73" ht="12.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318"/>
      <c r="AG221" s="48"/>
      <c r="AH221" s="48"/>
      <c r="AI221" s="48"/>
      <c r="AJ221" s="48"/>
      <c r="AK221" s="48"/>
      <c r="AL221" s="48"/>
      <c r="AM221" s="48"/>
      <c r="AN221" s="48"/>
      <c r="AO221" s="48"/>
      <c r="AP221" s="48"/>
      <c r="AQ221" s="48"/>
      <c r="AR221" s="48"/>
      <c r="AS221" s="48"/>
      <c r="AT221" s="48"/>
      <c r="AU221" s="48"/>
      <c r="AV221" s="48"/>
      <c r="AW221" s="48"/>
      <c r="AX221" s="48"/>
      <c r="AY221" s="41"/>
      <c r="AZ221" s="41"/>
      <c r="BA221" s="41"/>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320"/>
      <c r="AG222" s="40"/>
      <c r="AH222" s="40"/>
      <c r="AI222" s="40"/>
      <c r="AJ222" s="40"/>
      <c r="AK222" s="40"/>
      <c r="AL222" s="40"/>
      <c r="AM222" s="40"/>
      <c r="AN222" s="40"/>
      <c r="AO222" s="40"/>
      <c r="AP222" s="40"/>
      <c r="AQ222" s="40"/>
      <c r="AR222" s="40"/>
      <c r="AS222" s="40"/>
      <c r="AT222" s="40"/>
      <c r="AU222" s="40"/>
      <c r="AV222" s="40"/>
      <c r="AW222" s="40"/>
      <c r="AX222" s="40"/>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row>
    <row r="223" spans="1:73"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320"/>
      <c r="AG223" s="40"/>
      <c r="AH223" s="40"/>
      <c r="AI223" s="40"/>
      <c r="AJ223" s="40"/>
      <c r="AK223" s="40"/>
      <c r="AL223" s="40"/>
      <c r="AM223" s="40"/>
      <c r="AN223" s="40"/>
      <c r="AO223" s="40"/>
      <c r="AP223" s="40"/>
      <c r="AQ223" s="40"/>
      <c r="AR223" s="40"/>
      <c r="AS223" s="40"/>
      <c r="AT223" s="40"/>
      <c r="AU223" s="40"/>
      <c r="AV223" s="40"/>
      <c r="AW223" s="40"/>
      <c r="AX223" s="40"/>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row>
    <row r="224" spans="1:73"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320"/>
      <c r="AG224" s="40"/>
      <c r="AH224" s="40"/>
      <c r="AI224" s="40"/>
      <c r="AJ224" s="40"/>
      <c r="AK224" s="40"/>
      <c r="AL224" s="40"/>
      <c r="AM224" s="40"/>
      <c r="AN224" s="40"/>
      <c r="AO224" s="40"/>
      <c r="AP224" s="40"/>
      <c r="AQ224" s="40"/>
      <c r="AR224" s="40"/>
      <c r="AS224" s="40"/>
      <c r="AT224" s="40"/>
      <c r="AU224" s="40"/>
      <c r="AV224" s="40"/>
      <c r="AW224" s="40"/>
      <c r="AX224" s="40"/>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320"/>
      <c r="AG225" s="40"/>
      <c r="AH225" s="40"/>
      <c r="AI225" s="40"/>
      <c r="AJ225" s="40"/>
      <c r="AK225" s="40"/>
      <c r="AL225" s="40"/>
      <c r="AM225" s="40"/>
      <c r="AN225" s="40"/>
      <c r="AO225" s="40"/>
      <c r="AP225" s="40"/>
      <c r="AQ225" s="40"/>
      <c r="AR225" s="40"/>
      <c r="AS225" s="40"/>
      <c r="AT225" s="40"/>
      <c r="AU225" s="40"/>
      <c r="AV225" s="40"/>
      <c r="AW225" s="40"/>
      <c r="AX225" s="40"/>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320"/>
      <c r="AG226" s="40"/>
      <c r="AH226" s="40"/>
      <c r="AI226" s="40"/>
      <c r="AJ226" s="40"/>
      <c r="AK226" s="40"/>
      <c r="AL226" s="40"/>
      <c r="AM226" s="40"/>
      <c r="AN226" s="40"/>
      <c r="AO226" s="40"/>
      <c r="AP226" s="40"/>
      <c r="AQ226" s="40"/>
      <c r="AR226" s="40"/>
      <c r="AS226" s="40"/>
      <c r="AT226" s="40"/>
      <c r="AU226" s="40"/>
      <c r="AV226" s="40"/>
      <c r="AW226" s="40"/>
      <c r="AX226" s="40"/>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320"/>
      <c r="AG227" s="40"/>
      <c r="AH227" s="40"/>
      <c r="AI227" s="40"/>
      <c r="AJ227" s="40"/>
      <c r="AK227" s="40"/>
      <c r="AL227" s="40"/>
      <c r="AM227" s="40"/>
      <c r="AN227" s="40"/>
      <c r="AO227" s="40"/>
      <c r="AP227" s="40"/>
      <c r="AQ227" s="40"/>
      <c r="AR227" s="40"/>
      <c r="AS227" s="40"/>
      <c r="AT227" s="40"/>
      <c r="AU227" s="40"/>
      <c r="AV227" s="40"/>
      <c r="AW227" s="40"/>
      <c r="AX227" s="40"/>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320"/>
      <c r="AG228" s="40"/>
      <c r="AH228" s="40"/>
      <c r="AI228" s="40"/>
      <c r="AJ228" s="40"/>
      <c r="AK228" s="40"/>
      <c r="AL228" s="40"/>
      <c r="AM228" s="40"/>
      <c r="AN228" s="40"/>
      <c r="AO228" s="40"/>
      <c r="AP228" s="40"/>
      <c r="AQ228" s="40"/>
      <c r="AR228" s="40"/>
      <c r="AS228" s="40"/>
      <c r="AT228" s="40"/>
      <c r="AU228" s="40"/>
      <c r="AV228" s="40"/>
      <c r="AW228" s="40"/>
      <c r="AX228" s="40"/>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320"/>
      <c r="AG229" s="40"/>
      <c r="AH229" s="40"/>
      <c r="AI229" s="40"/>
      <c r="AJ229" s="40"/>
      <c r="AK229" s="40"/>
      <c r="AL229" s="40"/>
      <c r="AM229" s="40"/>
      <c r="AN229" s="40"/>
      <c r="AO229" s="40"/>
      <c r="AP229" s="40"/>
      <c r="AQ229" s="40"/>
      <c r="AR229" s="40"/>
      <c r="AS229" s="40"/>
      <c r="AT229" s="40"/>
      <c r="AU229" s="40"/>
      <c r="AV229" s="40"/>
      <c r="AW229" s="40"/>
      <c r="AX229" s="40"/>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320"/>
      <c r="AG230" s="40"/>
      <c r="AH230" s="40"/>
      <c r="AI230" s="40"/>
      <c r="AJ230" s="40"/>
      <c r="AK230" s="40"/>
      <c r="AL230" s="40"/>
      <c r="AM230" s="40"/>
      <c r="AN230" s="40"/>
      <c r="AO230" s="40"/>
      <c r="AP230" s="40"/>
      <c r="AQ230" s="40"/>
      <c r="AR230" s="40"/>
      <c r="AS230" s="40"/>
      <c r="AT230" s="40"/>
      <c r="AU230" s="40"/>
      <c r="AV230" s="40"/>
      <c r="AW230" s="40"/>
      <c r="AX230" s="40"/>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320"/>
      <c r="AG231" s="40"/>
      <c r="AH231" s="40"/>
      <c r="AI231" s="40"/>
      <c r="AJ231" s="40"/>
      <c r="AK231" s="40"/>
      <c r="AL231" s="40"/>
      <c r="AM231" s="40"/>
      <c r="AN231" s="40"/>
      <c r="AO231" s="40"/>
      <c r="AP231" s="40"/>
      <c r="AQ231" s="40"/>
      <c r="AR231" s="40"/>
      <c r="AS231" s="40"/>
      <c r="AT231" s="40"/>
      <c r="AU231" s="40"/>
      <c r="AV231" s="40"/>
      <c r="AW231" s="40"/>
      <c r="AX231" s="40"/>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320"/>
      <c r="AG232" s="40"/>
      <c r="AH232" s="40"/>
      <c r="AI232" s="40"/>
      <c r="AJ232" s="40"/>
      <c r="AK232" s="40"/>
      <c r="AL232" s="40"/>
      <c r="AM232" s="40"/>
      <c r="AN232" s="40"/>
      <c r="AO232" s="40"/>
      <c r="AP232" s="40"/>
      <c r="AQ232" s="40"/>
      <c r="AR232" s="40"/>
      <c r="AS232" s="40"/>
      <c r="AT232" s="40"/>
      <c r="AU232" s="40"/>
      <c r="AV232" s="40"/>
      <c r="AW232" s="40"/>
      <c r="AX232" s="40"/>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320"/>
      <c r="AG233" s="40"/>
      <c r="AH233" s="40"/>
      <c r="AI233" s="40"/>
      <c r="AJ233" s="40"/>
      <c r="AK233" s="40"/>
      <c r="AL233" s="40"/>
      <c r="AM233" s="40"/>
      <c r="AN233" s="40"/>
      <c r="AO233" s="40"/>
      <c r="AP233" s="40"/>
      <c r="AQ233" s="40"/>
      <c r="AR233" s="40"/>
      <c r="AS233" s="40"/>
      <c r="AT233" s="40"/>
      <c r="AU233" s="40"/>
      <c r="AV233" s="40"/>
      <c r="AW233" s="40"/>
      <c r="AX233" s="40"/>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320"/>
      <c r="AG234" s="40"/>
      <c r="AH234" s="40"/>
      <c r="AI234" s="40"/>
      <c r="AJ234" s="40"/>
      <c r="AK234" s="40"/>
      <c r="AL234" s="40"/>
      <c r="AM234" s="40"/>
      <c r="AN234" s="40"/>
      <c r="AO234" s="40"/>
      <c r="AP234" s="40"/>
      <c r="AQ234" s="40"/>
      <c r="AR234" s="40"/>
      <c r="AS234" s="40"/>
      <c r="AT234" s="40"/>
      <c r="AU234" s="40"/>
      <c r="AV234" s="40"/>
      <c r="AW234" s="40"/>
      <c r="AX234" s="40"/>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320"/>
      <c r="AG235" s="40"/>
      <c r="AH235" s="40"/>
      <c r="AI235" s="40"/>
      <c r="AJ235" s="40"/>
      <c r="AK235" s="40"/>
      <c r="AL235" s="40"/>
      <c r="AM235" s="40"/>
      <c r="AN235" s="40"/>
      <c r="AO235" s="40"/>
      <c r="AP235" s="40"/>
      <c r="AQ235" s="40"/>
      <c r="AR235" s="40"/>
      <c r="AS235" s="40"/>
      <c r="AT235" s="40"/>
      <c r="AU235" s="40"/>
      <c r="AV235" s="40"/>
      <c r="AW235" s="40"/>
      <c r="AX235" s="40"/>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320"/>
      <c r="AG236" s="40"/>
      <c r="AH236" s="40"/>
      <c r="AI236" s="40"/>
      <c r="AJ236" s="40"/>
      <c r="AK236" s="40"/>
      <c r="AL236" s="40"/>
      <c r="AM236" s="40"/>
      <c r="AN236" s="40"/>
      <c r="AO236" s="40"/>
      <c r="AP236" s="40"/>
      <c r="AQ236" s="40"/>
      <c r="AR236" s="40"/>
      <c r="AS236" s="40"/>
      <c r="AT236" s="40"/>
      <c r="AU236" s="40"/>
      <c r="AV236" s="40"/>
      <c r="AW236" s="40"/>
      <c r="AX236" s="40"/>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320"/>
      <c r="AG237" s="40"/>
      <c r="AH237" s="40"/>
      <c r="AI237" s="40"/>
      <c r="AJ237" s="40"/>
      <c r="AK237" s="40"/>
      <c r="AL237" s="40"/>
      <c r="AM237" s="40"/>
      <c r="AN237" s="40"/>
      <c r="AO237" s="40"/>
      <c r="AP237" s="40"/>
      <c r="AQ237" s="40"/>
      <c r="AR237" s="40"/>
      <c r="AS237" s="40"/>
      <c r="AT237" s="40"/>
      <c r="AU237" s="40"/>
      <c r="AV237" s="40"/>
      <c r="AW237" s="40"/>
      <c r="AX237" s="40"/>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320"/>
      <c r="AG238" s="40"/>
      <c r="AH238" s="40"/>
      <c r="AI238" s="40"/>
      <c r="AJ238" s="40"/>
      <c r="AK238" s="40"/>
      <c r="AL238" s="40"/>
      <c r="AM238" s="40"/>
      <c r="AN238" s="40"/>
      <c r="AO238" s="40"/>
      <c r="AP238" s="40"/>
      <c r="AQ238" s="40"/>
      <c r="AR238" s="40"/>
      <c r="AS238" s="40"/>
      <c r="AT238" s="40"/>
      <c r="AU238" s="40"/>
      <c r="AV238" s="40"/>
      <c r="AW238" s="40"/>
      <c r="AX238" s="40"/>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320"/>
      <c r="AG239" s="40"/>
      <c r="AH239" s="40"/>
      <c r="AI239" s="40"/>
      <c r="AJ239" s="40"/>
      <c r="AK239" s="40"/>
      <c r="AL239" s="40"/>
      <c r="AM239" s="40"/>
      <c r="AN239" s="40"/>
      <c r="AO239" s="40"/>
      <c r="AP239" s="40"/>
      <c r="AQ239" s="40"/>
      <c r="AR239" s="40"/>
      <c r="AS239" s="40"/>
      <c r="AT239" s="40"/>
      <c r="AU239" s="40"/>
      <c r="AV239" s="40"/>
      <c r="AW239" s="40"/>
      <c r="AX239" s="40"/>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320"/>
      <c r="AG240" s="40"/>
      <c r="AH240" s="40"/>
      <c r="AI240" s="40"/>
      <c r="AJ240" s="40"/>
      <c r="AK240" s="40"/>
      <c r="AL240" s="40"/>
      <c r="AM240" s="40"/>
      <c r="AN240" s="40"/>
      <c r="AO240" s="40"/>
      <c r="AP240" s="40"/>
      <c r="AQ240" s="40"/>
      <c r="AR240" s="40"/>
      <c r="AS240" s="40"/>
      <c r="AT240" s="40"/>
      <c r="AU240" s="40"/>
      <c r="AV240" s="40"/>
      <c r="AW240" s="40"/>
      <c r="AX240" s="40"/>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320"/>
      <c r="AG241" s="40"/>
      <c r="AH241" s="40"/>
      <c r="AI241" s="40"/>
      <c r="AJ241" s="40"/>
      <c r="AK241" s="40"/>
      <c r="AL241" s="40"/>
      <c r="AM241" s="40"/>
      <c r="AN241" s="40"/>
      <c r="AO241" s="40"/>
      <c r="AP241" s="40"/>
      <c r="AQ241" s="40"/>
      <c r="AR241" s="40"/>
      <c r="AS241" s="40"/>
      <c r="AT241" s="40"/>
      <c r="AU241" s="40"/>
      <c r="AV241" s="40"/>
      <c r="AW241" s="40"/>
      <c r="AX241" s="40"/>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320"/>
      <c r="AG242" s="40"/>
      <c r="AH242" s="40"/>
      <c r="AI242" s="40"/>
      <c r="AJ242" s="40"/>
      <c r="AK242" s="40"/>
      <c r="AL242" s="40"/>
      <c r="AM242" s="40"/>
      <c r="AN242" s="40"/>
      <c r="AO242" s="40"/>
      <c r="AP242" s="40"/>
      <c r="AQ242" s="40"/>
      <c r="AR242" s="40"/>
      <c r="AS242" s="40"/>
      <c r="AT242" s="40"/>
      <c r="AU242" s="40"/>
      <c r="AV242" s="40"/>
      <c r="AW242" s="40"/>
      <c r="AX242" s="40"/>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320"/>
      <c r="AG243" s="40"/>
      <c r="AH243" s="40"/>
      <c r="AI243" s="40"/>
      <c r="AJ243" s="40"/>
      <c r="AK243" s="40"/>
      <c r="AL243" s="40"/>
      <c r="AM243" s="40"/>
      <c r="AN243" s="40"/>
      <c r="AO243" s="40"/>
      <c r="AP243" s="40"/>
      <c r="AQ243" s="40"/>
      <c r="AR243" s="40"/>
      <c r="AS243" s="40"/>
      <c r="AT243" s="40"/>
      <c r="AU243" s="40"/>
      <c r="AV243" s="40"/>
      <c r="AW243" s="40"/>
      <c r="AX243" s="40"/>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320"/>
      <c r="AG244" s="40"/>
      <c r="AH244" s="40"/>
      <c r="AI244" s="40"/>
      <c r="AJ244" s="40"/>
      <c r="AK244" s="40"/>
      <c r="AL244" s="40"/>
      <c r="AM244" s="40"/>
      <c r="AN244" s="40"/>
      <c r="AO244" s="40"/>
      <c r="AP244" s="40"/>
      <c r="AQ244" s="40"/>
      <c r="AR244" s="40"/>
      <c r="AS244" s="40"/>
      <c r="AT244" s="40"/>
      <c r="AU244" s="40"/>
      <c r="AV244" s="40"/>
      <c r="AW244" s="40"/>
      <c r="AX244" s="40"/>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320"/>
      <c r="AG245" s="40"/>
      <c r="AH245" s="40"/>
      <c r="AI245" s="40"/>
      <c r="AJ245" s="40"/>
      <c r="AK245" s="40"/>
      <c r="AL245" s="40"/>
      <c r="AM245" s="40"/>
      <c r="AN245" s="40"/>
      <c r="AO245" s="40"/>
      <c r="AP245" s="40"/>
      <c r="AQ245" s="40"/>
      <c r="AR245" s="40"/>
      <c r="AS245" s="40"/>
      <c r="AT245" s="40"/>
      <c r="AU245" s="40"/>
      <c r="AV245" s="40"/>
      <c r="AW245" s="40"/>
      <c r="AX245" s="40"/>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320"/>
      <c r="AG246" s="40"/>
      <c r="AH246" s="40"/>
      <c r="AI246" s="40"/>
      <c r="AJ246" s="40"/>
      <c r="AK246" s="40"/>
      <c r="AL246" s="40"/>
      <c r="AM246" s="40"/>
      <c r="AN246" s="40"/>
      <c r="AO246" s="40"/>
      <c r="AP246" s="40"/>
      <c r="AQ246" s="40"/>
      <c r="AR246" s="40"/>
      <c r="AS246" s="40"/>
      <c r="AT246" s="40"/>
      <c r="AU246" s="40"/>
      <c r="AV246" s="40"/>
      <c r="AW246" s="40"/>
      <c r="AX246" s="40"/>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320"/>
      <c r="AG247" s="40"/>
      <c r="AH247" s="40"/>
      <c r="AI247" s="40"/>
      <c r="AJ247" s="40"/>
      <c r="AK247" s="40"/>
      <c r="AL247" s="40"/>
      <c r="AM247" s="40"/>
      <c r="AN247" s="40"/>
      <c r="AO247" s="40"/>
      <c r="AP247" s="40"/>
      <c r="AQ247" s="40"/>
      <c r="AR247" s="40"/>
      <c r="AS247" s="40"/>
      <c r="AT247" s="40"/>
      <c r="AU247" s="40"/>
      <c r="AV247" s="40"/>
      <c r="AW247" s="40"/>
      <c r="AX247" s="40"/>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320"/>
      <c r="AG248" s="40"/>
      <c r="AH248" s="40"/>
      <c r="AI248" s="40"/>
      <c r="AJ248" s="40"/>
      <c r="AK248" s="40"/>
      <c r="AL248" s="40"/>
      <c r="AM248" s="40"/>
      <c r="AN248" s="40"/>
      <c r="AO248" s="40"/>
      <c r="AP248" s="40"/>
      <c r="AQ248" s="40"/>
      <c r="AR248" s="40"/>
      <c r="AS248" s="40"/>
      <c r="AT248" s="40"/>
      <c r="AU248" s="40"/>
      <c r="AV248" s="40"/>
      <c r="AW248" s="40"/>
      <c r="AX248" s="40"/>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320"/>
      <c r="AG249" s="40"/>
      <c r="AH249" s="40"/>
      <c r="AI249" s="40"/>
      <c r="AJ249" s="40"/>
      <c r="AK249" s="40"/>
      <c r="AL249" s="40"/>
      <c r="AM249" s="40"/>
      <c r="AN249" s="40"/>
      <c r="AO249" s="40"/>
      <c r="AP249" s="40"/>
      <c r="AQ249" s="40"/>
      <c r="AR249" s="40"/>
      <c r="AS249" s="40"/>
      <c r="AT249" s="40"/>
      <c r="AU249" s="40"/>
      <c r="AV249" s="40"/>
      <c r="AW249" s="40"/>
      <c r="AX249" s="40"/>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320"/>
      <c r="AG250" s="40"/>
      <c r="AH250" s="40"/>
      <c r="AI250" s="40"/>
      <c r="AJ250" s="40"/>
      <c r="AK250" s="40"/>
      <c r="AL250" s="40"/>
      <c r="AM250" s="40"/>
      <c r="AN250" s="40"/>
      <c r="AO250" s="40"/>
      <c r="AP250" s="40"/>
      <c r="AQ250" s="40"/>
      <c r="AR250" s="40"/>
      <c r="AS250" s="40"/>
      <c r="AT250" s="40"/>
      <c r="AU250" s="40"/>
      <c r="AV250" s="40"/>
      <c r="AW250" s="40"/>
      <c r="AX250" s="40"/>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320"/>
      <c r="AG251" s="40"/>
      <c r="AH251" s="40"/>
      <c r="AI251" s="40"/>
      <c r="AJ251" s="40"/>
      <c r="AK251" s="40"/>
      <c r="AL251" s="40"/>
      <c r="AM251" s="40"/>
      <c r="AN251" s="40"/>
      <c r="AO251" s="40"/>
      <c r="AP251" s="40"/>
      <c r="AQ251" s="40"/>
      <c r="AR251" s="40"/>
      <c r="AS251" s="40"/>
      <c r="AT251" s="40"/>
      <c r="AU251" s="40"/>
      <c r="AV251" s="40"/>
      <c r="AW251" s="40"/>
      <c r="AX251" s="40"/>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320"/>
      <c r="AG252" s="40"/>
      <c r="AH252" s="40"/>
      <c r="AI252" s="40"/>
      <c r="AJ252" s="40"/>
      <c r="AK252" s="40"/>
      <c r="AL252" s="40"/>
      <c r="AM252" s="40"/>
      <c r="AN252" s="40"/>
      <c r="AO252" s="40"/>
      <c r="AP252" s="40"/>
      <c r="AQ252" s="40"/>
      <c r="AR252" s="40"/>
      <c r="AS252" s="40"/>
      <c r="AT252" s="40"/>
      <c r="AU252" s="40"/>
      <c r="AV252" s="40"/>
      <c r="AW252" s="40"/>
      <c r="AX252" s="40"/>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320"/>
      <c r="AG253" s="40"/>
      <c r="AH253" s="40"/>
      <c r="AI253" s="40"/>
      <c r="AJ253" s="40"/>
      <c r="AK253" s="40"/>
      <c r="AL253" s="40"/>
      <c r="AM253" s="40"/>
      <c r="AN253" s="40"/>
      <c r="AO253" s="40"/>
      <c r="AP253" s="40"/>
      <c r="AQ253" s="40"/>
      <c r="AR253" s="40"/>
      <c r="AS253" s="40"/>
      <c r="AT253" s="40"/>
      <c r="AU253" s="40"/>
      <c r="AV253" s="40"/>
      <c r="AW253" s="40"/>
      <c r="AX253" s="40"/>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320"/>
      <c r="AG254" s="40"/>
      <c r="AH254" s="40"/>
      <c r="AI254" s="40"/>
      <c r="AJ254" s="40"/>
      <c r="AK254" s="40"/>
      <c r="AL254" s="40"/>
      <c r="AM254" s="40"/>
      <c r="AN254" s="40"/>
      <c r="AO254" s="40"/>
      <c r="AP254" s="40"/>
      <c r="AQ254" s="40"/>
      <c r="AR254" s="40"/>
      <c r="AS254" s="40"/>
      <c r="AT254" s="40"/>
      <c r="AU254" s="40"/>
      <c r="AV254" s="40"/>
      <c r="AW254" s="40"/>
      <c r="AX254" s="40"/>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320"/>
      <c r="AG255" s="40"/>
      <c r="AH255" s="40"/>
      <c r="AI255" s="40"/>
      <c r="AJ255" s="40"/>
      <c r="AK255" s="40"/>
      <c r="AL255" s="40"/>
      <c r="AM255" s="40"/>
      <c r="AN255" s="40"/>
      <c r="AO255" s="40"/>
      <c r="AP255" s="40"/>
      <c r="AQ255" s="40"/>
      <c r="AR255" s="40"/>
      <c r="AS255" s="40"/>
      <c r="AT255" s="40"/>
      <c r="AU255" s="40"/>
      <c r="AV255" s="40"/>
      <c r="AW255" s="40"/>
      <c r="AX255" s="40"/>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320"/>
      <c r="AG256" s="40"/>
      <c r="AH256" s="40"/>
      <c r="AI256" s="40"/>
      <c r="AJ256" s="40"/>
      <c r="AK256" s="40"/>
      <c r="AL256" s="40"/>
      <c r="AM256" s="40"/>
      <c r="AN256" s="40"/>
      <c r="AO256" s="40"/>
      <c r="AP256" s="40"/>
      <c r="AQ256" s="40"/>
      <c r="AR256" s="40"/>
      <c r="AS256" s="40"/>
      <c r="AT256" s="40"/>
      <c r="AU256" s="40"/>
      <c r="AV256" s="40"/>
      <c r="AW256" s="40"/>
      <c r="AX256" s="40"/>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320"/>
      <c r="AG257" s="40"/>
      <c r="AH257" s="40"/>
      <c r="AI257" s="40"/>
      <c r="AJ257" s="40"/>
      <c r="AK257" s="40"/>
      <c r="AL257" s="40"/>
      <c r="AM257" s="40"/>
      <c r="AN257" s="40"/>
      <c r="AO257" s="40"/>
      <c r="AP257" s="40"/>
      <c r="AQ257" s="40"/>
      <c r="AR257" s="40"/>
      <c r="AS257" s="40"/>
      <c r="AT257" s="40"/>
      <c r="AU257" s="40"/>
      <c r="AV257" s="40"/>
      <c r="AW257" s="40"/>
      <c r="AX257" s="40"/>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320"/>
      <c r="AG258" s="40"/>
      <c r="AH258" s="40"/>
      <c r="AI258" s="40"/>
      <c r="AJ258" s="40"/>
      <c r="AK258" s="40"/>
      <c r="AL258" s="40"/>
      <c r="AM258" s="40"/>
      <c r="AN258" s="40"/>
      <c r="AO258" s="40"/>
      <c r="AP258" s="40"/>
      <c r="AQ258" s="40"/>
      <c r="AR258" s="40"/>
      <c r="AS258" s="40"/>
      <c r="AT258" s="40"/>
      <c r="AU258" s="40"/>
      <c r="AV258" s="40"/>
      <c r="AW258" s="40"/>
      <c r="AX258" s="40"/>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320"/>
      <c r="AG259" s="40"/>
      <c r="AH259" s="40"/>
      <c r="AI259" s="40"/>
      <c r="AJ259" s="40"/>
      <c r="AK259" s="40"/>
      <c r="AL259" s="40"/>
      <c r="AM259" s="40"/>
      <c r="AN259" s="40"/>
      <c r="AO259" s="40"/>
      <c r="AP259" s="40"/>
      <c r="AQ259" s="40"/>
      <c r="AR259" s="40"/>
      <c r="AS259" s="40"/>
      <c r="AT259" s="40"/>
      <c r="AU259" s="40"/>
      <c r="AV259" s="40"/>
      <c r="AW259" s="40"/>
      <c r="AX259" s="40"/>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320"/>
      <c r="AG260" s="40"/>
      <c r="AH260" s="40"/>
      <c r="AI260" s="40"/>
      <c r="AJ260" s="40"/>
      <c r="AK260" s="40"/>
      <c r="AL260" s="40"/>
      <c r="AM260" s="40"/>
      <c r="AN260" s="40"/>
      <c r="AO260" s="40"/>
      <c r="AP260" s="40"/>
      <c r="AQ260" s="40"/>
      <c r="AR260" s="40"/>
      <c r="AS260" s="40"/>
      <c r="AT260" s="40"/>
      <c r="AU260" s="40"/>
      <c r="AV260" s="40"/>
      <c r="AW260" s="40"/>
      <c r="AX260" s="40"/>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320"/>
      <c r="AG261" s="40"/>
      <c r="AH261" s="40"/>
      <c r="AI261" s="40"/>
      <c r="AJ261" s="40"/>
      <c r="AK261" s="40"/>
      <c r="AL261" s="40"/>
      <c r="AM261" s="40"/>
      <c r="AN261" s="40"/>
      <c r="AO261" s="40"/>
      <c r="AP261" s="40"/>
      <c r="AQ261" s="40"/>
      <c r="AR261" s="40"/>
      <c r="AS261" s="40"/>
      <c r="AT261" s="40"/>
      <c r="AU261" s="40"/>
      <c r="AV261" s="40"/>
      <c r="AW261" s="40"/>
      <c r="AX261" s="40"/>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320"/>
      <c r="AG262" s="40"/>
      <c r="AH262" s="40"/>
      <c r="AI262" s="40"/>
      <c r="AJ262" s="40"/>
      <c r="AK262" s="40"/>
      <c r="AL262" s="40"/>
      <c r="AM262" s="40"/>
      <c r="AN262" s="40"/>
      <c r="AO262" s="40"/>
      <c r="AP262" s="40"/>
      <c r="AQ262" s="40"/>
      <c r="AR262" s="40"/>
      <c r="AS262" s="40"/>
      <c r="AT262" s="40"/>
      <c r="AU262" s="40"/>
      <c r="AV262" s="40"/>
      <c r="AW262" s="40"/>
      <c r="AX262" s="40"/>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320"/>
      <c r="AG263" s="40"/>
      <c r="AH263" s="40"/>
      <c r="AI263" s="40"/>
      <c r="AJ263" s="40"/>
      <c r="AK263" s="40"/>
      <c r="AL263" s="40"/>
      <c r="AM263" s="40"/>
      <c r="AN263" s="40"/>
      <c r="AO263" s="40"/>
      <c r="AP263" s="40"/>
      <c r="AQ263" s="40"/>
      <c r="AR263" s="40"/>
      <c r="AS263" s="40"/>
      <c r="AT263" s="40"/>
      <c r="AU263" s="40"/>
      <c r="AV263" s="40"/>
      <c r="AW263" s="40"/>
      <c r="AX263" s="40"/>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320"/>
      <c r="AG264" s="40"/>
      <c r="AH264" s="40"/>
      <c r="AI264" s="40"/>
      <c r="AJ264" s="40"/>
      <c r="AK264" s="40"/>
      <c r="AL264" s="40"/>
      <c r="AM264" s="40"/>
      <c r="AN264" s="40"/>
      <c r="AO264" s="40"/>
      <c r="AP264" s="40"/>
      <c r="AQ264" s="40"/>
      <c r="AR264" s="40"/>
      <c r="AS264" s="40"/>
      <c r="AT264" s="40"/>
      <c r="AU264" s="40"/>
      <c r="AV264" s="40"/>
      <c r="AW264" s="40"/>
      <c r="AX264" s="40"/>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320"/>
      <c r="AG265" s="40"/>
      <c r="AH265" s="40"/>
      <c r="AI265" s="40"/>
      <c r="AJ265" s="40"/>
      <c r="AK265" s="40"/>
      <c r="AL265" s="40"/>
      <c r="AM265" s="40"/>
      <c r="AN265" s="40"/>
      <c r="AO265" s="40"/>
      <c r="AP265" s="40"/>
      <c r="AQ265" s="40"/>
      <c r="AR265" s="40"/>
      <c r="AS265" s="40"/>
      <c r="AT265" s="40"/>
      <c r="AU265" s="40"/>
      <c r="AV265" s="40"/>
      <c r="AW265" s="40"/>
      <c r="AX265" s="40"/>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320"/>
      <c r="AG266" s="40"/>
      <c r="AH266" s="40"/>
      <c r="AI266" s="40"/>
      <c r="AJ266" s="40"/>
      <c r="AK266" s="40"/>
      <c r="AL266" s="40"/>
      <c r="AM266" s="40"/>
      <c r="AN266" s="40"/>
      <c r="AO266" s="40"/>
      <c r="AP266" s="40"/>
      <c r="AQ266" s="40"/>
      <c r="AR266" s="40"/>
      <c r="AS266" s="40"/>
      <c r="AT266" s="40"/>
      <c r="AU266" s="40"/>
      <c r="AV266" s="40"/>
      <c r="AW266" s="40"/>
      <c r="AX266" s="40"/>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320"/>
      <c r="AG267" s="40"/>
      <c r="AH267" s="40"/>
      <c r="AI267" s="40"/>
      <c r="AJ267" s="40"/>
      <c r="AK267" s="40"/>
      <c r="AL267" s="40"/>
      <c r="AM267" s="40"/>
      <c r="AN267" s="40"/>
      <c r="AO267" s="40"/>
      <c r="AP267" s="40"/>
      <c r="AQ267" s="40"/>
      <c r="AR267" s="40"/>
      <c r="AS267" s="40"/>
      <c r="AT267" s="40"/>
      <c r="AU267" s="40"/>
      <c r="AV267" s="40"/>
      <c r="AW267" s="40"/>
      <c r="AX267" s="40"/>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320"/>
      <c r="AG268" s="40"/>
      <c r="AH268" s="40"/>
      <c r="AI268" s="40"/>
      <c r="AJ268" s="40"/>
      <c r="AK268" s="40"/>
      <c r="AL268" s="40"/>
      <c r="AM268" s="40"/>
      <c r="AN268" s="40"/>
      <c r="AO268" s="40"/>
      <c r="AP268" s="40"/>
      <c r="AQ268" s="40"/>
      <c r="AR268" s="40"/>
      <c r="AS268" s="40"/>
      <c r="AT268" s="40"/>
      <c r="AU268" s="40"/>
      <c r="AV268" s="40"/>
      <c r="AW268" s="40"/>
      <c r="AX268" s="40"/>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320"/>
      <c r="AG269" s="40"/>
      <c r="AH269" s="40"/>
      <c r="AI269" s="40"/>
      <c r="AJ269" s="40"/>
      <c r="AK269" s="40"/>
      <c r="AL269" s="40"/>
      <c r="AM269" s="40"/>
      <c r="AN269" s="40"/>
      <c r="AO269" s="40"/>
      <c r="AP269" s="40"/>
      <c r="AQ269" s="40"/>
      <c r="AR269" s="40"/>
      <c r="AS269" s="40"/>
      <c r="AT269" s="40"/>
      <c r="AU269" s="40"/>
      <c r="AV269" s="40"/>
      <c r="AW269" s="40"/>
      <c r="AX269" s="40"/>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320"/>
      <c r="AG270" s="40"/>
      <c r="AH270" s="40"/>
      <c r="AI270" s="40"/>
      <c r="AJ270" s="40"/>
      <c r="AK270" s="40"/>
      <c r="AL270" s="40"/>
      <c r="AM270" s="40"/>
      <c r="AN270" s="40"/>
      <c r="AO270" s="40"/>
      <c r="AP270" s="40"/>
      <c r="AQ270" s="40"/>
      <c r="AR270" s="40"/>
      <c r="AS270" s="40"/>
      <c r="AT270" s="40"/>
      <c r="AU270" s="40"/>
      <c r="AV270" s="40"/>
      <c r="AW270" s="40"/>
      <c r="AX270" s="40"/>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320"/>
      <c r="AG271" s="40"/>
      <c r="AH271" s="40"/>
      <c r="AI271" s="40"/>
      <c r="AJ271" s="40"/>
      <c r="AK271" s="40"/>
      <c r="AL271" s="40"/>
      <c r="AM271" s="40"/>
      <c r="AN271" s="40"/>
      <c r="AO271" s="40"/>
      <c r="AP271" s="40"/>
      <c r="AQ271" s="40"/>
      <c r="AR271" s="40"/>
      <c r="AS271" s="40"/>
      <c r="AT271" s="40"/>
      <c r="AU271" s="40"/>
      <c r="AV271" s="40"/>
      <c r="AW271" s="40"/>
      <c r="AX271" s="40"/>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320"/>
      <c r="AG272" s="40"/>
      <c r="AH272" s="40"/>
      <c r="AI272" s="40"/>
      <c r="AJ272" s="40"/>
      <c r="AK272" s="40"/>
      <c r="AL272" s="40"/>
      <c r="AM272" s="40"/>
      <c r="AN272" s="40"/>
      <c r="AO272" s="40"/>
      <c r="AP272" s="40"/>
      <c r="AQ272" s="40"/>
      <c r="AR272" s="40"/>
      <c r="AS272" s="40"/>
      <c r="AT272" s="40"/>
      <c r="AU272" s="40"/>
      <c r="AV272" s="40"/>
      <c r="AW272" s="40"/>
      <c r="AX272" s="40"/>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320"/>
      <c r="AG273" s="40"/>
      <c r="AH273" s="40"/>
      <c r="AI273" s="40"/>
      <c r="AJ273" s="40"/>
      <c r="AK273" s="40"/>
      <c r="AL273" s="40"/>
      <c r="AM273" s="40"/>
      <c r="AN273" s="40"/>
      <c r="AO273" s="40"/>
      <c r="AP273" s="40"/>
      <c r="AQ273" s="40"/>
      <c r="AR273" s="40"/>
      <c r="AS273" s="40"/>
      <c r="AT273" s="40"/>
      <c r="AU273" s="40"/>
      <c r="AV273" s="40"/>
      <c r="AW273" s="40"/>
      <c r="AX273" s="40"/>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320"/>
      <c r="AG274" s="40"/>
      <c r="AH274" s="40"/>
      <c r="AI274" s="40"/>
      <c r="AJ274" s="40"/>
      <c r="AK274" s="40"/>
      <c r="AL274" s="40"/>
      <c r="AM274" s="40"/>
      <c r="AN274" s="40"/>
      <c r="AO274" s="40"/>
      <c r="AP274" s="40"/>
      <c r="AQ274" s="40"/>
      <c r="AR274" s="40"/>
      <c r="AS274" s="40"/>
      <c r="AT274" s="40"/>
      <c r="AU274" s="40"/>
      <c r="AV274" s="40"/>
      <c r="AW274" s="40"/>
      <c r="AX274" s="40"/>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320"/>
      <c r="AG275" s="40"/>
      <c r="AH275" s="40"/>
      <c r="AI275" s="40"/>
      <c r="AJ275" s="40"/>
      <c r="AK275" s="40"/>
      <c r="AL275" s="40"/>
      <c r="AM275" s="40"/>
      <c r="AN275" s="40"/>
      <c r="AO275" s="40"/>
      <c r="AP275" s="40"/>
      <c r="AQ275" s="40"/>
      <c r="AR275" s="40"/>
      <c r="AS275" s="40"/>
      <c r="AT275" s="40"/>
      <c r="AU275" s="40"/>
      <c r="AV275" s="40"/>
      <c r="AW275" s="40"/>
      <c r="AX275" s="40"/>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320"/>
      <c r="AG276" s="40"/>
      <c r="AH276" s="40"/>
      <c r="AI276" s="40"/>
      <c r="AJ276" s="40"/>
      <c r="AK276" s="40"/>
      <c r="AL276" s="40"/>
      <c r="AM276" s="40"/>
      <c r="AN276" s="40"/>
      <c r="AO276" s="40"/>
      <c r="AP276" s="40"/>
      <c r="AQ276" s="40"/>
      <c r="AR276" s="40"/>
      <c r="AS276" s="40"/>
      <c r="AT276" s="40"/>
      <c r="AU276" s="40"/>
      <c r="AV276" s="40"/>
      <c r="AW276" s="40"/>
      <c r="AX276" s="40"/>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320"/>
      <c r="AG277" s="40"/>
      <c r="AH277" s="40"/>
      <c r="AI277" s="40"/>
      <c r="AJ277" s="40"/>
      <c r="AK277" s="40"/>
      <c r="AL277" s="40"/>
      <c r="AM277" s="40"/>
      <c r="AN277" s="40"/>
      <c r="AO277" s="40"/>
      <c r="AP277" s="40"/>
      <c r="AQ277" s="40"/>
      <c r="AR277" s="40"/>
      <c r="AS277" s="40"/>
      <c r="AT277" s="40"/>
      <c r="AU277" s="40"/>
      <c r="AV277" s="40"/>
      <c r="AW277" s="40"/>
      <c r="AX277" s="40"/>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320"/>
      <c r="AG278" s="40"/>
      <c r="AH278" s="40"/>
      <c r="AI278" s="40"/>
      <c r="AJ278" s="40"/>
      <c r="AK278" s="40"/>
      <c r="AL278" s="40"/>
      <c r="AM278" s="40"/>
      <c r="AN278" s="40"/>
      <c r="AO278" s="40"/>
      <c r="AP278" s="40"/>
      <c r="AQ278" s="40"/>
      <c r="AR278" s="40"/>
      <c r="AS278" s="40"/>
      <c r="AT278" s="40"/>
      <c r="AU278" s="40"/>
      <c r="AV278" s="40"/>
      <c r="AW278" s="40"/>
      <c r="AX278" s="40"/>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320"/>
      <c r="AG279" s="40"/>
      <c r="AH279" s="40"/>
      <c r="AI279" s="40"/>
      <c r="AJ279" s="40"/>
      <c r="AK279" s="40"/>
      <c r="AL279" s="40"/>
      <c r="AM279" s="40"/>
      <c r="AN279" s="40"/>
      <c r="AO279" s="40"/>
      <c r="AP279" s="40"/>
      <c r="AQ279" s="40"/>
      <c r="AR279" s="40"/>
      <c r="AS279" s="40"/>
      <c r="AT279" s="40"/>
      <c r="AU279" s="40"/>
      <c r="AV279" s="40"/>
      <c r="AW279" s="40"/>
      <c r="AX279" s="40"/>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320"/>
      <c r="AG280" s="40"/>
      <c r="AH280" s="40"/>
      <c r="AI280" s="40"/>
      <c r="AJ280" s="40"/>
      <c r="AK280" s="40"/>
      <c r="AL280" s="40"/>
      <c r="AM280" s="40"/>
      <c r="AN280" s="40"/>
      <c r="AO280" s="40"/>
      <c r="AP280" s="40"/>
      <c r="AQ280" s="40"/>
      <c r="AR280" s="40"/>
      <c r="AS280" s="40"/>
      <c r="AT280" s="40"/>
      <c r="AU280" s="40"/>
      <c r="AV280" s="40"/>
      <c r="AW280" s="40"/>
      <c r="AX280" s="40"/>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320"/>
      <c r="AG281" s="40"/>
      <c r="AH281" s="40"/>
      <c r="AI281" s="40"/>
      <c r="AJ281" s="40"/>
      <c r="AK281" s="40"/>
      <c r="AL281" s="40"/>
      <c r="AM281" s="40"/>
      <c r="AN281" s="40"/>
      <c r="AO281" s="40"/>
      <c r="AP281" s="40"/>
      <c r="AQ281" s="40"/>
      <c r="AR281" s="40"/>
      <c r="AS281" s="40"/>
      <c r="AT281" s="40"/>
      <c r="AU281" s="40"/>
      <c r="AV281" s="40"/>
      <c r="AW281" s="40"/>
      <c r="AX281" s="40"/>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320"/>
      <c r="AG282" s="40"/>
      <c r="AH282" s="40"/>
      <c r="AI282" s="40"/>
      <c r="AJ282" s="40"/>
      <c r="AK282" s="40"/>
      <c r="AL282" s="40"/>
      <c r="AM282" s="40"/>
      <c r="AN282" s="40"/>
      <c r="AO282" s="40"/>
      <c r="AP282" s="40"/>
      <c r="AQ282" s="40"/>
      <c r="AR282" s="40"/>
      <c r="AS282" s="40"/>
      <c r="AT282" s="40"/>
      <c r="AU282" s="40"/>
      <c r="AV282" s="40"/>
      <c r="AW282" s="40"/>
      <c r="AX282" s="40"/>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320"/>
      <c r="AG283" s="40"/>
      <c r="AH283" s="40"/>
      <c r="AI283" s="40"/>
      <c r="AJ283" s="40"/>
      <c r="AK283" s="40"/>
      <c r="AL283" s="40"/>
      <c r="AM283" s="40"/>
      <c r="AN283" s="40"/>
      <c r="AO283" s="40"/>
      <c r="AP283" s="40"/>
      <c r="AQ283" s="40"/>
      <c r="AR283" s="40"/>
      <c r="AS283" s="40"/>
      <c r="AT283" s="40"/>
      <c r="AU283" s="40"/>
      <c r="AV283" s="40"/>
      <c r="AW283" s="40"/>
      <c r="AX283" s="40"/>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320"/>
      <c r="AG284" s="40"/>
      <c r="AH284" s="40"/>
      <c r="AI284" s="40"/>
      <c r="AJ284" s="40"/>
      <c r="AK284" s="40"/>
      <c r="AL284" s="40"/>
      <c r="AM284" s="40"/>
      <c r="AN284" s="40"/>
      <c r="AO284" s="40"/>
      <c r="AP284" s="40"/>
      <c r="AQ284" s="40"/>
      <c r="AR284" s="40"/>
      <c r="AS284" s="40"/>
      <c r="AT284" s="40"/>
      <c r="AU284" s="40"/>
      <c r="AV284" s="40"/>
      <c r="AW284" s="40"/>
      <c r="AX284" s="40"/>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320"/>
      <c r="AG285" s="40"/>
      <c r="AH285" s="40"/>
      <c r="AI285" s="40"/>
      <c r="AJ285" s="40"/>
      <c r="AK285" s="40"/>
      <c r="AL285" s="40"/>
      <c r="AM285" s="40"/>
      <c r="AN285" s="40"/>
      <c r="AO285" s="40"/>
      <c r="AP285" s="40"/>
      <c r="AQ285" s="40"/>
      <c r="AR285" s="40"/>
      <c r="AS285" s="40"/>
      <c r="AT285" s="40"/>
      <c r="AU285" s="40"/>
      <c r="AV285" s="40"/>
      <c r="AW285" s="40"/>
      <c r="AX285" s="40"/>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320"/>
      <c r="AG286" s="40"/>
      <c r="AH286" s="40"/>
      <c r="AI286" s="40"/>
      <c r="AJ286" s="40"/>
      <c r="AK286" s="40"/>
      <c r="AL286" s="40"/>
      <c r="AM286" s="40"/>
      <c r="AN286" s="40"/>
      <c r="AO286" s="40"/>
      <c r="AP286" s="40"/>
      <c r="AQ286" s="40"/>
      <c r="AR286" s="40"/>
      <c r="AS286" s="40"/>
      <c r="AT286" s="40"/>
      <c r="AU286" s="40"/>
      <c r="AV286" s="40"/>
      <c r="AW286" s="40"/>
      <c r="AX286" s="40"/>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320"/>
      <c r="AG287" s="40"/>
      <c r="AH287" s="40"/>
      <c r="AI287" s="40"/>
      <c r="AJ287" s="40"/>
      <c r="AK287" s="40"/>
      <c r="AL287" s="40"/>
      <c r="AM287" s="40"/>
      <c r="AN287" s="40"/>
      <c r="AO287" s="40"/>
      <c r="AP287" s="40"/>
      <c r="AQ287" s="40"/>
      <c r="AR287" s="40"/>
      <c r="AS287" s="40"/>
      <c r="AT287" s="40"/>
      <c r="AU287" s="40"/>
      <c r="AV287" s="40"/>
      <c r="AW287" s="40"/>
      <c r="AX287" s="40"/>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320"/>
      <c r="AG288" s="40"/>
      <c r="AH288" s="40"/>
      <c r="AI288" s="40"/>
      <c r="AJ288" s="40"/>
      <c r="AK288" s="40"/>
      <c r="AL288" s="40"/>
      <c r="AM288" s="40"/>
      <c r="AN288" s="40"/>
      <c r="AO288" s="40"/>
      <c r="AP288" s="40"/>
      <c r="AQ288" s="40"/>
      <c r="AR288" s="40"/>
      <c r="AS288" s="40"/>
      <c r="AT288" s="40"/>
      <c r="AU288" s="40"/>
      <c r="AV288" s="40"/>
      <c r="AW288" s="40"/>
      <c r="AX288" s="40"/>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320"/>
      <c r="AG289" s="40"/>
      <c r="AH289" s="40"/>
      <c r="AI289" s="40"/>
      <c r="AJ289" s="40"/>
      <c r="AK289" s="40"/>
      <c r="AL289" s="40"/>
      <c r="AM289" s="40"/>
      <c r="AN289" s="40"/>
      <c r="AO289" s="40"/>
      <c r="AP289" s="40"/>
      <c r="AQ289" s="40"/>
      <c r="AR289" s="40"/>
      <c r="AS289" s="40"/>
      <c r="AT289" s="40"/>
      <c r="AU289" s="40"/>
      <c r="AV289" s="40"/>
      <c r="AW289" s="40"/>
      <c r="AX289" s="40"/>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320"/>
      <c r="AG290" s="40"/>
      <c r="AH290" s="40"/>
      <c r="AI290" s="40"/>
      <c r="AJ290" s="40"/>
      <c r="AK290" s="40"/>
      <c r="AL290" s="40"/>
      <c r="AM290" s="40"/>
      <c r="AN290" s="40"/>
      <c r="AO290" s="40"/>
      <c r="AP290" s="40"/>
      <c r="AQ290" s="40"/>
      <c r="AR290" s="40"/>
      <c r="AS290" s="40"/>
      <c r="AT290" s="40"/>
      <c r="AU290" s="40"/>
      <c r="AV290" s="40"/>
      <c r="AW290" s="40"/>
      <c r="AX290" s="40"/>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320"/>
      <c r="AG291" s="40"/>
      <c r="AH291" s="40"/>
      <c r="AI291" s="40"/>
      <c r="AJ291" s="40"/>
      <c r="AK291" s="40"/>
      <c r="AL291" s="40"/>
      <c r="AM291" s="40"/>
      <c r="AN291" s="40"/>
      <c r="AO291" s="40"/>
      <c r="AP291" s="40"/>
      <c r="AQ291" s="40"/>
      <c r="AR291" s="40"/>
      <c r="AS291" s="40"/>
      <c r="AT291" s="40"/>
      <c r="AU291" s="40"/>
      <c r="AV291" s="40"/>
      <c r="AW291" s="40"/>
      <c r="AX291" s="40"/>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320"/>
      <c r="AG292" s="40"/>
      <c r="AH292" s="40"/>
      <c r="AI292" s="40"/>
      <c r="AJ292" s="40"/>
      <c r="AK292" s="40"/>
      <c r="AL292" s="40"/>
      <c r="AM292" s="40"/>
      <c r="AN292" s="40"/>
      <c r="AO292" s="40"/>
      <c r="AP292" s="40"/>
      <c r="AQ292" s="40"/>
      <c r="AR292" s="40"/>
      <c r="AS292" s="40"/>
      <c r="AT292" s="40"/>
      <c r="AU292" s="40"/>
      <c r="AV292" s="40"/>
      <c r="AW292" s="40"/>
      <c r="AX292" s="40"/>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320"/>
      <c r="AG293" s="40"/>
      <c r="AH293" s="40"/>
      <c r="AI293" s="40"/>
      <c r="AJ293" s="40"/>
      <c r="AK293" s="40"/>
      <c r="AL293" s="40"/>
      <c r="AM293" s="40"/>
      <c r="AN293" s="40"/>
      <c r="AO293" s="40"/>
      <c r="AP293" s="40"/>
      <c r="AQ293" s="40"/>
      <c r="AR293" s="40"/>
      <c r="AS293" s="40"/>
      <c r="AT293" s="40"/>
      <c r="AU293" s="40"/>
      <c r="AV293" s="40"/>
      <c r="AW293" s="40"/>
      <c r="AX293" s="40"/>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320"/>
      <c r="AG294" s="40"/>
      <c r="AH294" s="40"/>
      <c r="AI294" s="40"/>
      <c r="AJ294" s="40"/>
      <c r="AK294" s="40"/>
      <c r="AL294" s="40"/>
      <c r="AM294" s="40"/>
      <c r="AN294" s="40"/>
      <c r="AO294" s="40"/>
      <c r="AP294" s="40"/>
      <c r="AQ294" s="40"/>
      <c r="AR294" s="40"/>
      <c r="AS294" s="40"/>
      <c r="AT294" s="40"/>
      <c r="AU294" s="40"/>
      <c r="AV294" s="40"/>
      <c r="AW294" s="40"/>
      <c r="AX294" s="40"/>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320"/>
      <c r="AG295" s="40"/>
      <c r="AH295" s="40"/>
      <c r="AI295" s="40"/>
      <c r="AJ295" s="40"/>
      <c r="AK295" s="40"/>
      <c r="AL295" s="40"/>
      <c r="AM295" s="40"/>
      <c r="AN295" s="40"/>
      <c r="AO295" s="40"/>
      <c r="AP295" s="40"/>
      <c r="AQ295" s="40"/>
      <c r="AR295" s="40"/>
      <c r="AS295" s="40"/>
      <c r="AT295" s="40"/>
      <c r="AU295" s="40"/>
      <c r="AV295" s="40"/>
      <c r="AW295" s="40"/>
      <c r="AX295" s="40"/>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320"/>
      <c r="AG296" s="40"/>
      <c r="AH296" s="40"/>
      <c r="AI296" s="40"/>
      <c r="AJ296" s="40"/>
      <c r="AK296" s="40"/>
      <c r="AL296" s="40"/>
      <c r="AM296" s="40"/>
      <c r="AN296" s="40"/>
      <c r="AO296" s="40"/>
      <c r="AP296" s="40"/>
      <c r="AQ296" s="40"/>
      <c r="AR296" s="40"/>
      <c r="AS296" s="40"/>
      <c r="AT296" s="40"/>
      <c r="AU296" s="40"/>
      <c r="AV296" s="40"/>
      <c r="AW296" s="40"/>
      <c r="AX296" s="40"/>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320"/>
      <c r="AG297" s="40"/>
      <c r="AH297" s="40"/>
      <c r="AI297" s="40"/>
      <c r="AJ297" s="40"/>
      <c r="AK297" s="40"/>
      <c r="AL297" s="40"/>
      <c r="AM297" s="40"/>
      <c r="AN297" s="40"/>
      <c r="AO297" s="40"/>
      <c r="AP297" s="40"/>
      <c r="AQ297" s="40"/>
      <c r="AR297" s="40"/>
      <c r="AS297" s="40"/>
      <c r="AT297" s="40"/>
      <c r="AU297" s="40"/>
      <c r="AV297" s="40"/>
      <c r="AW297" s="40"/>
      <c r="AX297" s="40"/>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320"/>
      <c r="AG298" s="40"/>
      <c r="AH298" s="40"/>
      <c r="AI298" s="40"/>
      <c r="AJ298" s="40"/>
      <c r="AK298" s="40"/>
      <c r="AL298" s="40"/>
      <c r="AM298" s="40"/>
      <c r="AN298" s="40"/>
      <c r="AO298" s="40"/>
      <c r="AP298" s="40"/>
      <c r="AQ298" s="40"/>
      <c r="AR298" s="40"/>
      <c r="AS298" s="40"/>
      <c r="AT298" s="40"/>
      <c r="AU298" s="40"/>
      <c r="AV298" s="40"/>
      <c r="AW298" s="40"/>
      <c r="AX298" s="40"/>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320"/>
      <c r="AG299" s="40"/>
      <c r="AH299" s="40"/>
      <c r="AI299" s="40"/>
      <c r="AJ299" s="40"/>
      <c r="AK299" s="40"/>
      <c r="AL299" s="40"/>
      <c r="AM299" s="40"/>
      <c r="AN299" s="40"/>
      <c r="AO299" s="40"/>
      <c r="AP299" s="40"/>
      <c r="AQ299" s="40"/>
      <c r="AR299" s="40"/>
      <c r="AS299" s="40"/>
      <c r="AT299" s="40"/>
      <c r="AU299" s="40"/>
      <c r="AV299" s="40"/>
      <c r="AW299" s="40"/>
      <c r="AX299" s="40"/>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320"/>
      <c r="AG300" s="40"/>
      <c r="AH300" s="40"/>
      <c r="AI300" s="40"/>
      <c r="AJ300" s="40"/>
      <c r="AK300" s="40"/>
      <c r="AL300" s="40"/>
      <c r="AM300" s="40"/>
      <c r="AN300" s="40"/>
      <c r="AO300" s="40"/>
      <c r="AP300" s="40"/>
      <c r="AQ300" s="40"/>
      <c r="AR300" s="40"/>
      <c r="AS300" s="40"/>
      <c r="AT300" s="40"/>
      <c r="AU300" s="40"/>
      <c r="AV300" s="40"/>
      <c r="AW300" s="40"/>
      <c r="AX300" s="40"/>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320"/>
      <c r="AG301" s="40"/>
      <c r="AH301" s="40"/>
      <c r="AI301" s="40"/>
      <c r="AJ301" s="40"/>
      <c r="AK301" s="40"/>
      <c r="AL301" s="40"/>
      <c r="AM301" s="40"/>
      <c r="AN301" s="40"/>
      <c r="AO301" s="40"/>
      <c r="AP301" s="40"/>
      <c r="AQ301" s="40"/>
      <c r="AR301" s="40"/>
      <c r="AS301" s="40"/>
      <c r="AT301" s="40"/>
      <c r="AU301" s="40"/>
      <c r="AV301" s="40"/>
      <c r="AW301" s="40"/>
      <c r="AX301" s="40"/>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320"/>
      <c r="AG302" s="40"/>
      <c r="AH302" s="40"/>
      <c r="AI302" s="40"/>
      <c r="AJ302" s="40"/>
      <c r="AK302" s="40"/>
      <c r="AL302" s="40"/>
      <c r="AM302" s="40"/>
      <c r="AN302" s="40"/>
      <c r="AO302" s="40"/>
      <c r="AP302" s="40"/>
      <c r="AQ302" s="40"/>
      <c r="AR302" s="40"/>
      <c r="AS302" s="40"/>
      <c r="AT302" s="40"/>
      <c r="AU302" s="40"/>
      <c r="AV302" s="40"/>
      <c r="AW302" s="40"/>
      <c r="AX302" s="40"/>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320"/>
      <c r="AG303" s="40"/>
      <c r="AH303" s="40"/>
      <c r="AI303" s="40"/>
      <c r="AJ303" s="40"/>
      <c r="AK303" s="40"/>
      <c r="AL303" s="40"/>
      <c r="AM303" s="40"/>
      <c r="AN303" s="40"/>
      <c r="AO303" s="40"/>
      <c r="AP303" s="40"/>
      <c r="AQ303" s="40"/>
      <c r="AR303" s="40"/>
      <c r="AS303" s="40"/>
      <c r="AT303" s="40"/>
      <c r="AU303" s="40"/>
      <c r="AV303" s="40"/>
      <c r="AW303" s="40"/>
      <c r="AX303" s="40"/>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320"/>
      <c r="AG304" s="40"/>
      <c r="AH304" s="40"/>
      <c r="AI304" s="40"/>
      <c r="AJ304" s="40"/>
      <c r="AK304" s="40"/>
      <c r="AL304" s="40"/>
      <c r="AM304" s="40"/>
      <c r="AN304" s="40"/>
      <c r="AO304" s="40"/>
      <c r="AP304" s="40"/>
      <c r="AQ304" s="40"/>
      <c r="AR304" s="40"/>
      <c r="AS304" s="40"/>
      <c r="AT304" s="40"/>
      <c r="AU304" s="40"/>
      <c r="AV304" s="40"/>
      <c r="AW304" s="40"/>
      <c r="AX304" s="40"/>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320"/>
      <c r="AG305" s="40"/>
      <c r="AH305" s="40"/>
      <c r="AI305" s="40"/>
      <c r="AJ305" s="40"/>
      <c r="AK305" s="40"/>
      <c r="AL305" s="40"/>
      <c r="AM305" s="40"/>
      <c r="AN305" s="40"/>
      <c r="AO305" s="40"/>
      <c r="AP305" s="40"/>
      <c r="AQ305" s="40"/>
      <c r="AR305" s="40"/>
      <c r="AS305" s="40"/>
      <c r="AT305" s="40"/>
      <c r="AU305" s="40"/>
      <c r="AV305" s="40"/>
      <c r="AW305" s="40"/>
      <c r="AX305" s="40"/>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320"/>
      <c r="AG306" s="40"/>
      <c r="AH306" s="40"/>
      <c r="AI306" s="40"/>
      <c r="AJ306" s="40"/>
      <c r="AK306" s="40"/>
      <c r="AL306" s="40"/>
      <c r="AM306" s="40"/>
      <c r="AN306" s="40"/>
      <c r="AO306" s="40"/>
      <c r="AP306" s="40"/>
      <c r="AQ306" s="40"/>
      <c r="AR306" s="40"/>
      <c r="AS306" s="40"/>
      <c r="AT306" s="40"/>
      <c r="AU306" s="40"/>
      <c r="AV306" s="40"/>
      <c r="AW306" s="40"/>
      <c r="AX306" s="40"/>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320"/>
      <c r="AG307" s="40"/>
      <c r="AH307" s="40"/>
      <c r="AI307" s="40"/>
      <c r="AJ307" s="40"/>
      <c r="AK307" s="40"/>
      <c r="AL307" s="40"/>
      <c r="AM307" s="40"/>
      <c r="AN307" s="40"/>
      <c r="AO307" s="40"/>
      <c r="AP307" s="40"/>
      <c r="AQ307" s="40"/>
      <c r="AR307" s="40"/>
      <c r="AS307" s="40"/>
      <c r="AT307" s="40"/>
      <c r="AU307" s="40"/>
      <c r="AV307" s="40"/>
      <c r="AW307" s="40"/>
      <c r="AX307" s="40"/>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320"/>
      <c r="AG308" s="40"/>
      <c r="AH308" s="40"/>
      <c r="AI308" s="40"/>
      <c r="AJ308" s="40"/>
      <c r="AK308" s="40"/>
      <c r="AL308" s="40"/>
      <c r="AM308" s="40"/>
      <c r="AN308" s="40"/>
      <c r="AO308" s="40"/>
      <c r="AP308" s="40"/>
      <c r="AQ308" s="40"/>
      <c r="AR308" s="40"/>
      <c r="AS308" s="40"/>
      <c r="AT308" s="40"/>
      <c r="AU308" s="40"/>
      <c r="AV308" s="40"/>
      <c r="AW308" s="40"/>
      <c r="AX308" s="40"/>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320"/>
      <c r="AG309" s="40"/>
      <c r="AH309" s="40"/>
      <c r="AI309" s="40"/>
      <c r="AJ309" s="40"/>
      <c r="AK309" s="40"/>
      <c r="AL309" s="40"/>
      <c r="AM309" s="40"/>
      <c r="AN309" s="40"/>
      <c r="AO309" s="40"/>
      <c r="AP309" s="40"/>
      <c r="AQ309" s="40"/>
      <c r="AR309" s="40"/>
      <c r="AS309" s="40"/>
      <c r="AT309" s="40"/>
      <c r="AU309" s="40"/>
      <c r="AV309" s="40"/>
      <c r="AW309" s="40"/>
      <c r="AX309" s="40"/>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320"/>
      <c r="AG310" s="40"/>
      <c r="AH310" s="40"/>
      <c r="AI310" s="40"/>
      <c r="AJ310" s="40"/>
      <c r="AK310" s="40"/>
      <c r="AL310" s="40"/>
      <c r="AM310" s="40"/>
      <c r="AN310" s="40"/>
      <c r="AO310" s="40"/>
      <c r="AP310" s="40"/>
      <c r="AQ310" s="40"/>
      <c r="AR310" s="40"/>
      <c r="AS310" s="40"/>
      <c r="AT310" s="40"/>
      <c r="AU310" s="40"/>
      <c r="AV310" s="40"/>
      <c r="AW310" s="40"/>
      <c r="AX310" s="40"/>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320"/>
      <c r="AG311" s="40"/>
      <c r="AH311" s="40"/>
      <c r="AI311" s="40"/>
      <c r="AJ311" s="40"/>
      <c r="AK311" s="40"/>
      <c r="AL311" s="40"/>
      <c r="AM311" s="40"/>
      <c r="AN311" s="40"/>
      <c r="AO311" s="40"/>
      <c r="AP311" s="40"/>
      <c r="AQ311" s="40"/>
      <c r="AR311" s="40"/>
      <c r="AS311" s="40"/>
      <c r="AT311" s="40"/>
      <c r="AU311" s="40"/>
      <c r="AV311" s="40"/>
      <c r="AW311" s="40"/>
      <c r="AX311" s="40"/>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320"/>
      <c r="AG312" s="40"/>
      <c r="AH312" s="40"/>
      <c r="AI312" s="40"/>
      <c r="AJ312" s="40"/>
      <c r="AK312" s="40"/>
      <c r="AL312" s="40"/>
      <c r="AM312" s="40"/>
      <c r="AN312" s="40"/>
      <c r="AO312" s="40"/>
      <c r="AP312" s="40"/>
      <c r="AQ312" s="40"/>
      <c r="AR312" s="40"/>
      <c r="AS312" s="40"/>
      <c r="AT312" s="40"/>
      <c r="AU312" s="40"/>
      <c r="AV312" s="40"/>
      <c r="AW312" s="40"/>
      <c r="AX312" s="40"/>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320"/>
      <c r="AG313" s="40"/>
      <c r="AH313" s="40"/>
      <c r="AI313" s="40"/>
      <c r="AJ313" s="40"/>
      <c r="AK313" s="40"/>
      <c r="AL313" s="40"/>
      <c r="AM313" s="40"/>
      <c r="AN313" s="40"/>
      <c r="AO313" s="40"/>
      <c r="AP313" s="40"/>
      <c r="AQ313" s="40"/>
      <c r="AR313" s="40"/>
      <c r="AS313" s="40"/>
      <c r="AT313" s="40"/>
      <c r="AU313" s="40"/>
      <c r="AV313" s="40"/>
      <c r="AW313" s="40"/>
      <c r="AX313" s="40"/>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320"/>
      <c r="AG314" s="40"/>
      <c r="AH314" s="40"/>
      <c r="AI314" s="40"/>
      <c r="AJ314" s="40"/>
      <c r="AK314" s="40"/>
      <c r="AL314" s="40"/>
      <c r="AM314" s="40"/>
      <c r="AN314" s="40"/>
      <c r="AO314" s="40"/>
      <c r="AP314" s="40"/>
      <c r="AQ314" s="40"/>
      <c r="AR314" s="40"/>
      <c r="AS314" s="40"/>
      <c r="AT314" s="40"/>
      <c r="AU314" s="40"/>
      <c r="AV314" s="40"/>
      <c r="AW314" s="40"/>
      <c r="AX314" s="40"/>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320"/>
      <c r="AG315" s="40"/>
      <c r="AH315" s="40"/>
      <c r="AI315" s="40"/>
      <c r="AJ315" s="40"/>
      <c r="AK315" s="40"/>
      <c r="AL315" s="40"/>
      <c r="AM315" s="40"/>
      <c r="AN315" s="40"/>
      <c r="AO315" s="40"/>
      <c r="AP315" s="40"/>
      <c r="AQ315" s="40"/>
      <c r="AR315" s="40"/>
      <c r="AS315" s="40"/>
      <c r="AT315" s="40"/>
      <c r="AU315" s="40"/>
      <c r="AV315" s="40"/>
      <c r="AW315" s="40"/>
      <c r="AX315" s="40"/>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320"/>
      <c r="AG316" s="40"/>
      <c r="AH316" s="40"/>
      <c r="AI316" s="40"/>
      <c r="AJ316" s="40"/>
      <c r="AK316" s="40"/>
      <c r="AL316" s="40"/>
      <c r="AM316" s="40"/>
      <c r="AN316" s="40"/>
      <c r="AO316" s="40"/>
      <c r="AP316" s="40"/>
      <c r="AQ316" s="40"/>
      <c r="AR316" s="40"/>
      <c r="AS316" s="40"/>
      <c r="AT316" s="40"/>
      <c r="AU316" s="40"/>
      <c r="AV316" s="40"/>
      <c r="AW316" s="40"/>
      <c r="AX316" s="40"/>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320"/>
      <c r="AG317" s="40"/>
      <c r="AH317" s="40"/>
      <c r="AI317" s="40"/>
      <c r="AJ317" s="40"/>
      <c r="AK317" s="40"/>
      <c r="AL317" s="40"/>
      <c r="AM317" s="40"/>
      <c r="AN317" s="40"/>
      <c r="AO317" s="40"/>
      <c r="AP317" s="40"/>
      <c r="AQ317" s="40"/>
      <c r="AR317" s="40"/>
      <c r="AS317" s="40"/>
      <c r="AT317" s="40"/>
      <c r="AU317" s="40"/>
      <c r="AV317" s="40"/>
      <c r="AW317" s="40"/>
      <c r="AX317" s="40"/>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320"/>
      <c r="AG318" s="40"/>
      <c r="AH318" s="40"/>
      <c r="AI318" s="40"/>
      <c r="AJ318" s="40"/>
      <c r="AK318" s="40"/>
      <c r="AL318" s="40"/>
      <c r="AM318" s="40"/>
      <c r="AN318" s="40"/>
      <c r="AO318" s="40"/>
      <c r="AP318" s="40"/>
      <c r="AQ318" s="40"/>
      <c r="AR318" s="40"/>
      <c r="AS318" s="40"/>
      <c r="AT318" s="40"/>
      <c r="AU318" s="40"/>
      <c r="AV318" s="40"/>
      <c r="AW318" s="40"/>
      <c r="AX318" s="40"/>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320"/>
      <c r="AG319" s="40"/>
      <c r="AH319" s="40"/>
      <c r="AI319" s="40"/>
      <c r="AJ319" s="40"/>
      <c r="AK319" s="40"/>
      <c r="AL319" s="40"/>
      <c r="AM319" s="40"/>
      <c r="AN319" s="40"/>
      <c r="AO319" s="40"/>
      <c r="AP319" s="40"/>
      <c r="AQ319" s="40"/>
      <c r="AR319" s="40"/>
      <c r="AS319" s="40"/>
      <c r="AT319" s="40"/>
      <c r="AU319" s="40"/>
      <c r="AV319" s="40"/>
      <c r="AW319" s="40"/>
      <c r="AX319" s="40"/>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320"/>
      <c r="AG320" s="40"/>
      <c r="AH320" s="40"/>
      <c r="AI320" s="40"/>
      <c r="AJ320" s="40"/>
      <c r="AK320" s="40"/>
      <c r="AL320" s="40"/>
      <c r="AM320" s="40"/>
      <c r="AN320" s="40"/>
      <c r="AO320" s="40"/>
      <c r="AP320" s="40"/>
      <c r="AQ320" s="40"/>
      <c r="AR320" s="40"/>
      <c r="AS320" s="40"/>
      <c r="AT320" s="40"/>
      <c r="AU320" s="40"/>
      <c r="AV320" s="40"/>
      <c r="AW320" s="40"/>
      <c r="AX320" s="40"/>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320"/>
      <c r="AG321" s="40"/>
      <c r="AH321" s="40"/>
      <c r="AI321" s="40"/>
      <c r="AJ321" s="40"/>
      <c r="AK321" s="40"/>
      <c r="AL321" s="40"/>
      <c r="AM321" s="40"/>
      <c r="AN321" s="40"/>
      <c r="AO321" s="40"/>
      <c r="AP321" s="40"/>
      <c r="AQ321" s="40"/>
      <c r="AR321" s="40"/>
      <c r="AS321" s="40"/>
      <c r="AT321" s="40"/>
      <c r="AU321" s="40"/>
      <c r="AV321" s="40"/>
      <c r="AW321" s="40"/>
      <c r="AX321" s="40"/>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320"/>
      <c r="AG322" s="40"/>
      <c r="AH322" s="40"/>
      <c r="AI322" s="40"/>
      <c r="AJ322" s="40"/>
      <c r="AK322" s="40"/>
      <c r="AL322" s="40"/>
      <c r="AM322" s="40"/>
      <c r="AN322" s="40"/>
      <c r="AO322" s="40"/>
      <c r="AP322" s="40"/>
      <c r="AQ322" s="40"/>
      <c r="AR322" s="40"/>
      <c r="AS322" s="40"/>
      <c r="AT322" s="40"/>
      <c r="AU322" s="40"/>
      <c r="AV322" s="40"/>
      <c r="AW322" s="40"/>
      <c r="AX322" s="40"/>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320"/>
      <c r="AG323" s="40"/>
      <c r="AH323" s="40"/>
      <c r="AI323" s="40"/>
      <c r="AJ323" s="40"/>
      <c r="AK323" s="40"/>
      <c r="AL323" s="40"/>
      <c r="AM323" s="40"/>
      <c r="AN323" s="40"/>
      <c r="AO323" s="40"/>
      <c r="AP323" s="40"/>
      <c r="AQ323" s="40"/>
      <c r="AR323" s="40"/>
      <c r="AS323" s="40"/>
      <c r="AT323" s="40"/>
      <c r="AU323" s="40"/>
      <c r="AV323" s="40"/>
      <c r="AW323" s="40"/>
      <c r="AX323" s="40"/>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320"/>
      <c r="AG324" s="40"/>
      <c r="AH324" s="40"/>
      <c r="AI324" s="40"/>
      <c r="AJ324" s="40"/>
      <c r="AK324" s="40"/>
      <c r="AL324" s="40"/>
      <c r="AM324" s="40"/>
      <c r="AN324" s="40"/>
      <c r="AO324" s="40"/>
      <c r="AP324" s="40"/>
      <c r="AQ324" s="40"/>
      <c r="AR324" s="40"/>
      <c r="AS324" s="40"/>
      <c r="AT324" s="40"/>
      <c r="AU324" s="40"/>
      <c r="AV324" s="40"/>
      <c r="AW324" s="40"/>
      <c r="AX324" s="40"/>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320"/>
      <c r="AG325" s="40"/>
      <c r="AH325" s="40"/>
      <c r="AI325" s="40"/>
      <c r="AJ325" s="40"/>
      <c r="AK325" s="40"/>
      <c r="AL325" s="40"/>
      <c r="AM325" s="40"/>
      <c r="AN325" s="40"/>
      <c r="AO325" s="40"/>
      <c r="AP325" s="40"/>
      <c r="AQ325" s="40"/>
      <c r="AR325" s="40"/>
      <c r="AS325" s="40"/>
      <c r="AT325" s="40"/>
      <c r="AU325" s="40"/>
      <c r="AV325" s="40"/>
      <c r="AW325" s="40"/>
      <c r="AX325" s="40"/>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320"/>
      <c r="AG326" s="40"/>
      <c r="AH326" s="40"/>
      <c r="AI326" s="40"/>
      <c r="AJ326" s="40"/>
      <c r="AK326" s="40"/>
      <c r="AL326" s="40"/>
      <c r="AM326" s="40"/>
      <c r="AN326" s="40"/>
      <c r="AO326" s="40"/>
      <c r="AP326" s="40"/>
      <c r="AQ326" s="40"/>
      <c r="AR326" s="40"/>
      <c r="AS326" s="40"/>
      <c r="AT326" s="40"/>
      <c r="AU326" s="40"/>
      <c r="AV326" s="40"/>
      <c r="AW326" s="40"/>
      <c r="AX326" s="40"/>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320"/>
      <c r="AG327" s="40"/>
      <c r="AH327" s="40"/>
      <c r="AI327" s="40"/>
      <c r="AJ327" s="40"/>
      <c r="AK327" s="40"/>
      <c r="AL327" s="40"/>
      <c r="AM327" s="40"/>
      <c r="AN327" s="40"/>
      <c r="AO327" s="40"/>
      <c r="AP327" s="40"/>
      <c r="AQ327" s="40"/>
      <c r="AR327" s="40"/>
      <c r="AS327" s="40"/>
      <c r="AT327" s="40"/>
      <c r="AU327" s="40"/>
      <c r="AV327" s="40"/>
      <c r="AW327" s="40"/>
      <c r="AX327" s="40"/>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320"/>
      <c r="AG328" s="40"/>
      <c r="AH328" s="40"/>
      <c r="AI328" s="40"/>
      <c r="AJ328" s="40"/>
      <c r="AK328" s="40"/>
      <c r="AL328" s="40"/>
      <c r="AM328" s="40"/>
      <c r="AN328" s="40"/>
      <c r="AO328" s="40"/>
      <c r="AP328" s="40"/>
      <c r="AQ328" s="40"/>
      <c r="AR328" s="40"/>
      <c r="AS328" s="40"/>
      <c r="AT328" s="40"/>
      <c r="AU328" s="40"/>
      <c r="AV328" s="40"/>
      <c r="AW328" s="40"/>
      <c r="AX328" s="40"/>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320"/>
      <c r="AG329" s="40"/>
      <c r="AH329" s="40"/>
      <c r="AI329" s="40"/>
      <c r="AJ329" s="40"/>
      <c r="AK329" s="40"/>
      <c r="AL329" s="40"/>
      <c r="AM329" s="40"/>
      <c r="AN329" s="40"/>
      <c r="AO329" s="40"/>
      <c r="AP329" s="40"/>
      <c r="AQ329" s="40"/>
      <c r="AR329" s="40"/>
      <c r="AS329" s="40"/>
      <c r="AT329" s="40"/>
      <c r="AU329" s="40"/>
      <c r="AV329" s="40"/>
      <c r="AW329" s="40"/>
      <c r="AX329" s="40"/>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320"/>
      <c r="AG330" s="40"/>
      <c r="AH330" s="40"/>
      <c r="AI330" s="40"/>
      <c r="AJ330" s="40"/>
      <c r="AK330" s="40"/>
      <c r="AL330" s="40"/>
      <c r="AM330" s="40"/>
      <c r="AN330" s="40"/>
      <c r="AO330" s="40"/>
      <c r="AP330" s="40"/>
      <c r="AQ330" s="40"/>
      <c r="AR330" s="40"/>
      <c r="AS330" s="40"/>
      <c r="AT330" s="40"/>
      <c r="AU330" s="40"/>
      <c r="AV330" s="40"/>
      <c r="AW330" s="40"/>
      <c r="AX330" s="40"/>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320"/>
      <c r="AG331" s="40"/>
      <c r="AH331" s="40"/>
      <c r="AI331" s="40"/>
      <c r="AJ331" s="40"/>
      <c r="AK331" s="40"/>
      <c r="AL331" s="40"/>
      <c r="AM331" s="40"/>
      <c r="AN331" s="40"/>
      <c r="AO331" s="40"/>
      <c r="AP331" s="40"/>
      <c r="AQ331" s="40"/>
      <c r="AR331" s="40"/>
      <c r="AS331" s="40"/>
      <c r="AT331" s="40"/>
      <c r="AU331" s="40"/>
      <c r="AV331" s="40"/>
      <c r="AW331" s="40"/>
      <c r="AX331" s="40"/>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320"/>
      <c r="AG332" s="40"/>
      <c r="AH332" s="40"/>
      <c r="AI332" s="40"/>
      <c r="AJ332" s="40"/>
      <c r="AK332" s="40"/>
      <c r="AL332" s="40"/>
      <c r="AM332" s="40"/>
      <c r="AN332" s="40"/>
      <c r="AO332" s="40"/>
      <c r="AP332" s="40"/>
      <c r="AQ332" s="40"/>
      <c r="AR332" s="40"/>
      <c r="AS332" s="40"/>
      <c r="AT332" s="40"/>
      <c r="AU332" s="40"/>
      <c r="AV332" s="40"/>
      <c r="AW332" s="40"/>
      <c r="AX332" s="40"/>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320"/>
      <c r="AG333" s="40"/>
      <c r="AH333" s="40"/>
      <c r="AI333" s="40"/>
      <c r="AJ333" s="40"/>
      <c r="AK333" s="40"/>
      <c r="AL333" s="40"/>
      <c r="AM333" s="40"/>
      <c r="AN333" s="40"/>
      <c r="AO333" s="40"/>
      <c r="AP333" s="40"/>
      <c r="AQ333" s="40"/>
      <c r="AR333" s="40"/>
      <c r="AS333" s="40"/>
      <c r="AT333" s="40"/>
      <c r="AU333" s="40"/>
      <c r="AV333" s="40"/>
      <c r="AW333" s="40"/>
      <c r="AX333" s="40"/>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320"/>
      <c r="AG334" s="40"/>
      <c r="AH334" s="40"/>
      <c r="AI334" s="40"/>
      <c r="AJ334" s="40"/>
      <c r="AK334" s="40"/>
      <c r="AL334" s="40"/>
      <c r="AM334" s="40"/>
      <c r="AN334" s="40"/>
      <c r="AO334" s="40"/>
      <c r="AP334" s="40"/>
      <c r="AQ334" s="40"/>
      <c r="AR334" s="40"/>
      <c r="AS334" s="40"/>
      <c r="AT334" s="40"/>
      <c r="AU334" s="40"/>
      <c r="AV334" s="40"/>
      <c r="AW334" s="40"/>
      <c r="AX334" s="40"/>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320"/>
      <c r="AG335" s="40"/>
      <c r="AH335" s="40"/>
      <c r="AI335" s="40"/>
      <c r="AJ335" s="40"/>
      <c r="AK335" s="40"/>
      <c r="AL335" s="40"/>
      <c r="AM335" s="40"/>
      <c r="AN335" s="40"/>
      <c r="AO335" s="40"/>
      <c r="AP335" s="40"/>
      <c r="AQ335" s="40"/>
      <c r="AR335" s="40"/>
      <c r="AS335" s="40"/>
      <c r="AT335" s="40"/>
      <c r="AU335" s="40"/>
      <c r="AV335" s="40"/>
      <c r="AW335" s="40"/>
      <c r="AX335" s="40"/>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320"/>
      <c r="AG336" s="40"/>
      <c r="AH336" s="40"/>
      <c r="AI336" s="40"/>
      <c r="AJ336" s="40"/>
      <c r="AK336" s="40"/>
      <c r="AL336" s="40"/>
      <c r="AM336" s="40"/>
      <c r="AN336" s="40"/>
      <c r="AO336" s="40"/>
      <c r="AP336" s="40"/>
      <c r="AQ336" s="40"/>
      <c r="AR336" s="40"/>
      <c r="AS336" s="40"/>
      <c r="AT336" s="40"/>
      <c r="AU336" s="40"/>
      <c r="AV336" s="40"/>
      <c r="AW336" s="40"/>
      <c r="AX336" s="40"/>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320"/>
      <c r="AG337" s="40"/>
      <c r="AH337" s="40"/>
      <c r="AI337" s="40"/>
      <c r="AJ337" s="40"/>
      <c r="AK337" s="40"/>
      <c r="AL337" s="40"/>
      <c r="AM337" s="40"/>
      <c r="AN337" s="40"/>
      <c r="AO337" s="40"/>
      <c r="AP337" s="40"/>
      <c r="AQ337" s="40"/>
      <c r="AR337" s="40"/>
      <c r="AS337" s="40"/>
      <c r="AT337" s="40"/>
      <c r="AU337" s="40"/>
      <c r="AV337" s="40"/>
      <c r="AW337" s="40"/>
      <c r="AX337" s="40"/>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320"/>
      <c r="AG338" s="40"/>
      <c r="AH338" s="40"/>
      <c r="AI338" s="40"/>
      <c r="AJ338" s="40"/>
      <c r="AK338" s="40"/>
      <c r="AL338" s="40"/>
      <c r="AM338" s="40"/>
      <c r="AN338" s="40"/>
      <c r="AO338" s="40"/>
      <c r="AP338" s="40"/>
      <c r="AQ338" s="40"/>
      <c r="AR338" s="40"/>
      <c r="AS338" s="40"/>
      <c r="AT338" s="40"/>
      <c r="AU338" s="40"/>
      <c r="AV338" s="40"/>
      <c r="AW338" s="40"/>
      <c r="AX338" s="40"/>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320"/>
      <c r="AG339" s="40"/>
      <c r="AH339" s="40"/>
      <c r="AI339" s="40"/>
      <c r="AJ339" s="40"/>
      <c r="AK339" s="40"/>
      <c r="AL339" s="40"/>
      <c r="AM339" s="40"/>
      <c r="AN339" s="40"/>
      <c r="AO339" s="40"/>
      <c r="AP339" s="40"/>
      <c r="AQ339" s="40"/>
      <c r="AR339" s="40"/>
      <c r="AS339" s="40"/>
      <c r="AT339" s="40"/>
      <c r="AU339" s="40"/>
      <c r="AV339" s="40"/>
      <c r="AW339" s="40"/>
      <c r="AX339" s="40"/>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320"/>
      <c r="AG340" s="40"/>
      <c r="AH340" s="40"/>
      <c r="AI340" s="40"/>
      <c r="AJ340" s="40"/>
      <c r="AK340" s="40"/>
      <c r="AL340" s="40"/>
      <c r="AM340" s="40"/>
      <c r="AN340" s="40"/>
      <c r="AO340" s="40"/>
      <c r="AP340" s="40"/>
      <c r="AQ340" s="40"/>
      <c r="AR340" s="40"/>
      <c r="AS340" s="40"/>
      <c r="AT340" s="40"/>
      <c r="AU340" s="40"/>
      <c r="AV340" s="40"/>
      <c r="AW340" s="40"/>
      <c r="AX340" s="40"/>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320"/>
      <c r="AG341" s="40"/>
      <c r="AH341" s="40"/>
      <c r="AI341" s="40"/>
      <c r="AJ341" s="40"/>
      <c r="AK341" s="40"/>
      <c r="AL341" s="40"/>
      <c r="AM341" s="40"/>
      <c r="AN341" s="40"/>
      <c r="AO341" s="40"/>
      <c r="AP341" s="40"/>
      <c r="AQ341" s="40"/>
      <c r="AR341" s="40"/>
      <c r="AS341" s="40"/>
      <c r="AT341" s="40"/>
      <c r="AU341" s="40"/>
      <c r="AV341" s="40"/>
      <c r="AW341" s="40"/>
      <c r="AX341" s="40"/>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320"/>
      <c r="AG342" s="40"/>
      <c r="AH342" s="40"/>
      <c r="AI342" s="40"/>
      <c r="AJ342" s="40"/>
      <c r="AK342" s="40"/>
      <c r="AL342" s="40"/>
      <c r="AM342" s="40"/>
      <c r="AN342" s="40"/>
      <c r="AO342" s="40"/>
      <c r="AP342" s="40"/>
      <c r="AQ342" s="40"/>
      <c r="AR342" s="40"/>
      <c r="AS342" s="40"/>
      <c r="AT342" s="40"/>
      <c r="AU342" s="40"/>
      <c r="AV342" s="40"/>
      <c r="AW342" s="40"/>
      <c r="AX342" s="40"/>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320"/>
      <c r="AG343" s="40"/>
      <c r="AH343" s="40"/>
      <c r="AI343" s="40"/>
      <c r="AJ343" s="40"/>
      <c r="AK343" s="40"/>
      <c r="AL343" s="40"/>
      <c r="AM343" s="40"/>
      <c r="AN343" s="40"/>
      <c r="AO343" s="40"/>
      <c r="AP343" s="40"/>
      <c r="AQ343" s="40"/>
      <c r="AR343" s="40"/>
      <c r="AS343" s="40"/>
      <c r="AT343" s="40"/>
      <c r="AU343" s="40"/>
      <c r="AV343" s="40"/>
      <c r="AW343" s="40"/>
      <c r="AX343" s="40"/>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320"/>
      <c r="AG344" s="40"/>
      <c r="AH344" s="40"/>
      <c r="AI344" s="40"/>
      <c r="AJ344" s="40"/>
      <c r="AK344" s="40"/>
      <c r="AL344" s="40"/>
      <c r="AM344" s="40"/>
      <c r="AN344" s="40"/>
      <c r="AO344" s="40"/>
      <c r="AP344" s="40"/>
      <c r="AQ344" s="40"/>
      <c r="AR344" s="40"/>
      <c r="AS344" s="40"/>
      <c r="AT344" s="40"/>
      <c r="AU344" s="40"/>
      <c r="AV344" s="40"/>
      <c r="AW344" s="40"/>
      <c r="AX344" s="40"/>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320"/>
      <c r="AG345" s="40"/>
      <c r="AH345" s="40"/>
      <c r="AI345" s="40"/>
      <c r="AJ345" s="40"/>
      <c r="AK345" s="40"/>
      <c r="AL345" s="40"/>
      <c r="AM345" s="40"/>
      <c r="AN345" s="40"/>
      <c r="AO345" s="40"/>
      <c r="AP345" s="40"/>
      <c r="AQ345" s="40"/>
      <c r="AR345" s="40"/>
      <c r="AS345" s="40"/>
      <c r="AT345" s="40"/>
      <c r="AU345" s="40"/>
      <c r="AV345" s="40"/>
      <c r="AW345" s="40"/>
      <c r="AX345" s="40"/>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320"/>
      <c r="AG346" s="40"/>
      <c r="AH346" s="40"/>
      <c r="AI346" s="40"/>
      <c r="AJ346" s="40"/>
      <c r="AK346" s="40"/>
      <c r="AL346" s="40"/>
      <c r="AM346" s="40"/>
      <c r="AN346" s="40"/>
      <c r="AO346" s="40"/>
      <c r="AP346" s="40"/>
      <c r="AQ346" s="40"/>
      <c r="AR346" s="40"/>
      <c r="AS346" s="40"/>
      <c r="AT346" s="40"/>
      <c r="AU346" s="40"/>
      <c r="AV346" s="40"/>
      <c r="AW346" s="40"/>
      <c r="AX346" s="40"/>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320"/>
      <c r="AG347" s="40"/>
      <c r="AH347" s="40"/>
      <c r="AI347" s="40"/>
      <c r="AJ347" s="40"/>
      <c r="AK347" s="40"/>
      <c r="AL347" s="40"/>
      <c r="AM347" s="40"/>
      <c r="AN347" s="40"/>
      <c r="AO347" s="40"/>
      <c r="AP347" s="40"/>
      <c r="AQ347" s="40"/>
      <c r="AR347" s="40"/>
      <c r="AS347" s="40"/>
      <c r="AT347" s="40"/>
      <c r="AU347" s="40"/>
      <c r="AV347" s="40"/>
      <c r="AW347" s="40"/>
      <c r="AX347" s="40"/>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320"/>
      <c r="AG348" s="40"/>
      <c r="AH348" s="40"/>
      <c r="AI348" s="40"/>
      <c r="AJ348" s="40"/>
      <c r="AK348" s="40"/>
      <c r="AL348" s="40"/>
      <c r="AM348" s="40"/>
      <c r="AN348" s="40"/>
      <c r="AO348" s="40"/>
      <c r="AP348" s="40"/>
      <c r="AQ348" s="40"/>
      <c r="AR348" s="40"/>
      <c r="AS348" s="40"/>
      <c r="AT348" s="40"/>
      <c r="AU348" s="40"/>
      <c r="AV348" s="40"/>
      <c r="AW348" s="40"/>
      <c r="AX348" s="40"/>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320"/>
      <c r="AG349" s="40"/>
      <c r="AH349" s="40"/>
      <c r="AI349" s="40"/>
      <c r="AJ349" s="40"/>
      <c r="AK349" s="40"/>
      <c r="AL349" s="40"/>
      <c r="AM349" s="40"/>
      <c r="AN349" s="40"/>
      <c r="AO349" s="40"/>
      <c r="AP349" s="40"/>
      <c r="AQ349" s="40"/>
      <c r="AR349" s="40"/>
      <c r="AS349" s="40"/>
      <c r="AT349" s="40"/>
      <c r="AU349" s="40"/>
      <c r="AV349" s="40"/>
      <c r="AW349" s="40"/>
      <c r="AX349" s="40"/>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320"/>
      <c r="AG350" s="40"/>
      <c r="AH350" s="40"/>
      <c r="AI350" s="40"/>
      <c r="AJ350" s="40"/>
      <c r="AK350" s="40"/>
      <c r="AL350" s="40"/>
      <c r="AM350" s="40"/>
      <c r="AN350" s="40"/>
      <c r="AO350" s="40"/>
      <c r="AP350" s="40"/>
      <c r="AQ350" s="40"/>
      <c r="AR350" s="40"/>
      <c r="AS350" s="40"/>
      <c r="AT350" s="40"/>
      <c r="AU350" s="40"/>
      <c r="AV350" s="40"/>
      <c r="AW350" s="40"/>
      <c r="AX350" s="40"/>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320"/>
      <c r="AG351" s="40"/>
      <c r="AH351" s="40"/>
      <c r="AI351" s="40"/>
      <c r="AJ351" s="40"/>
      <c r="AK351" s="40"/>
      <c r="AL351" s="40"/>
      <c r="AM351" s="40"/>
      <c r="AN351" s="40"/>
      <c r="AO351" s="40"/>
      <c r="AP351" s="40"/>
      <c r="AQ351" s="40"/>
      <c r="AR351" s="40"/>
      <c r="AS351" s="40"/>
      <c r="AT351" s="40"/>
      <c r="AU351" s="40"/>
      <c r="AV351" s="40"/>
      <c r="AW351" s="40"/>
      <c r="AX351" s="40"/>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320"/>
      <c r="AG352" s="40"/>
      <c r="AH352" s="40"/>
      <c r="AI352" s="40"/>
      <c r="AJ352" s="40"/>
      <c r="AK352" s="40"/>
      <c r="AL352" s="40"/>
      <c r="AM352" s="40"/>
      <c r="AN352" s="40"/>
      <c r="AO352" s="40"/>
      <c r="AP352" s="40"/>
      <c r="AQ352" s="40"/>
      <c r="AR352" s="40"/>
      <c r="AS352" s="40"/>
      <c r="AT352" s="40"/>
      <c r="AU352" s="40"/>
      <c r="AV352" s="40"/>
      <c r="AW352" s="40"/>
      <c r="AX352" s="40"/>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320"/>
      <c r="AG353" s="40"/>
      <c r="AH353" s="40"/>
      <c r="AI353" s="40"/>
      <c r="AJ353" s="40"/>
      <c r="AK353" s="40"/>
      <c r="AL353" s="40"/>
      <c r="AM353" s="40"/>
      <c r="AN353" s="40"/>
      <c r="AO353" s="40"/>
      <c r="AP353" s="40"/>
      <c r="AQ353" s="40"/>
      <c r="AR353" s="40"/>
      <c r="AS353" s="40"/>
      <c r="AT353" s="40"/>
      <c r="AU353" s="40"/>
      <c r="AV353" s="40"/>
      <c r="AW353" s="40"/>
      <c r="AX353" s="40"/>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320"/>
      <c r="AG354" s="40"/>
      <c r="AH354" s="40"/>
      <c r="AI354" s="40"/>
      <c r="AJ354" s="40"/>
      <c r="AK354" s="40"/>
      <c r="AL354" s="40"/>
      <c r="AM354" s="40"/>
      <c r="AN354" s="40"/>
      <c r="AO354" s="40"/>
      <c r="AP354" s="40"/>
      <c r="AQ354" s="40"/>
      <c r="AR354" s="40"/>
      <c r="AS354" s="40"/>
      <c r="AT354" s="40"/>
      <c r="AU354" s="40"/>
      <c r="AV354" s="40"/>
      <c r="AW354" s="40"/>
      <c r="AX354" s="40"/>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320"/>
      <c r="AG355" s="40"/>
      <c r="AH355" s="40"/>
      <c r="AI355" s="40"/>
      <c r="AJ355" s="40"/>
      <c r="AK355" s="40"/>
      <c r="AL355" s="40"/>
      <c r="AM355" s="40"/>
      <c r="AN355" s="40"/>
      <c r="AO355" s="40"/>
      <c r="AP355" s="40"/>
      <c r="AQ355" s="40"/>
      <c r="AR355" s="40"/>
      <c r="AS355" s="40"/>
      <c r="AT355" s="40"/>
      <c r="AU355" s="40"/>
      <c r="AV355" s="40"/>
      <c r="AW355" s="40"/>
      <c r="AX355" s="40"/>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320"/>
      <c r="AG356" s="40"/>
      <c r="AH356" s="40"/>
      <c r="AI356" s="40"/>
      <c r="AJ356" s="40"/>
      <c r="AK356" s="40"/>
      <c r="AL356" s="40"/>
      <c r="AM356" s="40"/>
      <c r="AN356" s="40"/>
      <c r="AO356" s="40"/>
      <c r="AP356" s="40"/>
      <c r="AQ356" s="40"/>
      <c r="AR356" s="40"/>
      <c r="AS356" s="40"/>
      <c r="AT356" s="40"/>
      <c r="AU356" s="40"/>
      <c r="AV356" s="40"/>
      <c r="AW356" s="40"/>
      <c r="AX356" s="40"/>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320"/>
      <c r="AG357" s="40"/>
      <c r="AH357" s="40"/>
      <c r="AI357" s="40"/>
      <c r="AJ357" s="40"/>
      <c r="AK357" s="40"/>
      <c r="AL357" s="40"/>
      <c r="AM357" s="40"/>
      <c r="AN357" s="40"/>
      <c r="AO357" s="40"/>
      <c r="AP357" s="40"/>
      <c r="AQ357" s="40"/>
      <c r="AR357" s="40"/>
      <c r="AS357" s="40"/>
      <c r="AT357" s="40"/>
      <c r="AU357" s="40"/>
      <c r="AV357" s="40"/>
      <c r="AW357" s="40"/>
      <c r="AX357" s="40"/>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320"/>
      <c r="AG358" s="40"/>
      <c r="AH358" s="40"/>
      <c r="AI358" s="40"/>
      <c r="AJ358" s="40"/>
      <c r="AK358" s="40"/>
      <c r="AL358" s="40"/>
      <c r="AM358" s="40"/>
      <c r="AN358" s="40"/>
      <c r="AO358" s="40"/>
      <c r="AP358" s="40"/>
      <c r="AQ358" s="40"/>
      <c r="AR358" s="40"/>
      <c r="AS358" s="40"/>
      <c r="AT358" s="40"/>
      <c r="AU358" s="40"/>
      <c r="AV358" s="40"/>
      <c r="AW358" s="40"/>
      <c r="AX358" s="40"/>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320"/>
      <c r="AG359" s="40"/>
      <c r="AH359" s="40"/>
      <c r="AI359" s="40"/>
      <c r="AJ359" s="40"/>
      <c r="AK359" s="40"/>
      <c r="AL359" s="40"/>
      <c r="AM359" s="40"/>
      <c r="AN359" s="40"/>
      <c r="AO359" s="40"/>
      <c r="AP359" s="40"/>
      <c r="AQ359" s="40"/>
      <c r="AR359" s="40"/>
      <c r="AS359" s="40"/>
      <c r="AT359" s="40"/>
      <c r="AU359" s="40"/>
      <c r="AV359" s="40"/>
      <c r="AW359" s="40"/>
      <c r="AX359" s="40"/>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320"/>
      <c r="AG360" s="40"/>
      <c r="AH360" s="40"/>
      <c r="AI360" s="40"/>
      <c r="AJ360" s="40"/>
      <c r="AK360" s="40"/>
      <c r="AL360" s="40"/>
      <c r="AM360" s="40"/>
      <c r="AN360" s="40"/>
      <c r="AO360" s="40"/>
      <c r="AP360" s="40"/>
      <c r="AQ360" s="40"/>
      <c r="AR360" s="40"/>
      <c r="AS360" s="40"/>
      <c r="AT360" s="40"/>
      <c r="AU360" s="40"/>
      <c r="AV360" s="40"/>
      <c r="AW360" s="40"/>
      <c r="AX360" s="40"/>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320"/>
      <c r="AG361" s="40"/>
      <c r="AH361" s="40"/>
      <c r="AI361" s="40"/>
      <c r="AJ361" s="40"/>
      <c r="AK361" s="40"/>
      <c r="AL361" s="40"/>
      <c r="AM361" s="40"/>
      <c r="AN361" s="40"/>
      <c r="AO361" s="40"/>
      <c r="AP361" s="40"/>
      <c r="AQ361" s="40"/>
      <c r="AR361" s="40"/>
      <c r="AS361" s="40"/>
      <c r="AT361" s="40"/>
      <c r="AU361" s="40"/>
      <c r="AV361" s="40"/>
      <c r="AW361" s="40"/>
      <c r="AX361" s="40"/>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320"/>
      <c r="AG362" s="40"/>
      <c r="AH362" s="40"/>
      <c r="AI362" s="40"/>
      <c r="AJ362" s="40"/>
      <c r="AK362" s="40"/>
      <c r="AL362" s="40"/>
      <c r="AM362" s="40"/>
      <c r="AN362" s="40"/>
      <c r="AO362" s="40"/>
      <c r="AP362" s="40"/>
      <c r="AQ362" s="40"/>
      <c r="AR362" s="40"/>
      <c r="AS362" s="40"/>
      <c r="AT362" s="40"/>
      <c r="AU362" s="40"/>
      <c r="AV362" s="40"/>
      <c r="AW362" s="40"/>
      <c r="AX362" s="40"/>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320"/>
      <c r="AG363" s="40"/>
      <c r="AH363" s="40"/>
      <c r="AI363" s="40"/>
      <c r="AJ363" s="40"/>
      <c r="AK363" s="40"/>
      <c r="AL363" s="40"/>
      <c r="AM363" s="40"/>
      <c r="AN363" s="40"/>
      <c r="AO363" s="40"/>
      <c r="AP363" s="40"/>
      <c r="AQ363" s="40"/>
      <c r="AR363" s="40"/>
      <c r="AS363" s="40"/>
      <c r="AT363" s="40"/>
      <c r="AU363" s="40"/>
      <c r="AV363" s="40"/>
      <c r="AW363" s="40"/>
      <c r="AX363" s="40"/>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320"/>
      <c r="AG364" s="40"/>
      <c r="AH364" s="40"/>
      <c r="AI364" s="40"/>
      <c r="AJ364" s="40"/>
      <c r="AK364" s="40"/>
      <c r="AL364" s="40"/>
      <c r="AM364" s="40"/>
      <c r="AN364" s="40"/>
      <c r="AO364" s="40"/>
      <c r="AP364" s="40"/>
      <c r="AQ364" s="40"/>
      <c r="AR364" s="40"/>
      <c r="AS364" s="40"/>
      <c r="AT364" s="40"/>
      <c r="AU364" s="40"/>
      <c r="AV364" s="40"/>
      <c r="AW364" s="40"/>
      <c r="AX364" s="40"/>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320"/>
      <c r="AG365" s="40"/>
      <c r="AH365" s="40"/>
      <c r="AI365" s="40"/>
      <c r="AJ365" s="40"/>
      <c r="AK365" s="40"/>
      <c r="AL365" s="40"/>
      <c r="AM365" s="40"/>
      <c r="AN365" s="40"/>
      <c r="AO365" s="40"/>
      <c r="AP365" s="40"/>
      <c r="AQ365" s="40"/>
      <c r="AR365" s="40"/>
      <c r="AS365" s="40"/>
      <c r="AT365" s="40"/>
      <c r="AU365" s="40"/>
      <c r="AV365" s="40"/>
      <c r="AW365" s="40"/>
      <c r="AX365" s="40"/>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320"/>
      <c r="AG366" s="40"/>
      <c r="AH366" s="40"/>
      <c r="AI366" s="40"/>
      <c r="AJ366" s="40"/>
      <c r="AK366" s="40"/>
      <c r="AL366" s="40"/>
      <c r="AM366" s="40"/>
      <c r="AN366" s="40"/>
      <c r="AO366" s="40"/>
      <c r="AP366" s="40"/>
      <c r="AQ366" s="40"/>
      <c r="AR366" s="40"/>
      <c r="AS366" s="40"/>
      <c r="AT366" s="40"/>
      <c r="AU366" s="40"/>
      <c r="AV366" s="40"/>
      <c r="AW366" s="40"/>
      <c r="AX366" s="40"/>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320"/>
      <c r="AG367" s="40"/>
      <c r="AH367" s="40"/>
      <c r="AI367" s="40"/>
      <c r="AJ367" s="40"/>
      <c r="AK367" s="40"/>
      <c r="AL367" s="40"/>
      <c r="AM367" s="40"/>
      <c r="AN367" s="40"/>
      <c r="AO367" s="40"/>
      <c r="AP367" s="40"/>
      <c r="AQ367" s="40"/>
      <c r="AR367" s="40"/>
      <c r="AS367" s="40"/>
      <c r="AT367" s="40"/>
      <c r="AU367" s="40"/>
      <c r="AV367" s="40"/>
      <c r="AW367" s="40"/>
      <c r="AX367" s="40"/>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320"/>
      <c r="AG368" s="40"/>
      <c r="AH368" s="40"/>
      <c r="AI368" s="40"/>
      <c r="AJ368" s="40"/>
      <c r="AK368" s="40"/>
      <c r="AL368" s="40"/>
      <c r="AM368" s="40"/>
      <c r="AN368" s="40"/>
      <c r="AO368" s="40"/>
      <c r="AP368" s="40"/>
      <c r="AQ368" s="40"/>
      <c r="AR368" s="40"/>
      <c r="AS368" s="40"/>
      <c r="AT368" s="40"/>
      <c r="AU368" s="40"/>
      <c r="AV368" s="40"/>
      <c r="AW368" s="40"/>
      <c r="AX368" s="40"/>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320"/>
      <c r="AG369" s="40"/>
      <c r="AH369" s="40"/>
      <c r="AI369" s="40"/>
      <c r="AJ369" s="40"/>
      <c r="AK369" s="40"/>
      <c r="AL369" s="40"/>
      <c r="AM369" s="40"/>
      <c r="AN369" s="40"/>
      <c r="AO369" s="40"/>
      <c r="AP369" s="40"/>
      <c r="AQ369" s="40"/>
      <c r="AR369" s="40"/>
      <c r="AS369" s="40"/>
      <c r="AT369" s="40"/>
      <c r="AU369" s="40"/>
      <c r="AV369" s="40"/>
      <c r="AW369" s="40"/>
      <c r="AX369" s="40"/>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320"/>
      <c r="AG370" s="40"/>
      <c r="AH370" s="40"/>
      <c r="AI370" s="40"/>
      <c r="AJ370" s="40"/>
      <c r="AK370" s="40"/>
      <c r="AL370" s="40"/>
      <c r="AM370" s="40"/>
      <c r="AN370" s="40"/>
      <c r="AO370" s="40"/>
      <c r="AP370" s="40"/>
      <c r="AQ370" s="40"/>
      <c r="AR370" s="40"/>
      <c r="AS370" s="40"/>
      <c r="AT370" s="40"/>
      <c r="AU370" s="40"/>
      <c r="AV370" s="40"/>
      <c r="AW370" s="40"/>
      <c r="AX370" s="40"/>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320"/>
      <c r="AG371" s="40"/>
      <c r="AH371" s="40"/>
      <c r="AI371" s="40"/>
      <c r="AJ371" s="40"/>
      <c r="AK371" s="40"/>
      <c r="AL371" s="40"/>
      <c r="AM371" s="40"/>
      <c r="AN371" s="40"/>
      <c r="AO371" s="40"/>
      <c r="AP371" s="40"/>
      <c r="AQ371" s="40"/>
      <c r="AR371" s="40"/>
      <c r="AS371" s="40"/>
      <c r="AT371" s="40"/>
      <c r="AU371" s="40"/>
      <c r="AV371" s="40"/>
      <c r="AW371" s="40"/>
      <c r="AX371" s="40"/>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320"/>
      <c r="AG372" s="40"/>
      <c r="AH372" s="40"/>
      <c r="AI372" s="40"/>
      <c r="AJ372" s="40"/>
      <c r="AK372" s="40"/>
      <c r="AL372" s="40"/>
      <c r="AM372" s="40"/>
      <c r="AN372" s="40"/>
      <c r="AO372" s="40"/>
      <c r="AP372" s="40"/>
      <c r="AQ372" s="40"/>
      <c r="AR372" s="40"/>
      <c r="AS372" s="40"/>
      <c r="AT372" s="40"/>
      <c r="AU372" s="40"/>
      <c r="AV372" s="40"/>
      <c r="AW372" s="40"/>
      <c r="AX372" s="40"/>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320"/>
      <c r="AG373" s="40"/>
      <c r="AH373" s="40"/>
      <c r="AI373" s="40"/>
      <c r="AJ373" s="40"/>
      <c r="AK373" s="40"/>
      <c r="AL373" s="40"/>
      <c r="AM373" s="40"/>
      <c r="AN373" s="40"/>
      <c r="AO373" s="40"/>
      <c r="AP373" s="40"/>
      <c r="AQ373" s="40"/>
      <c r="AR373" s="40"/>
      <c r="AS373" s="40"/>
      <c r="AT373" s="40"/>
      <c r="AU373" s="40"/>
      <c r="AV373" s="40"/>
      <c r="AW373" s="40"/>
      <c r="AX373" s="40"/>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320"/>
      <c r="AG374" s="40"/>
      <c r="AH374" s="40"/>
      <c r="AI374" s="40"/>
      <c r="AJ374" s="40"/>
      <c r="AK374" s="40"/>
      <c r="AL374" s="40"/>
      <c r="AM374" s="40"/>
      <c r="AN374" s="40"/>
      <c r="AO374" s="40"/>
      <c r="AP374" s="40"/>
      <c r="AQ374" s="40"/>
      <c r="AR374" s="40"/>
      <c r="AS374" s="40"/>
      <c r="AT374" s="40"/>
      <c r="AU374" s="40"/>
      <c r="AV374" s="40"/>
      <c r="AW374" s="40"/>
      <c r="AX374" s="40"/>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320"/>
      <c r="AG375" s="40"/>
      <c r="AH375" s="40"/>
      <c r="AI375" s="40"/>
      <c r="AJ375" s="40"/>
      <c r="AK375" s="40"/>
      <c r="AL375" s="40"/>
      <c r="AM375" s="40"/>
      <c r="AN375" s="40"/>
      <c r="AO375" s="40"/>
      <c r="AP375" s="40"/>
      <c r="AQ375" s="40"/>
      <c r="AR375" s="40"/>
      <c r="AS375" s="40"/>
      <c r="AT375" s="40"/>
      <c r="AU375" s="40"/>
      <c r="AV375" s="40"/>
      <c r="AW375" s="40"/>
      <c r="AX375" s="40"/>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320"/>
      <c r="AG376" s="40"/>
      <c r="AH376" s="40"/>
      <c r="AI376" s="40"/>
      <c r="AJ376" s="40"/>
      <c r="AK376" s="40"/>
      <c r="AL376" s="40"/>
      <c r="AM376" s="40"/>
      <c r="AN376" s="40"/>
      <c r="AO376" s="40"/>
      <c r="AP376" s="40"/>
      <c r="AQ376" s="40"/>
      <c r="AR376" s="40"/>
      <c r="AS376" s="40"/>
      <c r="AT376" s="40"/>
      <c r="AU376" s="40"/>
      <c r="AV376" s="40"/>
      <c r="AW376" s="40"/>
      <c r="AX376" s="40"/>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320"/>
      <c r="AG377" s="40"/>
      <c r="AH377" s="40"/>
      <c r="AI377" s="40"/>
      <c r="AJ377" s="40"/>
      <c r="AK377" s="40"/>
      <c r="AL377" s="40"/>
      <c r="AM377" s="40"/>
      <c r="AN377" s="40"/>
      <c r="AO377" s="40"/>
      <c r="AP377" s="40"/>
      <c r="AQ377" s="40"/>
      <c r="AR377" s="40"/>
      <c r="AS377" s="40"/>
      <c r="AT377" s="40"/>
      <c r="AU377" s="40"/>
      <c r="AV377" s="40"/>
      <c r="AW377" s="40"/>
      <c r="AX377" s="40"/>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320"/>
      <c r="AG378" s="40"/>
      <c r="AH378" s="40"/>
      <c r="AI378" s="40"/>
      <c r="AJ378" s="40"/>
      <c r="AK378" s="40"/>
      <c r="AL378" s="40"/>
      <c r="AM378" s="40"/>
      <c r="AN378" s="40"/>
      <c r="AO378" s="40"/>
      <c r="AP378" s="40"/>
      <c r="AQ378" s="40"/>
      <c r="AR378" s="40"/>
      <c r="AS378" s="40"/>
      <c r="AT378" s="40"/>
      <c r="AU378" s="40"/>
      <c r="AV378" s="40"/>
      <c r="AW378" s="40"/>
      <c r="AX378" s="40"/>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320"/>
      <c r="AG379" s="40"/>
      <c r="AH379" s="40"/>
      <c r="AI379" s="40"/>
      <c r="AJ379" s="40"/>
      <c r="AK379" s="40"/>
      <c r="AL379" s="40"/>
      <c r="AM379" s="40"/>
      <c r="AN379" s="40"/>
      <c r="AO379" s="40"/>
      <c r="AP379" s="40"/>
      <c r="AQ379" s="40"/>
      <c r="AR379" s="40"/>
      <c r="AS379" s="40"/>
      <c r="AT379" s="40"/>
      <c r="AU379" s="40"/>
      <c r="AV379" s="40"/>
      <c r="AW379" s="40"/>
      <c r="AX379" s="40"/>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320"/>
      <c r="AG380" s="40"/>
      <c r="AH380" s="40"/>
      <c r="AI380" s="40"/>
      <c r="AJ380" s="40"/>
      <c r="AK380" s="40"/>
      <c r="AL380" s="40"/>
      <c r="AM380" s="40"/>
      <c r="AN380" s="40"/>
      <c r="AO380" s="40"/>
      <c r="AP380" s="40"/>
      <c r="AQ380" s="40"/>
      <c r="AR380" s="40"/>
      <c r="AS380" s="40"/>
      <c r="AT380" s="40"/>
      <c r="AU380" s="40"/>
      <c r="AV380" s="40"/>
      <c r="AW380" s="40"/>
      <c r="AX380" s="40"/>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320"/>
      <c r="AG381" s="40"/>
      <c r="AH381" s="40"/>
      <c r="AI381" s="40"/>
      <c r="AJ381" s="40"/>
      <c r="AK381" s="40"/>
      <c r="AL381" s="40"/>
      <c r="AM381" s="40"/>
      <c r="AN381" s="40"/>
      <c r="AO381" s="40"/>
      <c r="AP381" s="40"/>
      <c r="AQ381" s="40"/>
      <c r="AR381" s="40"/>
      <c r="AS381" s="40"/>
      <c r="AT381" s="40"/>
      <c r="AU381" s="40"/>
      <c r="AV381" s="40"/>
      <c r="AW381" s="40"/>
      <c r="AX381" s="40"/>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320"/>
      <c r="AG382" s="40"/>
      <c r="AH382" s="40"/>
      <c r="AI382" s="40"/>
      <c r="AJ382" s="40"/>
      <c r="AK382" s="40"/>
      <c r="AL382" s="40"/>
      <c r="AM382" s="40"/>
      <c r="AN382" s="40"/>
      <c r="AO382" s="40"/>
      <c r="AP382" s="40"/>
      <c r="AQ382" s="40"/>
      <c r="AR382" s="40"/>
      <c r="AS382" s="40"/>
      <c r="AT382" s="40"/>
      <c r="AU382" s="40"/>
      <c r="AV382" s="40"/>
      <c r="AW382" s="40"/>
      <c r="AX382" s="40"/>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320"/>
      <c r="AG383" s="40"/>
      <c r="AH383" s="40"/>
      <c r="AI383" s="40"/>
      <c r="AJ383" s="40"/>
      <c r="AK383" s="40"/>
      <c r="AL383" s="40"/>
      <c r="AM383" s="40"/>
      <c r="AN383" s="40"/>
      <c r="AO383" s="40"/>
      <c r="AP383" s="40"/>
      <c r="AQ383" s="40"/>
      <c r="AR383" s="40"/>
      <c r="AS383" s="40"/>
      <c r="AT383" s="40"/>
      <c r="AU383" s="40"/>
      <c r="AV383" s="40"/>
      <c r="AW383" s="40"/>
      <c r="AX383" s="40"/>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320"/>
      <c r="AG384" s="40"/>
      <c r="AH384" s="40"/>
      <c r="AI384" s="40"/>
      <c r="AJ384" s="40"/>
      <c r="AK384" s="40"/>
      <c r="AL384" s="40"/>
      <c r="AM384" s="40"/>
      <c r="AN384" s="40"/>
      <c r="AO384" s="40"/>
      <c r="AP384" s="40"/>
      <c r="AQ384" s="40"/>
      <c r="AR384" s="40"/>
      <c r="AS384" s="40"/>
      <c r="AT384" s="40"/>
      <c r="AU384" s="40"/>
      <c r="AV384" s="40"/>
      <c r="AW384" s="40"/>
      <c r="AX384" s="40"/>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320"/>
      <c r="AG385" s="40"/>
      <c r="AH385" s="40"/>
      <c r="AI385" s="40"/>
      <c r="AJ385" s="40"/>
      <c r="AK385" s="40"/>
      <c r="AL385" s="40"/>
      <c r="AM385" s="40"/>
      <c r="AN385" s="40"/>
      <c r="AO385" s="40"/>
      <c r="AP385" s="40"/>
      <c r="AQ385" s="40"/>
      <c r="AR385" s="40"/>
      <c r="AS385" s="40"/>
      <c r="AT385" s="40"/>
      <c r="AU385" s="40"/>
      <c r="AV385" s="40"/>
      <c r="AW385" s="40"/>
      <c r="AX385" s="40"/>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320"/>
      <c r="AG386" s="40"/>
      <c r="AH386" s="40"/>
      <c r="AI386" s="40"/>
      <c r="AJ386" s="40"/>
      <c r="AK386" s="40"/>
      <c r="AL386" s="40"/>
      <c r="AM386" s="40"/>
      <c r="AN386" s="40"/>
      <c r="AO386" s="40"/>
      <c r="AP386" s="40"/>
      <c r="AQ386" s="40"/>
      <c r="AR386" s="40"/>
      <c r="AS386" s="40"/>
      <c r="AT386" s="40"/>
      <c r="AU386" s="40"/>
      <c r="AV386" s="40"/>
      <c r="AW386" s="40"/>
      <c r="AX386" s="40"/>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320"/>
      <c r="AG387" s="40"/>
      <c r="AH387" s="40"/>
      <c r="AI387" s="40"/>
      <c r="AJ387" s="40"/>
      <c r="AK387" s="40"/>
      <c r="AL387" s="40"/>
      <c r="AM387" s="40"/>
      <c r="AN387" s="40"/>
      <c r="AO387" s="40"/>
      <c r="AP387" s="40"/>
      <c r="AQ387" s="40"/>
      <c r="AR387" s="40"/>
      <c r="AS387" s="40"/>
      <c r="AT387" s="40"/>
      <c r="AU387" s="40"/>
      <c r="AV387" s="40"/>
      <c r="AW387" s="40"/>
      <c r="AX387" s="40"/>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320"/>
      <c r="AG388" s="40"/>
      <c r="AH388" s="40"/>
      <c r="AI388" s="40"/>
      <c r="AJ388" s="40"/>
      <c r="AK388" s="40"/>
      <c r="AL388" s="40"/>
      <c r="AM388" s="40"/>
      <c r="AN388" s="40"/>
      <c r="AO388" s="40"/>
      <c r="AP388" s="40"/>
      <c r="AQ388" s="40"/>
      <c r="AR388" s="40"/>
      <c r="AS388" s="40"/>
      <c r="AT388" s="40"/>
      <c r="AU388" s="40"/>
      <c r="AV388" s="40"/>
      <c r="AW388" s="40"/>
      <c r="AX388" s="40"/>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320"/>
      <c r="AG389" s="40"/>
      <c r="AH389" s="40"/>
      <c r="AI389" s="40"/>
      <c r="AJ389" s="40"/>
      <c r="AK389" s="40"/>
      <c r="AL389" s="40"/>
      <c r="AM389" s="40"/>
      <c r="AN389" s="40"/>
      <c r="AO389" s="40"/>
      <c r="AP389" s="40"/>
      <c r="AQ389" s="40"/>
      <c r="AR389" s="40"/>
      <c r="AS389" s="40"/>
      <c r="AT389" s="40"/>
      <c r="AU389" s="40"/>
      <c r="AV389" s="40"/>
      <c r="AW389" s="40"/>
      <c r="AX389" s="40"/>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320"/>
      <c r="AG390" s="40"/>
      <c r="AH390" s="40"/>
      <c r="AI390" s="40"/>
      <c r="AJ390" s="40"/>
      <c r="AK390" s="40"/>
      <c r="AL390" s="40"/>
      <c r="AM390" s="40"/>
      <c r="AN390" s="40"/>
      <c r="AO390" s="40"/>
      <c r="AP390" s="40"/>
      <c r="AQ390" s="40"/>
      <c r="AR390" s="40"/>
      <c r="AS390" s="40"/>
      <c r="AT390" s="40"/>
      <c r="AU390" s="40"/>
      <c r="AV390" s="40"/>
      <c r="AW390" s="40"/>
      <c r="AX390" s="40"/>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320"/>
      <c r="AG391" s="40"/>
      <c r="AH391" s="40"/>
      <c r="AI391" s="40"/>
      <c r="AJ391" s="40"/>
      <c r="AK391" s="40"/>
      <c r="AL391" s="40"/>
      <c r="AM391" s="40"/>
      <c r="AN391" s="40"/>
      <c r="AO391" s="40"/>
      <c r="AP391" s="40"/>
      <c r="AQ391" s="40"/>
      <c r="AR391" s="40"/>
      <c r="AS391" s="40"/>
      <c r="AT391" s="40"/>
      <c r="AU391" s="40"/>
      <c r="AV391" s="40"/>
      <c r="AW391" s="40"/>
      <c r="AX391" s="40"/>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320"/>
      <c r="AG392" s="40"/>
      <c r="AH392" s="40"/>
      <c r="AI392" s="40"/>
      <c r="AJ392" s="40"/>
      <c r="AK392" s="40"/>
      <c r="AL392" s="40"/>
      <c r="AM392" s="40"/>
      <c r="AN392" s="40"/>
      <c r="AO392" s="40"/>
      <c r="AP392" s="40"/>
      <c r="AQ392" s="40"/>
      <c r="AR392" s="40"/>
      <c r="AS392" s="40"/>
      <c r="AT392" s="40"/>
      <c r="AU392" s="40"/>
      <c r="AV392" s="40"/>
      <c r="AW392" s="40"/>
      <c r="AX392" s="40"/>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320"/>
      <c r="AG393" s="40"/>
      <c r="AH393" s="40"/>
      <c r="AI393" s="40"/>
      <c r="AJ393" s="40"/>
      <c r="AK393" s="40"/>
      <c r="AL393" s="40"/>
      <c r="AM393" s="40"/>
      <c r="AN393" s="40"/>
      <c r="AO393" s="40"/>
      <c r="AP393" s="40"/>
      <c r="AQ393" s="40"/>
      <c r="AR393" s="40"/>
      <c r="AS393" s="40"/>
      <c r="AT393" s="40"/>
      <c r="AU393" s="40"/>
      <c r="AV393" s="40"/>
      <c r="AW393" s="40"/>
      <c r="AX393" s="40"/>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320"/>
      <c r="AG394" s="40"/>
      <c r="AH394" s="40"/>
      <c r="AI394" s="40"/>
      <c r="AJ394" s="40"/>
      <c r="AK394" s="40"/>
      <c r="AL394" s="40"/>
      <c r="AM394" s="40"/>
      <c r="AN394" s="40"/>
      <c r="AO394" s="40"/>
      <c r="AP394" s="40"/>
      <c r="AQ394" s="40"/>
      <c r="AR394" s="40"/>
      <c r="AS394" s="40"/>
      <c r="AT394" s="40"/>
      <c r="AU394" s="40"/>
      <c r="AV394" s="40"/>
      <c r="AW394" s="40"/>
      <c r="AX394" s="40"/>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320"/>
      <c r="AG395" s="40"/>
      <c r="AH395" s="40"/>
      <c r="AI395" s="40"/>
      <c r="AJ395" s="40"/>
      <c r="AK395" s="40"/>
      <c r="AL395" s="40"/>
      <c r="AM395" s="40"/>
      <c r="AN395" s="40"/>
      <c r="AO395" s="40"/>
      <c r="AP395" s="40"/>
      <c r="AQ395" s="40"/>
      <c r="AR395" s="40"/>
      <c r="AS395" s="40"/>
      <c r="AT395" s="40"/>
      <c r="AU395" s="40"/>
      <c r="AV395" s="40"/>
      <c r="AW395" s="40"/>
      <c r="AX395" s="40"/>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320"/>
      <c r="AG396" s="40"/>
      <c r="AH396" s="40"/>
      <c r="AI396" s="40"/>
      <c r="AJ396" s="40"/>
      <c r="AK396" s="40"/>
      <c r="AL396" s="40"/>
      <c r="AM396" s="40"/>
      <c r="AN396" s="40"/>
      <c r="AO396" s="40"/>
      <c r="AP396" s="40"/>
      <c r="AQ396" s="40"/>
      <c r="AR396" s="40"/>
      <c r="AS396" s="40"/>
      <c r="AT396" s="40"/>
      <c r="AU396" s="40"/>
      <c r="AV396" s="40"/>
      <c r="AW396" s="40"/>
      <c r="AX396" s="40"/>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320"/>
      <c r="AG397" s="40"/>
      <c r="AH397" s="40"/>
      <c r="AI397" s="40"/>
      <c r="AJ397" s="40"/>
      <c r="AK397" s="40"/>
      <c r="AL397" s="40"/>
      <c r="AM397" s="40"/>
      <c r="AN397" s="40"/>
      <c r="AO397" s="40"/>
      <c r="AP397" s="40"/>
      <c r="AQ397" s="40"/>
      <c r="AR397" s="40"/>
      <c r="AS397" s="40"/>
      <c r="AT397" s="40"/>
      <c r="AU397" s="40"/>
      <c r="AV397" s="40"/>
      <c r="AW397" s="40"/>
      <c r="AX397" s="40"/>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320"/>
      <c r="AG398" s="40"/>
      <c r="AH398" s="40"/>
      <c r="AI398" s="40"/>
      <c r="AJ398" s="40"/>
      <c r="AK398" s="40"/>
      <c r="AL398" s="40"/>
      <c r="AM398" s="40"/>
      <c r="AN398" s="40"/>
      <c r="AO398" s="40"/>
      <c r="AP398" s="40"/>
      <c r="AQ398" s="40"/>
      <c r="AR398" s="40"/>
      <c r="AS398" s="40"/>
      <c r="AT398" s="40"/>
      <c r="AU398" s="40"/>
      <c r="AV398" s="40"/>
      <c r="AW398" s="40"/>
      <c r="AX398" s="40"/>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320"/>
      <c r="AG399" s="40"/>
      <c r="AH399" s="40"/>
      <c r="AI399" s="40"/>
      <c r="AJ399" s="40"/>
      <c r="AK399" s="40"/>
      <c r="AL399" s="40"/>
      <c r="AM399" s="40"/>
      <c r="AN399" s="40"/>
      <c r="AO399" s="40"/>
      <c r="AP399" s="40"/>
      <c r="AQ399" s="40"/>
      <c r="AR399" s="40"/>
      <c r="AS399" s="40"/>
      <c r="AT399" s="40"/>
      <c r="AU399" s="40"/>
      <c r="AV399" s="40"/>
      <c r="AW399" s="40"/>
      <c r="AX399" s="40"/>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320"/>
      <c r="AG400" s="40"/>
      <c r="AH400" s="40"/>
      <c r="AI400" s="40"/>
      <c r="AJ400" s="40"/>
      <c r="AK400" s="40"/>
      <c r="AL400" s="40"/>
      <c r="AM400" s="40"/>
      <c r="AN400" s="40"/>
      <c r="AO400" s="40"/>
      <c r="AP400" s="40"/>
      <c r="AQ400" s="40"/>
      <c r="AR400" s="40"/>
      <c r="AS400" s="40"/>
      <c r="AT400" s="40"/>
      <c r="AU400" s="40"/>
      <c r="AV400" s="40"/>
      <c r="AW400" s="40"/>
      <c r="AX400" s="40"/>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320"/>
      <c r="AG401" s="40"/>
      <c r="AH401" s="40"/>
      <c r="AI401" s="40"/>
      <c r="AJ401" s="40"/>
      <c r="AK401" s="40"/>
      <c r="AL401" s="40"/>
      <c r="AM401" s="40"/>
      <c r="AN401" s="40"/>
      <c r="AO401" s="40"/>
      <c r="AP401" s="40"/>
      <c r="AQ401" s="40"/>
      <c r="AR401" s="40"/>
      <c r="AS401" s="40"/>
      <c r="AT401" s="40"/>
      <c r="AU401" s="40"/>
      <c r="AV401" s="40"/>
      <c r="AW401" s="40"/>
      <c r="AX401" s="40"/>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320"/>
      <c r="AG402" s="40"/>
      <c r="AH402" s="40"/>
      <c r="AI402" s="40"/>
      <c r="AJ402" s="40"/>
      <c r="AK402" s="40"/>
      <c r="AL402" s="40"/>
      <c r="AM402" s="40"/>
      <c r="AN402" s="40"/>
      <c r="AO402" s="40"/>
      <c r="AP402" s="40"/>
      <c r="AQ402" s="40"/>
      <c r="AR402" s="40"/>
      <c r="AS402" s="40"/>
      <c r="AT402" s="40"/>
      <c r="AU402" s="40"/>
      <c r="AV402" s="40"/>
      <c r="AW402" s="40"/>
      <c r="AX402" s="40"/>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320"/>
      <c r="AG403" s="40"/>
      <c r="AH403" s="40"/>
      <c r="AI403" s="40"/>
      <c r="AJ403" s="40"/>
      <c r="AK403" s="40"/>
      <c r="AL403" s="40"/>
      <c r="AM403" s="40"/>
      <c r="AN403" s="40"/>
      <c r="AO403" s="40"/>
      <c r="AP403" s="40"/>
      <c r="AQ403" s="40"/>
      <c r="AR403" s="40"/>
      <c r="AS403" s="40"/>
      <c r="AT403" s="40"/>
      <c r="AU403" s="40"/>
      <c r="AV403" s="40"/>
      <c r="AW403" s="40"/>
      <c r="AX403" s="40"/>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320"/>
      <c r="AG404" s="40"/>
      <c r="AH404" s="40"/>
      <c r="AI404" s="40"/>
      <c r="AJ404" s="40"/>
      <c r="AK404" s="40"/>
      <c r="AL404" s="40"/>
      <c r="AM404" s="40"/>
      <c r="AN404" s="40"/>
      <c r="AO404" s="40"/>
      <c r="AP404" s="40"/>
      <c r="AQ404" s="40"/>
      <c r="AR404" s="40"/>
      <c r="AS404" s="40"/>
      <c r="AT404" s="40"/>
      <c r="AU404" s="40"/>
      <c r="AV404" s="40"/>
      <c r="AW404" s="40"/>
      <c r="AX404" s="40"/>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320"/>
      <c r="AG405" s="40"/>
      <c r="AH405" s="40"/>
      <c r="AI405" s="40"/>
      <c r="AJ405" s="40"/>
      <c r="AK405" s="40"/>
      <c r="AL405" s="40"/>
      <c r="AM405" s="40"/>
      <c r="AN405" s="40"/>
      <c r="AO405" s="40"/>
      <c r="AP405" s="40"/>
      <c r="AQ405" s="40"/>
      <c r="AR405" s="40"/>
      <c r="AS405" s="40"/>
      <c r="AT405" s="40"/>
      <c r="AU405" s="40"/>
      <c r="AV405" s="40"/>
      <c r="AW405" s="40"/>
      <c r="AX405" s="40"/>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320"/>
      <c r="AG406" s="40"/>
      <c r="AH406" s="40"/>
      <c r="AI406" s="40"/>
      <c r="AJ406" s="40"/>
      <c r="AK406" s="40"/>
      <c r="AL406" s="40"/>
      <c r="AM406" s="40"/>
      <c r="AN406" s="40"/>
      <c r="AO406" s="40"/>
      <c r="AP406" s="40"/>
      <c r="AQ406" s="40"/>
      <c r="AR406" s="40"/>
      <c r="AS406" s="40"/>
      <c r="AT406" s="40"/>
      <c r="AU406" s="40"/>
      <c r="AV406" s="40"/>
      <c r="AW406" s="40"/>
      <c r="AX406" s="40"/>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320"/>
      <c r="AG407" s="40"/>
      <c r="AH407" s="40"/>
      <c r="AI407" s="40"/>
      <c r="AJ407" s="40"/>
      <c r="AK407" s="40"/>
      <c r="AL407" s="40"/>
      <c r="AM407" s="40"/>
      <c r="AN407" s="40"/>
      <c r="AO407" s="40"/>
      <c r="AP407" s="40"/>
      <c r="AQ407" s="40"/>
      <c r="AR407" s="40"/>
      <c r="AS407" s="40"/>
      <c r="AT407" s="40"/>
      <c r="AU407" s="40"/>
      <c r="AV407" s="40"/>
      <c r="AW407" s="40"/>
      <c r="AX407" s="40"/>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320"/>
      <c r="AG408" s="40"/>
      <c r="AH408" s="40"/>
      <c r="AI408" s="40"/>
      <c r="AJ408" s="40"/>
      <c r="AK408" s="40"/>
      <c r="AL408" s="40"/>
      <c r="AM408" s="40"/>
      <c r="AN408" s="40"/>
      <c r="AO408" s="40"/>
      <c r="AP408" s="40"/>
      <c r="AQ408" s="40"/>
      <c r="AR408" s="40"/>
      <c r="AS408" s="40"/>
      <c r="AT408" s="40"/>
      <c r="AU408" s="40"/>
      <c r="AV408" s="40"/>
      <c r="AW408" s="40"/>
      <c r="AX408" s="40"/>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320"/>
      <c r="AG409" s="40"/>
      <c r="AH409" s="40"/>
      <c r="AI409" s="40"/>
      <c r="AJ409" s="40"/>
      <c r="AK409" s="40"/>
      <c r="AL409" s="40"/>
      <c r="AM409" s="40"/>
      <c r="AN409" s="40"/>
      <c r="AO409" s="40"/>
      <c r="AP409" s="40"/>
      <c r="AQ409" s="40"/>
      <c r="AR409" s="40"/>
      <c r="AS409" s="40"/>
      <c r="AT409" s="40"/>
      <c r="AU409" s="40"/>
      <c r="AV409" s="40"/>
      <c r="AW409" s="40"/>
      <c r="AX409" s="40"/>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320"/>
      <c r="AG410" s="40"/>
      <c r="AH410" s="40"/>
      <c r="AI410" s="40"/>
      <c r="AJ410" s="40"/>
      <c r="AK410" s="40"/>
      <c r="AL410" s="40"/>
      <c r="AM410" s="40"/>
      <c r="AN410" s="40"/>
      <c r="AO410" s="40"/>
      <c r="AP410" s="40"/>
      <c r="AQ410" s="40"/>
      <c r="AR410" s="40"/>
      <c r="AS410" s="40"/>
      <c r="AT410" s="40"/>
      <c r="AU410" s="40"/>
      <c r="AV410" s="40"/>
      <c r="AW410" s="40"/>
      <c r="AX410" s="40"/>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320"/>
      <c r="AG411" s="40"/>
      <c r="AH411" s="40"/>
      <c r="AI411" s="40"/>
      <c r="AJ411" s="40"/>
      <c r="AK411" s="40"/>
      <c r="AL411" s="40"/>
      <c r="AM411" s="40"/>
      <c r="AN411" s="40"/>
      <c r="AO411" s="40"/>
      <c r="AP411" s="40"/>
      <c r="AQ411" s="40"/>
      <c r="AR411" s="40"/>
      <c r="AS411" s="40"/>
      <c r="AT411" s="40"/>
      <c r="AU411" s="40"/>
      <c r="AV411" s="40"/>
      <c r="AW411" s="40"/>
      <c r="AX411" s="40"/>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320"/>
      <c r="AG412" s="40"/>
      <c r="AH412" s="40"/>
      <c r="AI412" s="40"/>
      <c r="AJ412" s="40"/>
      <c r="AK412" s="40"/>
      <c r="AL412" s="40"/>
      <c r="AM412" s="40"/>
      <c r="AN412" s="40"/>
      <c r="AO412" s="40"/>
      <c r="AP412" s="40"/>
      <c r="AQ412" s="40"/>
      <c r="AR412" s="40"/>
      <c r="AS412" s="40"/>
      <c r="AT412" s="40"/>
      <c r="AU412" s="40"/>
      <c r="AV412" s="40"/>
      <c r="AW412" s="40"/>
      <c r="AX412" s="40"/>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320"/>
      <c r="AG413" s="40"/>
      <c r="AH413" s="40"/>
      <c r="AI413" s="40"/>
      <c r="AJ413" s="40"/>
      <c r="AK413" s="40"/>
      <c r="AL413" s="40"/>
      <c r="AM413" s="40"/>
      <c r="AN413" s="40"/>
      <c r="AO413" s="40"/>
      <c r="AP413" s="40"/>
      <c r="AQ413" s="40"/>
      <c r="AR413" s="40"/>
      <c r="AS413" s="40"/>
      <c r="AT413" s="40"/>
      <c r="AU413" s="40"/>
      <c r="AV413" s="40"/>
      <c r="AW413" s="40"/>
      <c r="AX413" s="40"/>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320"/>
      <c r="AG414" s="40"/>
      <c r="AH414" s="40"/>
      <c r="AI414" s="40"/>
      <c r="AJ414" s="40"/>
      <c r="AK414" s="40"/>
      <c r="AL414" s="40"/>
      <c r="AM414" s="40"/>
      <c r="AN414" s="40"/>
      <c r="AO414" s="40"/>
      <c r="AP414" s="40"/>
      <c r="AQ414" s="40"/>
      <c r="AR414" s="40"/>
      <c r="AS414" s="40"/>
      <c r="AT414" s="40"/>
      <c r="AU414" s="40"/>
      <c r="AV414" s="40"/>
      <c r="AW414" s="40"/>
      <c r="AX414" s="40"/>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320"/>
      <c r="AG415" s="40"/>
      <c r="AH415" s="40"/>
      <c r="AI415" s="40"/>
      <c r="AJ415" s="40"/>
      <c r="AK415" s="40"/>
      <c r="AL415" s="40"/>
      <c r="AM415" s="40"/>
      <c r="AN415" s="40"/>
      <c r="AO415" s="40"/>
      <c r="AP415" s="40"/>
      <c r="AQ415" s="40"/>
      <c r="AR415" s="40"/>
      <c r="AS415" s="40"/>
      <c r="AT415" s="40"/>
      <c r="AU415" s="40"/>
      <c r="AV415" s="40"/>
      <c r="AW415" s="40"/>
      <c r="AX415" s="40"/>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320"/>
      <c r="AG416" s="40"/>
      <c r="AH416" s="40"/>
      <c r="AI416" s="40"/>
      <c r="AJ416" s="40"/>
      <c r="AK416" s="40"/>
      <c r="AL416" s="40"/>
      <c r="AM416" s="40"/>
      <c r="AN416" s="40"/>
      <c r="AO416" s="40"/>
      <c r="AP416" s="40"/>
      <c r="AQ416" s="40"/>
      <c r="AR416" s="40"/>
      <c r="AS416" s="40"/>
      <c r="AT416" s="40"/>
      <c r="AU416" s="40"/>
      <c r="AV416" s="40"/>
      <c r="AW416" s="40"/>
      <c r="AX416" s="40"/>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320"/>
      <c r="AG417" s="40"/>
      <c r="AH417" s="40"/>
      <c r="AI417" s="40"/>
      <c r="AJ417" s="40"/>
      <c r="AK417" s="40"/>
      <c r="AL417" s="40"/>
      <c r="AM417" s="40"/>
      <c r="AN417" s="40"/>
      <c r="AO417" s="40"/>
      <c r="AP417" s="40"/>
      <c r="AQ417" s="40"/>
      <c r="AR417" s="40"/>
      <c r="AS417" s="40"/>
      <c r="AT417" s="40"/>
      <c r="AU417" s="40"/>
      <c r="AV417" s="40"/>
      <c r="AW417" s="40"/>
      <c r="AX417" s="40"/>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320"/>
      <c r="AG418" s="40"/>
      <c r="AH418" s="40"/>
      <c r="AI418" s="40"/>
      <c r="AJ418" s="40"/>
      <c r="AK418" s="40"/>
      <c r="AL418" s="40"/>
      <c r="AM418" s="40"/>
      <c r="AN418" s="40"/>
      <c r="AO418" s="40"/>
      <c r="AP418" s="40"/>
      <c r="AQ418" s="40"/>
      <c r="AR418" s="40"/>
      <c r="AS418" s="40"/>
      <c r="AT418" s="40"/>
      <c r="AU418" s="40"/>
      <c r="AV418" s="40"/>
      <c r="AW418" s="40"/>
      <c r="AX418" s="40"/>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320"/>
      <c r="AG419" s="40"/>
      <c r="AH419" s="40"/>
      <c r="AI419" s="40"/>
      <c r="AJ419" s="40"/>
      <c r="AK419" s="40"/>
      <c r="AL419" s="40"/>
      <c r="AM419" s="40"/>
      <c r="AN419" s="40"/>
      <c r="AO419" s="40"/>
      <c r="AP419" s="40"/>
      <c r="AQ419" s="40"/>
      <c r="AR419" s="40"/>
      <c r="AS419" s="40"/>
      <c r="AT419" s="40"/>
      <c r="AU419" s="40"/>
      <c r="AV419" s="40"/>
      <c r="AW419" s="40"/>
      <c r="AX419" s="40"/>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320"/>
      <c r="AG420" s="40"/>
      <c r="AH420" s="40"/>
      <c r="AI420" s="40"/>
      <c r="AJ420" s="40"/>
      <c r="AK420" s="40"/>
      <c r="AL420" s="40"/>
      <c r="AM420" s="40"/>
      <c r="AN420" s="40"/>
      <c r="AO420" s="40"/>
      <c r="AP420" s="40"/>
      <c r="AQ420" s="40"/>
      <c r="AR420" s="40"/>
      <c r="AS420" s="40"/>
      <c r="AT420" s="40"/>
      <c r="AU420" s="40"/>
      <c r="AV420" s="40"/>
      <c r="AW420" s="40"/>
      <c r="AX420" s="40"/>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320"/>
      <c r="AG421" s="40"/>
      <c r="AH421" s="40"/>
      <c r="AI421" s="40"/>
      <c r="AJ421" s="40"/>
      <c r="AK421" s="40"/>
      <c r="AL421" s="40"/>
      <c r="AM421" s="40"/>
      <c r="AN421" s="40"/>
      <c r="AO421" s="40"/>
      <c r="AP421" s="40"/>
      <c r="AQ421" s="40"/>
      <c r="AR421" s="40"/>
      <c r="AS421" s="40"/>
      <c r="AT421" s="40"/>
      <c r="AU421" s="40"/>
      <c r="AV421" s="40"/>
      <c r="AW421" s="40"/>
      <c r="AX421" s="40"/>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320"/>
      <c r="AG422" s="40"/>
      <c r="AH422" s="40"/>
      <c r="AI422" s="40"/>
      <c r="AJ422" s="40"/>
      <c r="AK422" s="40"/>
      <c r="AL422" s="40"/>
      <c r="AM422" s="40"/>
      <c r="AN422" s="40"/>
      <c r="AO422" s="40"/>
      <c r="AP422" s="40"/>
      <c r="AQ422" s="40"/>
      <c r="AR422" s="40"/>
      <c r="AS422" s="40"/>
      <c r="AT422" s="40"/>
      <c r="AU422" s="40"/>
      <c r="AV422" s="40"/>
      <c r="AW422" s="40"/>
      <c r="AX422" s="40"/>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320"/>
      <c r="AG423" s="40"/>
      <c r="AH423" s="40"/>
      <c r="AI423" s="40"/>
      <c r="AJ423" s="40"/>
      <c r="AK423" s="40"/>
      <c r="AL423" s="40"/>
      <c r="AM423" s="40"/>
      <c r="AN423" s="40"/>
      <c r="AO423" s="40"/>
      <c r="AP423" s="40"/>
      <c r="AQ423" s="40"/>
      <c r="AR423" s="40"/>
      <c r="AS423" s="40"/>
      <c r="AT423" s="40"/>
      <c r="AU423" s="40"/>
      <c r="AV423" s="40"/>
      <c r="AW423" s="40"/>
      <c r="AX423" s="40"/>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320"/>
      <c r="AG424" s="40"/>
      <c r="AH424" s="40"/>
      <c r="AI424" s="40"/>
      <c r="AJ424" s="40"/>
      <c r="AK424" s="40"/>
      <c r="AL424" s="40"/>
      <c r="AM424" s="40"/>
      <c r="AN424" s="40"/>
      <c r="AO424" s="40"/>
      <c r="AP424" s="40"/>
      <c r="AQ424" s="40"/>
      <c r="AR424" s="40"/>
      <c r="AS424" s="40"/>
      <c r="AT424" s="40"/>
      <c r="AU424" s="40"/>
      <c r="AV424" s="40"/>
      <c r="AW424" s="40"/>
      <c r="AX424" s="40"/>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320"/>
      <c r="AG425" s="40"/>
      <c r="AH425" s="40"/>
      <c r="AI425" s="40"/>
      <c r="AJ425" s="40"/>
      <c r="AK425" s="40"/>
      <c r="AL425" s="40"/>
      <c r="AM425" s="40"/>
      <c r="AN425" s="40"/>
      <c r="AO425" s="40"/>
      <c r="AP425" s="40"/>
      <c r="AQ425" s="40"/>
      <c r="AR425" s="40"/>
      <c r="AS425" s="40"/>
      <c r="AT425" s="40"/>
      <c r="AU425" s="40"/>
      <c r="AV425" s="40"/>
      <c r="AW425" s="40"/>
      <c r="AX425" s="40"/>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320"/>
      <c r="AG426" s="40"/>
      <c r="AH426" s="40"/>
      <c r="AI426" s="40"/>
      <c r="AJ426" s="40"/>
      <c r="AK426" s="40"/>
      <c r="AL426" s="40"/>
      <c r="AM426" s="40"/>
      <c r="AN426" s="40"/>
      <c r="AO426" s="40"/>
      <c r="AP426" s="40"/>
      <c r="AQ426" s="40"/>
      <c r="AR426" s="40"/>
      <c r="AS426" s="40"/>
      <c r="AT426" s="40"/>
      <c r="AU426" s="40"/>
      <c r="AV426" s="40"/>
      <c r="AW426" s="40"/>
      <c r="AX426" s="40"/>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320"/>
      <c r="AG427" s="40"/>
      <c r="AH427" s="40"/>
      <c r="AI427" s="40"/>
      <c r="AJ427" s="40"/>
      <c r="AK427" s="40"/>
      <c r="AL427" s="40"/>
      <c r="AM427" s="40"/>
      <c r="AN427" s="40"/>
      <c r="AO427" s="40"/>
      <c r="AP427" s="40"/>
      <c r="AQ427" s="40"/>
      <c r="AR427" s="40"/>
      <c r="AS427" s="40"/>
      <c r="AT427" s="40"/>
      <c r="AU427" s="40"/>
      <c r="AV427" s="40"/>
      <c r="AW427" s="40"/>
      <c r="AX427" s="40"/>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320"/>
      <c r="AG428" s="40"/>
      <c r="AH428" s="40"/>
      <c r="AI428" s="40"/>
      <c r="AJ428" s="40"/>
      <c r="AK428" s="40"/>
      <c r="AL428" s="40"/>
      <c r="AM428" s="40"/>
      <c r="AN428" s="40"/>
      <c r="AO428" s="40"/>
      <c r="AP428" s="40"/>
      <c r="AQ428" s="40"/>
      <c r="AR428" s="40"/>
      <c r="AS428" s="40"/>
      <c r="AT428" s="40"/>
      <c r="AU428" s="40"/>
      <c r="AV428" s="40"/>
      <c r="AW428" s="40"/>
      <c r="AX428" s="40"/>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320"/>
      <c r="AG429" s="40"/>
      <c r="AH429" s="40"/>
      <c r="AI429" s="40"/>
      <c r="AJ429" s="40"/>
      <c r="AK429" s="40"/>
      <c r="AL429" s="40"/>
      <c r="AM429" s="40"/>
      <c r="AN429" s="40"/>
      <c r="AO429" s="40"/>
      <c r="AP429" s="40"/>
      <c r="AQ429" s="40"/>
      <c r="AR429" s="40"/>
      <c r="AS429" s="40"/>
      <c r="AT429" s="40"/>
      <c r="AU429" s="40"/>
      <c r="AV429" s="40"/>
      <c r="AW429" s="40"/>
      <c r="AX429" s="40"/>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320"/>
      <c r="AG430" s="40"/>
      <c r="AH430" s="40"/>
      <c r="AI430" s="40"/>
      <c r="AJ430" s="40"/>
      <c r="AK430" s="40"/>
      <c r="AL430" s="40"/>
      <c r="AM430" s="40"/>
      <c r="AN430" s="40"/>
      <c r="AO430" s="40"/>
      <c r="AP430" s="40"/>
      <c r="AQ430" s="40"/>
      <c r="AR430" s="40"/>
      <c r="AS430" s="40"/>
      <c r="AT430" s="40"/>
      <c r="AU430" s="40"/>
      <c r="AV430" s="40"/>
      <c r="AW430" s="40"/>
      <c r="AX430" s="40"/>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320"/>
      <c r="AG431" s="40"/>
      <c r="AH431" s="40"/>
      <c r="AI431" s="40"/>
      <c r="AJ431" s="40"/>
      <c r="AK431" s="40"/>
      <c r="AL431" s="40"/>
      <c r="AM431" s="40"/>
      <c r="AN431" s="40"/>
      <c r="AO431" s="40"/>
      <c r="AP431" s="40"/>
      <c r="AQ431" s="40"/>
      <c r="AR431" s="40"/>
      <c r="AS431" s="40"/>
      <c r="AT431" s="40"/>
      <c r="AU431" s="40"/>
      <c r="AV431" s="40"/>
      <c r="AW431" s="40"/>
      <c r="AX431" s="40"/>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320"/>
      <c r="AG432" s="40"/>
      <c r="AH432" s="40"/>
      <c r="AI432" s="40"/>
      <c r="AJ432" s="40"/>
      <c r="AK432" s="40"/>
      <c r="AL432" s="40"/>
      <c r="AM432" s="40"/>
      <c r="AN432" s="40"/>
      <c r="AO432" s="40"/>
      <c r="AP432" s="40"/>
      <c r="AQ432" s="40"/>
      <c r="AR432" s="40"/>
      <c r="AS432" s="40"/>
      <c r="AT432" s="40"/>
      <c r="AU432" s="40"/>
      <c r="AV432" s="40"/>
      <c r="AW432" s="40"/>
      <c r="AX432" s="40"/>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320"/>
      <c r="AG433" s="40"/>
      <c r="AH433" s="40"/>
      <c r="AI433" s="40"/>
      <c r="AJ433" s="40"/>
      <c r="AK433" s="40"/>
      <c r="AL433" s="40"/>
      <c r="AM433" s="40"/>
      <c r="AN433" s="40"/>
      <c r="AO433" s="40"/>
      <c r="AP433" s="40"/>
      <c r="AQ433" s="40"/>
      <c r="AR433" s="40"/>
      <c r="AS433" s="40"/>
      <c r="AT433" s="40"/>
      <c r="AU433" s="40"/>
      <c r="AV433" s="40"/>
      <c r="AW433" s="40"/>
      <c r="AX433" s="40"/>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320"/>
      <c r="AG434" s="40"/>
      <c r="AH434" s="40"/>
      <c r="AI434" s="40"/>
      <c r="AJ434" s="40"/>
      <c r="AK434" s="40"/>
      <c r="AL434" s="40"/>
      <c r="AM434" s="40"/>
      <c r="AN434" s="40"/>
      <c r="AO434" s="40"/>
      <c r="AP434" s="40"/>
      <c r="AQ434" s="40"/>
      <c r="AR434" s="40"/>
      <c r="AS434" s="40"/>
      <c r="AT434" s="40"/>
      <c r="AU434" s="40"/>
      <c r="AV434" s="40"/>
      <c r="AW434" s="40"/>
      <c r="AX434" s="40"/>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320"/>
      <c r="AG435" s="40"/>
      <c r="AH435" s="40"/>
      <c r="AI435" s="40"/>
      <c r="AJ435" s="40"/>
      <c r="AK435" s="40"/>
      <c r="AL435" s="40"/>
      <c r="AM435" s="40"/>
      <c r="AN435" s="40"/>
      <c r="AO435" s="40"/>
      <c r="AP435" s="40"/>
      <c r="AQ435" s="40"/>
      <c r="AR435" s="40"/>
      <c r="AS435" s="40"/>
      <c r="AT435" s="40"/>
      <c r="AU435" s="40"/>
      <c r="AV435" s="40"/>
      <c r="AW435" s="40"/>
      <c r="AX435" s="40"/>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320"/>
      <c r="AG436" s="40"/>
      <c r="AH436" s="40"/>
      <c r="AI436" s="40"/>
      <c r="AJ436" s="40"/>
      <c r="AK436" s="40"/>
      <c r="AL436" s="40"/>
      <c r="AM436" s="40"/>
      <c r="AN436" s="40"/>
      <c r="AO436" s="40"/>
      <c r="AP436" s="40"/>
      <c r="AQ436" s="40"/>
      <c r="AR436" s="40"/>
      <c r="AS436" s="40"/>
      <c r="AT436" s="40"/>
      <c r="AU436" s="40"/>
      <c r="AV436" s="40"/>
      <c r="AW436" s="40"/>
      <c r="AX436" s="40"/>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320"/>
      <c r="AG437" s="40"/>
      <c r="AH437" s="40"/>
      <c r="AI437" s="40"/>
      <c r="AJ437" s="40"/>
      <c r="AK437" s="40"/>
      <c r="AL437" s="40"/>
      <c r="AM437" s="40"/>
      <c r="AN437" s="40"/>
      <c r="AO437" s="40"/>
      <c r="AP437" s="40"/>
      <c r="AQ437" s="40"/>
      <c r="AR437" s="40"/>
      <c r="AS437" s="40"/>
      <c r="AT437" s="40"/>
      <c r="AU437" s="40"/>
      <c r="AV437" s="40"/>
      <c r="AW437" s="40"/>
      <c r="AX437" s="40"/>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320"/>
      <c r="AG438" s="40"/>
      <c r="AH438" s="40"/>
      <c r="AI438" s="40"/>
      <c r="AJ438" s="40"/>
      <c r="AK438" s="40"/>
      <c r="AL438" s="40"/>
      <c r="AM438" s="40"/>
      <c r="AN438" s="40"/>
      <c r="AO438" s="40"/>
      <c r="AP438" s="40"/>
      <c r="AQ438" s="40"/>
      <c r="AR438" s="40"/>
      <c r="AS438" s="40"/>
      <c r="AT438" s="40"/>
      <c r="AU438" s="40"/>
      <c r="AV438" s="40"/>
      <c r="AW438" s="40"/>
      <c r="AX438" s="40"/>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320"/>
      <c r="AG439" s="40"/>
      <c r="AH439" s="40"/>
      <c r="AI439" s="40"/>
      <c r="AJ439" s="40"/>
      <c r="AK439" s="40"/>
      <c r="AL439" s="40"/>
      <c r="AM439" s="40"/>
      <c r="AN439" s="40"/>
      <c r="AO439" s="40"/>
      <c r="AP439" s="40"/>
      <c r="AQ439" s="40"/>
      <c r="AR439" s="40"/>
      <c r="AS439" s="40"/>
      <c r="AT439" s="40"/>
      <c r="AU439" s="40"/>
      <c r="AV439" s="40"/>
      <c r="AW439" s="40"/>
      <c r="AX439" s="40"/>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320"/>
      <c r="AG440" s="40"/>
      <c r="AH440" s="40"/>
      <c r="AI440" s="40"/>
      <c r="AJ440" s="40"/>
      <c r="AK440" s="40"/>
      <c r="AL440" s="40"/>
      <c r="AM440" s="40"/>
      <c r="AN440" s="40"/>
      <c r="AO440" s="40"/>
      <c r="AP440" s="40"/>
      <c r="AQ440" s="40"/>
      <c r="AR440" s="40"/>
      <c r="AS440" s="40"/>
      <c r="AT440" s="40"/>
      <c r="AU440" s="40"/>
      <c r="AV440" s="40"/>
      <c r="AW440" s="40"/>
      <c r="AX440" s="40"/>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320"/>
      <c r="AG441" s="40"/>
      <c r="AH441" s="40"/>
      <c r="AI441" s="40"/>
      <c r="AJ441" s="40"/>
      <c r="AK441" s="40"/>
      <c r="AL441" s="40"/>
      <c r="AM441" s="40"/>
      <c r="AN441" s="40"/>
      <c r="AO441" s="40"/>
      <c r="AP441" s="40"/>
      <c r="AQ441" s="40"/>
      <c r="AR441" s="40"/>
      <c r="AS441" s="40"/>
      <c r="AT441" s="40"/>
      <c r="AU441" s="40"/>
      <c r="AV441" s="40"/>
      <c r="AW441" s="40"/>
      <c r="AX441" s="40"/>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320"/>
      <c r="AG442" s="40"/>
      <c r="AH442" s="40"/>
      <c r="AI442" s="40"/>
      <c r="AJ442" s="40"/>
      <c r="AK442" s="40"/>
      <c r="AL442" s="40"/>
      <c r="AM442" s="40"/>
      <c r="AN442" s="40"/>
      <c r="AO442" s="40"/>
      <c r="AP442" s="40"/>
      <c r="AQ442" s="40"/>
      <c r="AR442" s="40"/>
      <c r="AS442" s="40"/>
      <c r="AT442" s="40"/>
      <c r="AU442" s="40"/>
      <c r="AV442" s="40"/>
      <c r="AW442" s="40"/>
      <c r="AX442" s="40"/>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320"/>
      <c r="AG443" s="40"/>
      <c r="AH443" s="40"/>
      <c r="AI443" s="40"/>
      <c r="AJ443" s="40"/>
      <c r="AK443" s="40"/>
      <c r="AL443" s="40"/>
      <c r="AM443" s="40"/>
      <c r="AN443" s="40"/>
      <c r="AO443" s="40"/>
      <c r="AP443" s="40"/>
      <c r="AQ443" s="40"/>
      <c r="AR443" s="40"/>
      <c r="AS443" s="40"/>
      <c r="AT443" s="40"/>
      <c r="AU443" s="40"/>
      <c r="AV443" s="40"/>
      <c r="AW443" s="40"/>
      <c r="AX443" s="40"/>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320"/>
      <c r="AG444" s="40"/>
      <c r="AH444" s="40"/>
      <c r="AI444" s="40"/>
      <c r="AJ444" s="40"/>
      <c r="AK444" s="40"/>
      <c r="AL444" s="40"/>
      <c r="AM444" s="40"/>
      <c r="AN444" s="40"/>
      <c r="AO444" s="40"/>
      <c r="AP444" s="40"/>
      <c r="AQ444" s="40"/>
      <c r="AR444" s="40"/>
      <c r="AS444" s="40"/>
      <c r="AT444" s="40"/>
      <c r="AU444" s="40"/>
      <c r="AV444" s="40"/>
      <c r="AW444" s="40"/>
      <c r="AX444" s="40"/>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320"/>
      <c r="AG445" s="40"/>
      <c r="AH445" s="40"/>
      <c r="AI445" s="40"/>
      <c r="AJ445" s="40"/>
      <c r="AK445" s="40"/>
      <c r="AL445" s="40"/>
      <c r="AM445" s="40"/>
      <c r="AN445" s="40"/>
      <c r="AO445" s="40"/>
      <c r="AP445" s="40"/>
      <c r="AQ445" s="40"/>
      <c r="AR445" s="40"/>
      <c r="AS445" s="40"/>
      <c r="AT445" s="40"/>
      <c r="AU445" s="40"/>
      <c r="AV445" s="40"/>
      <c r="AW445" s="40"/>
      <c r="AX445" s="40"/>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320"/>
      <c r="AG446" s="40"/>
      <c r="AH446" s="40"/>
      <c r="AI446" s="40"/>
      <c r="AJ446" s="40"/>
      <c r="AK446" s="40"/>
      <c r="AL446" s="40"/>
      <c r="AM446" s="40"/>
      <c r="AN446" s="40"/>
      <c r="AO446" s="40"/>
      <c r="AP446" s="40"/>
      <c r="AQ446" s="40"/>
      <c r="AR446" s="40"/>
      <c r="AS446" s="40"/>
      <c r="AT446" s="40"/>
      <c r="AU446" s="40"/>
      <c r="AV446" s="40"/>
      <c r="AW446" s="40"/>
      <c r="AX446" s="40"/>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320"/>
      <c r="AG447" s="40"/>
      <c r="AH447" s="40"/>
      <c r="AI447" s="40"/>
      <c r="AJ447" s="40"/>
      <c r="AK447" s="40"/>
      <c r="AL447" s="40"/>
      <c r="AM447" s="40"/>
      <c r="AN447" s="40"/>
      <c r="AO447" s="40"/>
      <c r="AP447" s="40"/>
      <c r="AQ447" s="40"/>
      <c r="AR447" s="40"/>
      <c r="AS447" s="40"/>
      <c r="AT447" s="40"/>
      <c r="AU447" s="40"/>
      <c r="AV447" s="40"/>
      <c r="AW447" s="40"/>
      <c r="AX447" s="40"/>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320"/>
      <c r="AG448" s="40"/>
      <c r="AH448" s="40"/>
      <c r="AI448" s="40"/>
      <c r="AJ448" s="40"/>
      <c r="AK448" s="40"/>
      <c r="AL448" s="40"/>
      <c r="AM448" s="40"/>
      <c r="AN448" s="40"/>
      <c r="AO448" s="40"/>
      <c r="AP448" s="40"/>
      <c r="AQ448" s="40"/>
      <c r="AR448" s="40"/>
      <c r="AS448" s="40"/>
      <c r="AT448" s="40"/>
      <c r="AU448" s="40"/>
      <c r="AV448" s="40"/>
      <c r="AW448" s="40"/>
      <c r="AX448" s="40"/>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320"/>
      <c r="AG449" s="40"/>
      <c r="AH449" s="40"/>
      <c r="AI449" s="40"/>
      <c r="AJ449" s="40"/>
      <c r="AK449" s="40"/>
      <c r="AL449" s="40"/>
      <c r="AM449" s="40"/>
      <c r="AN449" s="40"/>
      <c r="AO449" s="40"/>
      <c r="AP449" s="40"/>
      <c r="AQ449" s="40"/>
      <c r="AR449" s="40"/>
      <c r="AS449" s="40"/>
      <c r="AT449" s="40"/>
      <c r="AU449" s="40"/>
      <c r="AV449" s="40"/>
      <c r="AW449" s="40"/>
      <c r="AX449" s="40"/>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320"/>
      <c r="AG450" s="40"/>
      <c r="AH450" s="40"/>
      <c r="AI450" s="40"/>
      <c r="AJ450" s="40"/>
      <c r="AK450" s="40"/>
      <c r="AL450" s="40"/>
      <c r="AM450" s="40"/>
      <c r="AN450" s="40"/>
      <c r="AO450" s="40"/>
      <c r="AP450" s="40"/>
      <c r="AQ450" s="40"/>
      <c r="AR450" s="40"/>
      <c r="AS450" s="40"/>
      <c r="AT450" s="40"/>
      <c r="AU450" s="40"/>
      <c r="AV450" s="40"/>
      <c r="AW450" s="40"/>
      <c r="AX450" s="40"/>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320"/>
      <c r="AG451" s="40"/>
      <c r="AH451" s="40"/>
      <c r="AI451" s="40"/>
      <c r="AJ451" s="40"/>
      <c r="AK451" s="40"/>
      <c r="AL451" s="40"/>
      <c r="AM451" s="40"/>
      <c r="AN451" s="40"/>
      <c r="AO451" s="40"/>
      <c r="AP451" s="40"/>
      <c r="AQ451" s="40"/>
      <c r="AR451" s="40"/>
      <c r="AS451" s="40"/>
      <c r="AT451" s="40"/>
      <c r="AU451" s="40"/>
      <c r="AV451" s="40"/>
      <c r="AW451" s="40"/>
      <c r="AX451" s="40"/>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320"/>
      <c r="AG452" s="40"/>
      <c r="AH452" s="40"/>
      <c r="AI452" s="40"/>
      <c r="AJ452" s="40"/>
      <c r="AK452" s="40"/>
      <c r="AL452" s="40"/>
      <c r="AM452" s="40"/>
      <c r="AN452" s="40"/>
      <c r="AO452" s="40"/>
      <c r="AP452" s="40"/>
      <c r="AQ452" s="40"/>
      <c r="AR452" s="40"/>
      <c r="AS452" s="40"/>
      <c r="AT452" s="40"/>
      <c r="AU452" s="40"/>
      <c r="AV452" s="40"/>
      <c r="AW452" s="40"/>
      <c r="AX452" s="40"/>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320"/>
      <c r="AG453" s="40"/>
      <c r="AH453" s="40"/>
      <c r="AI453" s="40"/>
      <c r="AJ453" s="40"/>
      <c r="AK453" s="40"/>
      <c r="AL453" s="40"/>
      <c r="AM453" s="40"/>
      <c r="AN453" s="40"/>
      <c r="AO453" s="40"/>
      <c r="AP453" s="40"/>
      <c r="AQ453" s="40"/>
      <c r="AR453" s="40"/>
      <c r="AS453" s="40"/>
      <c r="AT453" s="40"/>
      <c r="AU453" s="40"/>
      <c r="AV453" s="40"/>
      <c r="AW453" s="40"/>
      <c r="AX453" s="40"/>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320"/>
      <c r="AG454" s="40"/>
      <c r="AH454" s="40"/>
      <c r="AI454" s="40"/>
      <c r="AJ454" s="40"/>
      <c r="AK454" s="40"/>
      <c r="AL454" s="40"/>
      <c r="AM454" s="40"/>
      <c r="AN454" s="40"/>
      <c r="AO454" s="40"/>
      <c r="AP454" s="40"/>
      <c r="AQ454" s="40"/>
      <c r="AR454" s="40"/>
      <c r="AS454" s="40"/>
      <c r="AT454" s="40"/>
      <c r="AU454" s="40"/>
      <c r="AV454" s="40"/>
      <c r="AW454" s="40"/>
      <c r="AX454" s="40"/>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320"/>
      <c r="AG455" s="40"/>
      <c r="AH455" s="40"/>
      <c r="AI455" s="40"/>
      <c r="AJ455" s="40"/>
      <c r="AK455" s="40"/>
      <c r="AL455" s="40"/>
      <c r="AM455" s="40"/>
      <c r="AN455" s="40"/>
      <c r="AO455" s="40"/>
      <c r="AP455" s="40"/>
      <c r="AQ455" s="40"/>
      <c r="AR455" s="40"/>
      <c r="AS455" s="40"/>
      <c r="AT455" s="40"/>
      <c r="AU455" s="40"/>
      <c r="AV455" s="40"/>
      <c r="AW455" s="40"/>
      <c r="AX455" s="40"/>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320"/>
      <c r="AG456" s="40"/>
      <c r="AH456" s="40"/>
      <c r="AI456" s="40"/>
      <c r="AJ456" s="40"/>
      <c r="AK456" s="40"/>
      <c r="AL456" s="40"/>
      <c r="AM456" s="40"/>
      <c r="AN456" s="40"/>
      <c r="AO456" s="40"/>
      <c r="AP456" s="40"/>
      <c r="AQ456" s="40"/>
      <c r="AR456" s="40"/>
      <c r="AS456" s="40"/>
      <c r="AT456" s="40"/>
      <c r="AU456" s="40"/>
      <c r="AV456" s="40"/>
      <c r="AW456" s="40"/>
      <c r="AX456" s="40"/>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320"/>
      <c r="AG457" s="40"/>
      <c r="AH457" s="40"/>
      <c r="AI457" s="40"/>
      <c r="AJ457" s="40"/>
      <c r="AK457" s="40"/>
      <c r="AL457" s="40"/>
      <c r="AM457" s="40"/>
      <c r="AN457" s="40"/>
      <c r="AO457" s="40"/>
      <c r="AP457" s="40"/>
      <c r="AQ457" s="40"/>
      <c r="AR457" s="40"/>
      <c r="AS457" s="40"/>
      <c r="AT457" s="40"/>
      <c r="AU457" s="40"/>
      <c r="AV457" s="40"/>
      <c r="AW457" s="40"/>
      <c r="AX457" s="40"/>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320"/>
      <c r="AG458" s="40"/>
      <c r="AH458" s="40"/>
      <c r="AI458" s="40"/>
      <c r="AJ458" s="40"/>
      <c r="AK458" s="40"/>
      <c r="AL458" s="40"/>
      <c r="AM458" s="40"/>
      <c r="AN458" s="40"/>
      <c r="AO458" s="40"/>
      <c r="AP458" s="40"/>
      <c r="AQ458" s="40"/>
      <c r="AR458" s="40"/>
      <c r="AS458" s="40"/>
      <c r="AT458" s="40"/>
      <c r="AU458" s="40"/>
      <c r="AV458" s="40"/>
      <c r="AW458" s="40"/>
      <c r="AX458" s="40"/>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320"/>
      <c r="AG459" s="40"/>
      <c r="AH459" s="40"/>
      <c r="AI459" s="40"/>
      <c r="AJ459" s="40"/>
      <c r="AK459" s="40"/>
      <c r="AL459" s="40"/>
      <c r="AM459" s="40"/>
      <c r="AN459" s="40"/>
      <c r="AO459" s="40"/>
      <c r="AP459" s="40"/>
      <c r="AQ459" s="40"/>
      <c r="AR459" s="40"/>
      <c r="AS459" s="40"/>
      <c r="AT459" s="40"/>
      <c r="AU459" s="40"/>
      <c r="AV459" s="40"/>
      <c r="AW459" s="40"/>
      <c r="AX459" s="40"/>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320"/>
      <c r="AG460" s="40"/>
      <c r="AH460" s="40"/>
      <c r="AI460" s="40"/>
      <c r="AJ460" s="40"/>
      <c r="AK460" s="40"/>
      <c r="AL460" s="40"/>
      <c r="AM460" s="40"/>
      <c r="AN460" s="40"/>
      <c r="AO460" s="40"/>
      <c r="AP460" s="40"/>
      <c r="AQ460" s="40"/>
      <c r="AR460" s="40"/>
      <c r="AS460" s="40"/>
      <c r="AT460" s="40"/>
      <c r="AU460" s="40"/>
      <c r="AV460" s="40"/>
      <c r="AW460" s="40"/>
      <c r="AX460" s="40"/>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320"/>
      <c r="AG461" s="40"/>
      <c r="AH461" s="40"/>
      <c r="AI461" s="40"/>
      <c r="AJ461" s="40"/>
      <c r="AK461" s="40"/>
      <c r="AL461" s="40"/>
      <c r="AM461" s="40"/>
      <c r="AN461" s="40"/>
      <c r="AO461" s="40"/>
      <c r="AP461" s="40"/>
      <c r="AQ461" s="40"/>
      <c r="AR461" s="40"/>
      <c r="AS461" s="40"/>
      <c r="AT461" s="40"/>
      <c r="AU461" s="40"/>
      <c r="AV461" s="40"/>
      <c r="AW461" s="40"/>
      <c r="AX461" s="40"/>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320"/>
      <c r="AG462" s="40"/>
      <c r="AH462" s="40"/>
      <c r="AI462" s="40"/>
      <c r="AJ462" s="40"/>
      <c r="AK462" s="40"/>
      <c r="AL462" s="40"/>
      <c r="AM462" s="40"/>
      <c r="AN462" s="40"/>
      <c r="AO462" s="40"/>
      <c r="AP462" s="40"/>
      <c r="AQ462" s="40"/>
      <c r="AR462" s="40"/>
      <c r="AS462" s="40"/>
      <c r="AT462" s="40"/>
      <c r="AU462" s="40"/>
      <c r="AV462" s="40"/>
      <c r="AW462" s="40"/>
      <c r="AX462" s="40"/>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320"/>
      <c r="AG463" s="40"/>
      <c r="AH463" s="40"/>
      <c r="AI463" s="40"/>
      <c r="AJ463" s="40"/>
      <c r="AK463" s="40"/>
      <c r="AL463" s="40"/>
      <c r="AM463" s="40"/>
      <c r="AN463" s="40"/>
      <c r="AO463" s="40"/>
      <c r="AP463" s="40"/>
      <c r="AQ463" s="40"/>
      <c r="AR463" s="40"/>
      <c r="AS463" s="40"/>
      <c r="AT463" s="40"/>
      <c r="AU463" s="40"/>
      <c r="AV463" s="40"/>
      <c r="AW463" s="40"/>
      <c r="AX463" s="40"/>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320"/>
      <c r="AG464" s="40"/>
      <c r="AH464" s="40"/>
      <c r="AI464" s="40"/>
      <c r="AJ464" s="40"/>
      <c r="AK464" s="40"/>
      <c r="AL464" s="40"/>
      <c r="AM464" s="40"/>
      <c r="AN464" s="40"/>
      <c r="AO464" s="40"/>
      <c r="AP464" s="40"/>
      <c r="AQ464" s="40"/>
      <c r="AR464" s="40"/>
      <c r="AS464" s="40"/>
      <c r="AT464" s="40"/>
      <c r="AU464" s="40"/>
      <c r="AV464" s="40"/>
      <c r="AW464" s="40"/>
      <c r="AX464" s="40"/>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320"/>
      <c r="AG465" s="40"/>
      <c r="AH465" s="40"/>
      <c r="AI465" s="40"/>
      <c r="AJ465" s="40"/>
      <c r="AK465" s="40"/>
      <c r="AL465" s="40"/>
      <c r="AM465" s="40"/>
      <c r="AN465" s="40"/>
      <c r="AO465" s="40"/>
      <c r="AP465" s="40"/>
      <c r="AQ465" s="40"/>
      <c r="AR465" s="40"/>
      <c r="AS465" s="40"/>
      <c r="AT465" s="40"/>
      <c r="AU465" s="40"/>
      <c r="AV465" s="40"/>
      <c r="AW465" s="40"/>
      <c r="AX465" s="40"/>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320"/>
      <c r="AG466" s="40"/>
      <c r="AH466" s="40"/>
      <c r="AI466" s="40"/>
      <c r="AJ466" s="40"/>
      <c r="AK466" s="40"/>
      <c r="AL466" s="40"/>
      <c r="AM466" s="40"/>
      <c r="AN466" s="40"/>
      <c r="AO466" s="40"/>
      <c r="AP466" s="40"/>
      <c r="AQ466" s="40"/>
      <c r="AR466" s="40"/>
      <c r="AS466" s="40"/>
      <c r="AT466" s="40"/>
      <c r="AU466" s="40"/>
      <c r="AV466" s="40"/>
      <c r="AW466" s="40"/>
      <c r="AX466" s="40"/>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320"/>
      <c r="AG467" s="40"/>
      <c r="AH467" s="40"/>
      <c r="AI467" s="40"/>
      <c r="AJ467" s="40"/>
      <c r="AK467" s="40"/>
      <c r="AL467" s="40"/>
      <c r="AM467" s="40"/>
      <c r="AN467" s="40"/>
      <c r="AO467" s="40"/>
      <c r="AP467" s="40"/>
      <c r="AQ467" s="40"/>
      <c r="AR467" s="40"/>
      <c r="AS467" s="40"/>
      <c r="AT467" s="40"/>
      <c r="AU467" s="40"/>
      <c r="AV467" s="40"/>
      <c r="AW467" s="40"/>
      <c r="AX467" s="40"/>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320"/>
      <c r="AG468" s="40"/>
      <c r="AH468" s="40"/>
      <c r="AI468" s="40"/>
      <c r="AJ468" s="40"/>
      <c r="AK468" s="40"/>
      <c r="AL468" s="40"/>
      <c r="AM468" s="40"/>
      <c r="AN468" s="40"/>
      <c r="AO468" s="40"/>
      <c r="AP468" s="40"/>
      <c r="AQ468" s="40"/>
      <c r="AR468" s="40"/>
      <c r="AS468" s="40"/>
      <c r="AT468" s="40"/>
      <c r="AU468" s="40"/>
      <c r="AV468" s="40"/>
      <c r="AW468" s="40"/>
      <c r="AX468" s="40"/>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320"/>
      <c r="AG469" s="40"/>
      <c r="AH469" s="40"/>
      <c r="AI469" s="40"/>
      <c r="AJ469" s="40"/>
      <c r="AK469" s="40"/>
      <c r="AL469" s="40"/>
      <c r="AM469" s="40"/>
      <c r="AN469" s="40"/>
      <c r="AO469" s="40"/>
      <c r="AP469" s="40"/>
      <c r="AQ469" s="40"/>
      <c r="AR469" s="40"/>
      <c r="AS469" s="40"/>
      <c r="AT469" s="40"/>
      <c r="AU469" s="40"/>
      <c r="AV469" s="40"/>
      <c r="AW469" s="40"/>
      <c r="AX469" s="40"/>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320"/>
      <c r="AG470" s="40"/>
      <c r="AH470" s="40"/>
      <c r="AI470" s="40"/>
      <c r="AJ470" s="40"/>
      <c r="AK470" s="40"/>
      <c r="AL470" s="40"/>
      <c r="AM470" s="40"/>
      <c r="AN470" s="40"/>
      <c r="AO470" s="40"/>
      <c r="AP470" s="40"/>
      <c r="AQ470" s="40"/>
      <c r="AR470" s="40"/>
      <c r="AS470" s="40"/>
      <c r="AT470" s="40"/>
      <c r="AU470" s="40"/>
      <c r="AV470" s="40"/>
      <c r="AW470" s="40"/>
      <c r="AX470" s="40"/>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320"/>
      <c r="AG471" s="40"/>
      <c r="AH471" s="40"/>
      <c r="AI471" s="40"/>
      <c r="AJ471" s="40"/>
      <c r="AK471" s="40"/>
      <c r="AL471" s="40"/>
      <c r="AM471" s="40"/>
      <c r="AN471" s="40"/>
      <c r="AO471" s="40"/>
      <c r="AP471" s="40"/>
      <c r="AQ471" s="40"/>
      <c r="AR471" s="40"/>
      <c r="AS471" s="40"/>
      <c r="AT471" s="40"/>
      <c r="AU471" s="40"/>
      <c r="AV471" s="40"/>
      <c r="AW471" s="40"/>
      <c r="AX471" s="40"/>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320"/>
      <c r="AG472" s="40"/>
      <c r="AH472" s="40"/>
      <c r="AI472" s="40"/>
      <c r="AJ472" s="40"/>
      <c r="AK472" s="40"/>
      <c r="AL472" s="40"/>
      <c r="AM472" s="40"/>
      <c r="AN472" s="40"/>
      <c r="AO472" s="40"/>
      <c r="AP472" s="40"/>
      <c r="AQ472" s="40"/>
      <c r="AR472" s="40"/>
      <c r="AS472" s="40"/>
      <c r="AT472" s="40"/>
      <c r="AU472" s="40"/>
      <c r="AV472" s="40"/>
      <c r="AW472" s="40"/>
      <c r="AX472" s="40"/>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320"/>
      <c r="AG473" s="40"/>
      <c r="AH473" s="40"/>
      <c r="AI473" s="40"/>
      <c r="AJ473" s="40"/>
      <c r="AK473" s="40"/>
      <c r="AL473" s="40"/>
      <c r="AM473" s="40"/>
      <c r="AN473" s="40"/>
      <c r="AO473" s="40"/>
      <c r="AP473" s="40"/>
      <c r="AQ473" s="40"/>
      <c r="AR473" s="40"/>
      <c r="AS473" s="40"/>
      <c r="AT473" s="40"/>
      <c r="AU473" s="40"/>
      <c r="AV473" s="40"/>
      <c r="AW473" s="40"/>
      <c r="AX473" s="40"/>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320"/>
      <c r="AG474" s="40"/>
      <c r="AH474" s="40"/>
      <c r="AI474" s="40"/>
      <c r="AJ474" s="40"/>
      <c r="AK474" s="40"/>
      <c r="AL474" s="40"/>
      <c r="AM474" s="40"/>
      <c r="AN474" s="40"/>
      <c r="AO474" s="40"/>
      <c r="AP474" s="40"/>
      <c r="AQ474" s="40"/>
      <c r="AR474" s="40"/>
      <c r="AS474" s="40"/>
      <c r="AT474" s="40"/>
      <c r="AU474" s="40"/>
      <c r="AV474" s="40"/>
      <c r="AW474" s="40"/>
      <c r="AX474" s="40"/>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320"/>
      <c r="AG475" s="40"/>
      <c r="AH475" s="40"/>
      <c r="AI475" s="40"/>
      <c r="AJ475" s="40"/>
      <c r="AK475" s="40"/>
      <c r="AL475" s="40"/>
      <c r="AM475" s="40"/>
      <c r="AN475" s="40"/>
      <c r="AO475" s="40"/>
      <c r="AP475" s="40"/>
      <c r="AQ475" s="40"/>
      <c r="AR475" s="40"/>
      <c r="AS475" s="40"/>
      <c r="AT475" s="40"/>
      <c r="AU475" s="40"/>
      <c r="AV475" s="40"/>
      <c r="AW475" s="40"/>
      <c r="AX475" s="40"/>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320"/>
      <c r="AG476" s="40"/>
      <c r="AH476" s="40"/>
      <c r="AI476" s="40"/>
      <c r="AJ476" s="40"/>
      <c r="AK476" s="40"/>
      <c r="AL476" s="40"/>
      <c r="AM476" s="40"/>
      <c r="AN476" s="40"/>
      <c r="AO476" s="40"/>
      <c r="AP476" s="40"/>
      <c r="AQ476" s="40"/>
      <c r="AR476" s="40"/>
      <c r="AS476" s="40"/>
      <c r="AT476" s="40"/>
      <c r="AU476" s="40"/>
      <c r="AV476" s="40"/>
      <c r="AW476" s="40"/>
      <c r="AX476" s="40"/>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320"/>
      <c r="AG477" s="40"/>
      <c r="AH477" s="40"/>
      <c r="AI477" s="40"/>
      <c r="AJ477" s="40"/>
      <c r="AK477" s="40"/>
      <c r="AL477" s="40"/>
      <c r="AM477" s="40"/>
      <c r="AN477" s="40"/>
      <c r="AO477" s="40"/>
      <c r="AP477" s="40"/>
      <c r="AQ477" s="40"/>
      <c r="AR477" s="40"/>
      <c r="AS477" s="40"/>
      <c r="AT477" s="40"/>
      <c r="AU477" s="40"/>
      <c r="AV477" s="40"/>
      <c r="AW477" s="40"/>
      <c r="AX477" s="40"/>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320"/>
      <c r="AG478" s="40"/>
      <c r="AH478" s="40"/>
      <c r="AI478" s="40"/>
      <c r="AJ478" s="40"/>
      <c r="AK478" s="40"/>
      <c r="AL478" s="40"/>
      <c r="AM478" s="40"/>
      <c r="AN478" s="40"/>
      <c r="AO478" s="40"/>
      <c r="AP478" s="40"/>
      <c r="AQ478" s="40"/>
      <c r="AR478" s="40"/>
      <c r="AS478" s="40"/>
      <c r="AT478" s="40"/>
      <c r="AU478" s="40"/>
      <c r="AV478" s="40"/>
      <c r="AW478" s="40"/>
      <c r="AX478" s="40"/>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320"/>
      <c r="AG479" s="40"/>
      <c r="AH479" s="40"/>
      <c r="AI479" s="40"/>
      <c r="AJ479" s="40"/>
      <c r="AK479" s="40"/>
      <c r="AL479" s="40"/>
      <c r="AM479" s="40"/>
      <c r="AN479" s="40"/>
      <c r="AO479" s="40"/>
      <c r="AP479" s="40"/>
      <c r="AQ479" s="40"/>
      <c r="AR479" s="40"/>
      <c r="AS479" s="40"/>
      <c r="AT479" s="40"/>
      <c r="AU479" s="40"/>
      <c r="AV479" s="40"/>
      <c r="AW479" s="40"/>
      <c r="AX479" s="40"/>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320"/>
      <c r="AG480" s="40"/>
      <c r="AH480" s="40"/>
      <c r="AI480" s="40"/>
      <c r="AJ480" s="40"/>
      <c r="AK480" s="40"/>
      <c r="AL480" s="40"/>
      <c r="AM480" s="40"/>
      <c r="AN480" s="40"/>
      <c r="AO480" s="40"/>
      <c r="AP480" s="40"/>
      <c r="AQ480" s="40"/>
      <c r="AR480" s="40"/>
      <c r="AS480" s="40"/>
      <c r="AT480" s="40"/>
      <c r="AU480" s="40"/>
      <c r="AV480" s="40"/>
      <c r="AW480" s="40"/>
      <c r="AX480" s="40"/>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320"/>
      <c r="AG481" s="40"/>
      <c r="AH481" s="40"/>
      <c r="AI481" s="40"/>
      <c r="AJ481" s="40"/>
      <c r="AK481" s="40"/>
      <c r="AL481" s="40"/>
      <c r="AM481" s="40"/>
      <c r="AN481" s="40"/>
      <c r="AO481" s="40"/>
      <c r="AP481" s="40"/>
      <c r="AQ481" s="40"/>
      <c r="AR481" s="40"/>
      <c r="AS481" s="40"/>
      <c r="AT481" s="40"/>
      <c r="AU481" s="40"/>
      <c r="AV481" s="40"/>
      <c r="AW481" s="40"/>
      <c r="AX481" s="40"/>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320"/>
      <c r="AG482" s="40"/>
      <c r="AH482" s="40"/>
      <c r="AI482" s="40"/>
      <c r="AJ482" s="40"/>
      <c r="AK482" s="40"/>
      <c r="AL482" s="40"/>
      <c r="AM482" s="40"/>
      <c r="AN482" s="40"/>
      <c r="AO482" s="40"/>
      <c r="AP482" s="40"/>
      <c r="AQ482" s="40"/>
      <c r="AR482" s="40"/>
      <c r="AS482" s="40"/>
      <c r="AT482" s="40"/>
      <c r="AU482" s="40"/>
      <c r="AV482" s="40"/>
      <c r="AW482" s="40"/>
      <c r="AX482" s="40"/>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320"/>
      <c r="AG483" s="40"/>
      <c r="AH483" s="40"/>
      <c r="AI483" s="40"/>
      <c r="AJ483" s="40"/>
      <c r="AK483" s="40"/>
      <c r="AL483" s="40"/>
      <c r="AM483" s="40"/>
      <c r="AN483" s="40"/>
      <c r="AO483" s="40"/>
      <c r="AP483" s="40"/>
      <c r="AQ483" s="40"/>
      <c r="AR483" s="40"/>
      <c r="AS483" s="40"/>
      <c r="AT483" s="40"/>
      <c r="AU483" s="40"/>
      <c r="AV483" s="40"/>
      <c r="AW483" s="40"/>
      <c r="AX483" s="40"/>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320"/>
      <c r="AG484" s="40"/>
      <c r="AH484" s="40"/>
      <c r="AI484" s="40"/>
      <c r="AJ484" s="40"/>
      <c r="AK484" s="40"/>
      <c r="AL484" s="40"/>
      <c r="AM484" s="40"/>
      <c r="AN484" s="40"/>
      <c r="AO484" s="40"/>
      <c r="AP484" s="40"/>
      <c r="AQ484" s="40"/>
      <c r="AR484" s="40"/>
      <c r="AS484" s="40"/>
      <c r="AT484" s="40"/>
      <c r="AU484" s="40"/>
      <c r="AV484" s="40"/>
      <c r="AW484" s="40"/>
      <c r="AX484" s="40"/>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320"/>
      <c r="AG485" s="40"/>
      <c r="AH485" s="40"/>
      <c r="AI485" s="40"/>
      <c r="AJ485" s="40"/>
      <c r="AK485" s="40"/>
      <c r="AL485" s="40"/>
      <c r="AM485" s="40"/>
      <c r="AN485" s="40"/>
      <c r="AO485" s="40"/>
      <c r="AP485" s="40"/>
      <c r="AQ485" s="40"/>
      <c r="AR485" s="40"/>
      <c r="AS485" s="40"/>
      <c r="AT485" s="40"/>
      <c r="AU485" s="40"/>
      <c r="AV485" s="40"/>
      <c r="AW485" s="40"/>
      <c r="AX485" s="40"/>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320"/>
      <c r="AG486" s="40"/>
      <c r="AH486" s="40"/>
      <c r="AI486" s="40"/>
      <c r="AJ486" s="40"/>
      <c r="AK486" s="40"/>
      <c r="AL486" s="40"/>
      <c r="AM486" s="40"/>
      <c r="AN486" s="40"/>
      <c r="AO486" s="40"/>
      <c r="AP486" s="40"/>
      <c r="AQ486" s="40"/>
      <c r="AR486" s="40"/>
      <c r="AS486" s="40"/>
      <c r="AT486" s="40"/>
      <c r="AU486" s="40"/>
      <c r="AV486" s="40"/>
      <c r="AW486" s="40"/>
      <c r="AX486" s="40"/>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320"/>
      <c r="AG487" s="40"/>
      <c r="AH487" s="40"/>
      <c r="AI487" s="40"/>
      <c r="AJ487" s="40"/>
      <c r="AK487" s="40"/>
      <c r="AL487" s="40"/>
      <c r="AM487" s="40"/>
      <c r="AN487" s="40"/>
      <c r="AO487" s="40"/>
      <c r="AP487" s="40"/>
      <c r="AQ487" s="40"/>
      <c r="AR487" s="40"/>
      <c r="AS487" s="40"/>
      <c r="AT487" s="40"/>
      <c r="AU487" s="40"/>
      <c r="AV487" s="40"/>
      <c r="AW487" s="40"/>
      <c r="AX487" s="40"/>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320"/>
      <c r="AG488" s="40"/>
      <c r="AH488" s="40"/>
      <c r="AI488" s="40"/>
      <c r="AJ488" s="40"/>
      <c r="AK488" s="40"/>
      <c r="AL488" s="40"/>
      <c r="AM488" s="40"/>
      <c r="AN488" s="40"/>
      <c r="AO488" s="40"/>
      <c r="AP488" s="40"/>
      <c r="AQ488" s="40"/>
      <c r="AR488" s="40"/>
      <c r="AS488" s="40"/>
      <c r="AT488" s="40"/>
      <c r="AU488" s="40"/>
      <c r="AV488" s="40"/>
      <c r="AW488" s="40"/>
      <c r="AX488" s="40"/>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320"/>
      <c r="AG489" s="40"/>
      <c r="AH489" s="40"/>
      <c r="AI489" s="40"/>
      <c r="AJ489" s="40"/>
      <c r="AK489" s="40"/>
      <c r="AL489" s="40"/>
      <c r="AM489" s="40"/>
      <c r="AN489" s="40"/>
      <c r="AO489" s="40"/>
      <c r="AP489" s="40"/>
      <c r="AQ489" s="40"/>
      <c r="AR489" s="40"/>
      <c r="AS489" s="40"/>
      <c r="AT489" s="40"/>
      <c r="AU489" s="40"/>
      <c r="AV489" s="40"/>
      <c r="AW489" s="40"/>
      <c r="AX489" s="40"/>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320"/>
      <c r="AG490" s="40"/>
      <c r="AH490" s="40"/>
      <c r="AI490" s="40"/>
      <c r="AJ490" s="40"/>
      <c r="AK490" s="40"/>
      <c r="AL490" s="40"/>
      <c r="AM490" s="40"/>
      <c r="AN490" s="40"/>
      <c r="AO490" s="40"/>
      <c r="AP490" s="40"/>
      <c r="AQ490" s="40"/>
      <c r="AR490" s="40"/>
      <c r="AS490" s="40"/>
      <c r="AT490" s="40"/>
      <c r="AU490" s="40"/>
      <c r="AV490" s="40"/>
      <c r="AW490" s="40"/>
      <c r="AX490" s="40"/>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320"/>
      <c r="AG491" s="40"/>
      <c r="AH491" s="40"/>
      <c r="AI491" s="40"/>
      <c r="AJ491" s="40"/>
      <c r="AK491" s="40"/>
      <c r="AL491" s="40"/>
      <c r="AM491" s="40"/>
      <c r="AN491" s="40"/>
      <c r="AO491" s="40"/>
      <c r="AP491" s="40"/>
      <c r="AQ491" s="40"/>
      <c r="AR491" s="40"/>
      <c r="AS491" s="40"/>
      <c r="AT491" s="40"/>
      <c r="AU491" s="40"/>
      <c r="AV491" s="40"/>
      <c r="AW491" s="40"/>
      <c r="AX491" s="40"/>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320"/>
      <c r="AG492" s="40"/>
      <c r="AH492" s="40"/>
      <c r="AI492" s="40"/>
      <c r="AJ492" s="40"/>
      <c r="AK492" s="40"/>
      <c r="AL492" s="40"/>
      <c r="AM492" s="40"/>
      <c r="AN492" s="40"/>
      <c r="AO492" s="40"/>
      <c r="AP492" s="40"/>
      <c r="AQ492" s="40"/>
      <c r="AR492" s="40"/>
      <c r="AS492" s="40"/>
      <c r="AT492" s="40"/>
      <c r="AU492" s="40"/>
      <c r="AV492" s="40"/>
      <c r="AW492" s="40"/>
      <c r="AX492" s="40"/>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320"/>
      <c r="AG493" s="40"/>
      <c r="AH493" s="40"/>
      <c r="AI493" s="40"/>
      <c r="AJ493" s="40"/>
      <c r="AK493" s="40"/>
      <c r="AL493" s="40"/>
      <c r="AM493" s="40"/>
      <c r="AN493" s="40"/>
      <c r="AO493" s="40"/>
      <c r="AP493" s="40"/>
      <c r="AQ493" s="40"/>
      <c r="AR493" s="40"/>
      <c r="AS493" s="40"/>
      <c r="AT493" s="40"/>
      <c r="AU493" s="40"/>
      <c r="AV493" s="40"/>
      <c r="AW493" s="40"/>
      <c r="AX493" s="40"/>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320"/>
      <c r="AG494" s="40"/>
      <c r="AH494" s="40"/>
      <c r="AI494" s="40"/>
      <c r="AJ494" s="40"/>
      <c r="AK494" s="40"/>
      <c r="AL494" s="40"/>
      <c r="AM494" s="40"/>
      <c r="AN494" s="40"/>
      <c r="AO494" s="40"/>
      <c r="AP494" s="40"/>
      <c r="AQ494" s="40"/>
      <c r="AR494" s="40"/>
      <c r="AS494" s="40"/>
      <c r="AT494" s="40"/>
      <c r="AU494" s="40"/>
      <c r="AV494" s="40"/>
      <c r="AW494" s="40"/>
      <c r="AX494" s="40"/>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320"/>
      <c r="AG495" s="40"/>
      <c r="AH495" s="40"/>
      <c r="AI495" s="40"/>
      <c r="AJ495" s="40"/>
      <c r="AK495" s="40"/>
      <c r="AL495" s="40"/>
      <c r="AM495" s="40"/>
      <c r="AN495" s="40"/>
      <c r="AO495" s="40"/>
      <c r="AP495" s="40"/>
      <c r="AQ495" s="40"/>
      <c r="AR495" s="40"/>
      <c r="AS495" s="40"/>
      <c r="AT495" s="40"/>
      <c r="AU495" s="40"/>
      <c r="AV495" s="40"/>
      <c r="AW495" s="40"/>
      <c r="AX495" s="40"/>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320"/>
      <c r="AG496" s="40"/>
      <c r="AH496" s="40"/>
      <c r="AI496" s="40"/>
      <c r="AJ496" s="40"/>
      <c r="AK496" s="40"/>
      <c r="AL496" s="40"/>
      <c r="AM496" s="40"/>
      <c r="AN496" s="40"/>
      <c r="AO496" s="40"/>
      <c r="AP496" s="40"/>
      <c r="AQ496" s="40"/>
      <c r="AR496" s="40"/>
      <c r="AS496" s="40"/>
      <c r="AT496" s="40"/>
      <c r="AU496" s="40"/>
      <c r="AV496" s="40"/>
      <c r="AW496" s="40"/>
      <c r="AX496" s="40"/>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320"/>
      <c r="AG497" s="40"/>
      <c r="AH497" s="40"/>
      <c r="AI497" s="40"/>
      <c r="AJ497" s="40"/>
      <c r="AK497" s="40"/>
      <c r="AL497" s="40"/>
      <c r="AM497" s="40"/>
      <c r="AN497" s="40"/>
      <c r="AO497" s="40"/>
      <c r="AP497" s="40"/>
      <c r="AQ497" s="40"/>
      <c r="AR497" s="40"/>
      <c r="AS497" s="40"/>
      <c r="AT497" s="40"/>
      <c r="AU497" s="40"/>
      <c r="AV497" s="40"/>
      <c r="AW497" s="40"/>
      <c r="AX497" s="40"/>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320"/>
      <c r="AG498" s="40"/>
      <c r="AH498" s="40"/>
      <c r="AI498" s="40"/>
      <c r="AJ498" s="40"/>
      <c r="AK498" s="40"/>
      <c r="AL498" s="40"/>
      <c r="AM498" s="40"/>
      <c r="AN498" s="40"/>
      <c r="AO498" s="40"/>
      <c r="AP498" s="40"/>
      <c r="AQ498" s="40"/>
      <c r="AR498" s="40"/>
      <c r="AS498" s="40"/>
      <c r="AT498" s="40"/>
      <c r="AU498" s="40"/>
      <c r="AV498" s="40"/>
      <c r="AW498" s="40"/>
      <c r="AX498" s="40"/>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320"/>
      <c r="AG499" s="40"/>
      <c r="AH499" s="40"/>
      <c r="AI499" s="40"/>
      <c r="AJ499" s="40"/>
      <c r="AK499" s="40"/>
      <c r="AL499" s="40"/>
      <c r="AM499" s="40"/>
      <c r="AN499" s="40"/>
      <c r="AO499" s="40"/>
      <c r="AP499" s="40"/>
      <c r="AQ499" s="40"/>
      <c r="AR499" s="40"/>
      <c r="AS499" s="40"/>
      <c r="AT499" s="40"/>
      <c r="AU499" s="40"/>
      <c r="AV499" s="40"/>
      <c r="AW499" s="40"/>
      <c r="AX499" s="40"/>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320"/>
      <c r="AG500" s="40"/>
      <c r="AH500" s="40"/>
      <c r="AI500" s="40"/>
      <c r="AJ500" s="40"/>
      <c r="AK500" s="40"/>
      <c r="AL500" s="40"/>
      <c r="AM500" s="40"/>
      <c r="AN500" s="40"/>
      <c r="AO500" s="40"/>
      <c r="AP500" s="40"/>
      <c r="AQ500" s="40"/>
      <c r="AR500" s="40"/>
      <c r="AS500" s="40"/>
      <c r="AT500" s="40"/>
      <c r="AU500" s="40"/>
      <c r="AV500" s="40"/>
      <c r="AW500" s="40"/>
      <c r="AX500" s="40"/>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320"/>
      <c r="AG501" s="40"/>
      <c r="AH501" s="40"/>
      <c r="AI501" s="40"/>
      <c r="AJ501" s="40"/>
      <c r="AK501" s="40"/>
      <c r="AL501" s="40"/>
      <c r="AM501" s="40"/>
      <c r="AN501" s="40"/>
      <c r="AO501" s="40"/>
      <c r="AP501" s="40"/>
      <c r="AQ501" s="40"/>
      <c r="AR501" s="40"/>
      <c r="AS501" s="40"/>
      <c r="AT501" s="40"/>
      <c r="AU501" s="40"/>
      <c r="AV501" s="40"/>
      <c r="AW501" s="40"/>
      <c r="AX501" s="40"/>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320"/>
      <c r="AG502" s="40"/>
      <c r="AH502" s="40"/>
      <c r="AI502" s="40"/>
      <c r="AJ502" s="40"/>
      <c r="AK502" s="40"/>
      <c r="AL502" s="40"/>
      <c r="AM502" s="40"/>
      <c r="AN502" s="40"/>
      <c r="AO502" s="40"/>
      <c r="AP502" s="40"/>
      <c r="AQ502" s="40"/>
      <c r="AR502" s="40"/>
      <c r="AS502" s="40"/>
      <c r="AT502" s="40"/>
      <c r="AU502" s="40"/>
      <c r="AV502" s="40"/>
      <c r="AW502" s="40"/>
      <c r="AX502" s="40"/>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320"/>
      <c r="AG503" s="40"/>
      <c r="AH503" s="40"/>
      <c r="AI503" s="40"/>
      <c r="AJ503" s="40"/>
      <c r="AK503" s="40"/>
      <c r="AL503" s="40"/>
      <c r="AM503" s="40"/>
      <c r="AN503" s="40"/>
      <c r="AO503" s="40"/>
      <c r="AP503" s="40"/>
      <c r="AQ503" s="40"/>
      <c r="AR503" s="40"/>
      <c r="AS503" s="40"/>
      <c r="AT503" s="40"/>
      <c r="AU503" s="40"/>
      <c r="AV503" s="40"/>
      <c r="AW503" s="40"/>
      <c r="AX503" s="40"/>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320"/>
      <c r="AG504" s="40"/>
      <c r="AH504" s="40"/>
      <c r="AI504" s="40"/>
      <c r="AJ504" s="40"/>
      <c r="AK504" s="40"/>
      <c r="AL504" s="40"/>
      <c r="AM504" s="40"/>
      <c r="AN504" s="40"/>
      <c r="AO504" s="40"/>
      <c r="AP504" s="40"/>
      <c r="AQ504" s="40"/>
      <c r="AR504" s="40"/>
      <c r="AS504" s="40"/>
      <c r="AT504" s="40"/>
      <c r="AU504" s="40"/>
      <c r="AV504" s="40"/>
      <c r="AW504" s="40"/>
      <c r="AX504" s="40"/>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320"/>
      <c r="AG505" s="40"/>
      <c r="AH505" s="40"/>
      <c r="AI505" s="40"/>
      <c r="AJ505" s="40"/>
      <c r="AK505" s="40"/>
      <c r="AL505" s="40"/>
      <c r="AM505" s="40"/>
      <c r="AN505" s="40"/>
      <c r="AO505" s="40"/>
      <c r="AP505" s="40"/>
      <c r="AQ505" s="40"/>
      <c r="AR505" s="40"/>
      <c r="AS505" s="40"/>
      <c r="AT505" s="40"/>
      <c r="AU505" s="40"/>
      <c r="AV505" s="40"/>
      <c r="AW505" s="40"/>
      <c r="AX505" s="40"/>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320"/>
      <c r="AG506" s="40"/>
      <c r="AH506" s="40"/>
      <c r="AI506" s="40"/>
      <c r="AJ506" s="40"/>
      <c r="AK506" s="40"/>
      <c r="AL506" s="40"/>
      <c r="AM506" s="40"/>
      <c r="AN506" s="40"/>
      <c r="AO506" s="40"/>
      <c r="AP506" s="40"/>
      <c r="AQ506" s="40"/>
      <c r="AR506" s="40"/>
      <c r="AS506" s="40"/>
      <c r="AT506" s="40"/>
      <c r="AU506" s="40"/>
      <c r="AV506" s="40"/>
      <c r="AW506" s="40"/>
      <c r="AX506" s="40"/>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320"/>
      <c r="AG507" s="40"/>
      <c r="AH507" s="40"/>
      <c r="AI507" s="40"/>
      <c r="AJ507" s="40"/>
      <c r="AK507" s="40"/>
      <c r="AL507" s="40"/>
      <c r="AM507" s="40"/>
      <c r="AN507" s="40"/>
      <c r="AO507" s="40"/>
      <c r="AP507" s="40"/>
      <c r="AQ507" s="40"/>
      <c r="AR507" s="40"/>
      <c r="AS507" s="40"/>
      <c r="AT507" s="40"/>
      <c r="AU507" s="40"/>
      <c r="AV507" s="40"/>
      <c r="AW507" s="40"/>
      <c r="AX507" s="40"/>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320"/>
      <c r="AG508" s="40"/>
      <c r="AH508" s="40"/>
      <c r="AI508" s="40"/>
      <c r="AJ508" s="40"/>
      <c r="AK508" s="40"/>
      <c r="AL508" s="40"/>
      <c r="AM508" s="40"/>
      <c r="AN508" s="40"/>
      <c r="AO508" s="40"/>
      <c r="AP508" s="40"/>
      <c r="AQ508" s="40"/>
      <c r="AR508" s="40"/>
      <c r="AS508" s="40"/>
      <c r="AT508" s="40"/>
      <c r="AU508" s="40"/>
      <c r="AV508" s="40"/>
      <c r="AW508" s="40"/>
      <c r="AX508" s="40"/>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320"/>
      <c r="AG509" s="40"/>
      <c r="AH509" s="40"/>
      <c r="AI509" s="40"/>
      <c r="AJ509" s="40"/>
      <c r="AK509" s="40"/>
      <c r="AL509" s="40"/>
      <c r="AM509" s="40"/>
      <c r="AN509" s="40"/>
      <c r="AO509" s="40"/>
      <c r="AP509" s="40"/>
      <c r="AQ509" s="40"/>
      <c r="AR509" s="40"/>
      <c r="AS509" s="40"/>
      <c r="AT509" s="40"/>
      <c r="AU509" s="40"/>
      <c r="AV509" s="40"/>
      <c r="AW509" s="40"/>
      <c r="AX509" s="40"/>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320"/>
      <c r="AG510" s="40"/>
      <c r="AH510" s="40"/>
      <c r="AI510" s="40"/>
      <c r="AJ510" s="40"/>
      <c r="AK510" s="40"/>
      <c r="AL510" s="40"/>
      <c r="AM510" s="40"/>
      <c r="AN510" s="40"/>
      <c r="AO510" s="40"/>
      <c r="AP510" s="40"/>
      <c r="AQ510" s="40"/>
      <c r="AR510" s="40"/>
      <c r="AS510" s="40"/>
      <c r="AT510" s="40"/>
      <c r="AU510" s="40"/>
      <c r="AV510" s="40"/>
      <c r="AW510" s="40"/>
      <c r="AX510" s="40"/>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320"/>
      <c r="AG511" s="40"/>
      <c r="AH511" s="40"/>
      <c r="AI511" s="40"/>
      <c r="AJ511" s="40"/>
      <c r="AK511" s="40"/>
      <c r="AL511" s="40"/>
      <c r="AM511" s="40"/>
      <c r="AN511" s="40"/>
      <c r="AO511" s="40"/>
      <c r="AP511" s="40"/>
      <c r="AQ511" s="40"/>
      <c r="AR511" s="40"/>
      <c r="AS511" s="40"/>
      <c r="AT511" s="40"/>
      <c r="AU511" s="40"/>
      <c r="AV511" s="40"/>
      <c r="AW511" s="40"/>
      <c r="AX511" s="40"/>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320"/>
      <c r="AG512" s="40"/>
      <c r="AH512" s="40"/>
      <c r="AI512" s="40"/>
      <c r="AJ512" s="40"/>
      <c r="AK512" s="40"/>
      <c r="AL512" s="40"/>
      <c r="AM512" s="40"/>
      <c r="AN512" s="40"/>
      <c r="AO512" s="40"/>
      <c r="AP512" s="40"/>
      <c r="AQ512" s="40"/>
      <c r="AR512" s="40"/>
      <c r="AS512" s="40"/>
      <c r="AT512" s="40"/>
      <c r="AU512" s="40"/>
      <c r="AV512" s="40"/>
      <c r="AW512" s="40"/>
      <c r="AX512" s="40"/>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320"/>
      <c r="AG513" s="40"/>
      <c r="AH513" s="40"/>
      <c r="AI513" s="40"/>
      <c r="AJ513" s="40"/>
      <c r="AK513" s="40"/>
      <c r="AL513" s="40"/>
      <c r="AM513" s="40"/>
      <c r="AN513" s="40"/>
      <c r="AO513" s="40"/>
      <c r="AP513" s="40"/>
      <c r="AQ513" s="40"/>
      <c r="AR513" s="40"/>
      <c r="AS513" s="40"/>
      <c r="AT513" s="40"/>
      <c r="AU513" s="40"/>
      <c r="AV513" s="40"/>
      <c r="AW513" s="40"/>
      <c r="AX513" s="40"/>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320"/>
      <c r="AG514" s="40"/>
      <c r="AH514" s="40"/>
      <c r="AI514" s="40"/>
      <c r="AJ514" s="40"/>
      <c r="AK514" s="40"/>
      <c r="AL514" s="40"/>
      <c r="AM514" s="40"/>
      <c r="AN514" s="40"/>
      <c r="AO514" s="40"/>
      <c r="AP514" s="40"/>
      <c r="AQ514" s="40"/>
      <c r="AR514" s="40"/>
      <c r="AS514" s="40"/>
      <c r="AT514" s="40"/>
      <c r="AU514" s="40"/>
      <c r="AV514" s="40"/>
      <c r="AW514" s="40"/>
      <c r="AX514" s="40"/>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320"/>
      <c r="AG515" s="40"/>
      <c r="AH515" s="40"/>
      <c r="AI515" s="40"/>
      <c r="AJ515" s="40"/>
      <c r="AK515" s="40"/>
      <c r="AL515" s="40"/>
      <c r="AM515" s="40"/>
      <c r="AN515" s="40"/>
      <c r="AO515" s="40"/>
      <c r="AP515" s="40"/>
      <c r="AQ515" s="40"/>
      <c r="AR515" s="40"/>
      <c r="AS515" s="40"/>
      <c r="AT515" s="40"/>
      <c r="AU515" s="40"/>
      <c r="AV515" s="40"/>
      <c r="AW515" s="40"/>
      <c r="AX515" s="40"/>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320"/>
      <c r="AG516" s="40"/>
      <c r="AH516" s="40"/>
      <c r="AI516" s="40"/>
      <c r="AJ516" s="40"/>
      <c r="AK516" s="40"/>
      <c r="AL516" s="40"/>
      <c r="AM516" s="40"/>
      <c r="AN516" s="40"/>
      <c r="AO516" s="40"/>
      <c r="AP516" s="40"/>
      <c r="AQ516" s="40"/>
      <c r="AR516" s="40"/>
      <c r="AS516" s="40"/>
      <c r="AT516" s="40"/>
      <c r="AU516" s="40"/>
      <c r="AV516" s="40"/>
      <c r="AW516" s="40"/>
      <c r="AX516" s="40"/>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320"/>
      <c r="AG517" s="40"/>
      <c r="AH517" s="40"/>
      <c r="AI517" s="40"/>
      <c r="AJ517" s="40"/>
      <c r="AK517" s="40"/>
      <c r="AL517" s="40"/>
      <c r="AM517" s="40"/>
      <c r="AN517" s="40"/>
      <c r="AO517" s="40"/>
      <c r="AP517" s="40"/>
      <c r="AQ517" s="40"/>
      <c r="AR517" s="40"/>
      <c r="AS517" s="40"/>
      <c r="AT517" s="40"/>
      <c r="AU517" s="40"/>
      <c r="AV517" s="40"/>
      <c r="AW517" s="40"/>
      <c r="AX517" s="40"/>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320"/>
      <c r="AG518" s="40"/>
      <c r="AH518" s="40"/>
      <c r="AI518" s="40"/>
      <c r="AJ518" s="40"/>
      <c r="AK518" s="40"/>
      <c r="AL518" s="40"/>
      <c r="AM518" s="40"/>
      <c r="AN518" s="40"/>
      <c r="AO518" s="40"/>
      <c r="AP518" s="40"/>
      <c r="AQ518" s="40"/>
      <c r="AR518" s="40"/>
      <c r="AS518" s="40"/>
      <c r="AT518" s="40"/>
      <c r="AU518" s="40"/>
      <c r="AV518" s="40"/>
      <c r="AW518" s="40"/>
      <c r="AX518" s="40"/>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320"/>
      <c r="AG519" s="40"/>
      <c r="AH519" s="40"/>
      <c r="AI519" s="40"/>
      <c r="AJ519" s="40"/>
      <c r="AK519" s="40"/>
      <c r="AL519" s="40"/>
      <c r="AM519" s="40"/>
      <c r="AN519" s="40"/>
      <c r="AO519" s="40"/>
      <c r="AP519" s="40"/>
      <c r="AQ519" s="40"/>
      <c r="AR519" s="40"/>
      <c r="AS519" s="40"/>
      <c r="AT519" s="40"/>
      <c r="AU519" s="40"/>
      <c r="AV519" s="40"/>
      <c r="AW519" s="40"/>
      <c r="AX519" s="40"/>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320"/>
      <c r="AG520" s="40"/>
      <c r="AH520" s="40"/>
      <c r="AI520" s="40"/>
      <c r="AJ520" s="40"/>
      <c r="AK520" s="40"/>
      <c r="AL520" s="40"/>
      <c r="AM520" s="40"/>
      <c r="AN520" s="40"/>
      <c r="AO520" s="40"/>
      <c r="AP520" s="40"/>
      <c r="AQ520" s="40"/>
      <c r="AR520" s="40"/>
      <c r="AS520" s="40"/>
      <c r="AT520" s="40"/>
      <c r="AU520" s="40"/>
      <c r="AV520" s="40"/>
      <c r="AW520" s="40"/>
      <c r="AX520" s="40"/>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320"/>
      <c r="AG521" s="40"/>
      <c r="AH521" s="40"/>
      <c r="AI521" s="40"/>
      <c r="AJ521" s="40"/>
      <c r="AK521" s="40"/>
      <c r="AL521" s="40"/>
      <c r="AM521" s="40"/>
      <c r="AN521" s="40"/>
      <c r="AO521" s="40"/>
      <c r="AP521" s="40"/>
      <c r="AQ521" s="40"/>
      <c r="AR521" s="40"/>
      <c r="AS521" s="40"/>
      <c r="AT521" s="40"/>
      <c r="AU521" s="40"/>
      <c r="AV521" s="40"/>
      <c r="AW521" s="40"/>
      <c r="AX521" s="40"/>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320"/>
      <c r="AG522" s="40"/>
      <c r="AH522" s="40"/>
      <c r="AI522" s="40"/>
      <c r="AJ522" s="40"/>
      <c r="AK522" s="40"/>
      <c r="AL522" s="40"/>
      <c r="AM522" s="40"/>
      <c r="AN522" s="40"/>
      <c r="AO522" s="40"/>
      <c r="AP522" s="40"/>
      <c r="AQ522" s="40"/>
      <c r="AR522" s="40"/>
      <c r="AS522" s="40"/>
      <c r="AT522" s="40"/>
      <c r="AU522" s="40"/>
      <c r="AV522" s="40"/>
      <c r="AW522" s="40"/>
      <c r="AX522" s="40"/>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320"/>
      <c r="AG523" s="40"/>
      <c r="AH523" s="40"/>
      <c r="AI523" s="40"/>
      <c r="AJ523" s="40"/>
      <c r="AK523" s="40"/>
      <c r="AL523" s="40"/>
      <c r="AM523" s="40"/>
      <c r="AN523" s="40"/>
      <c r="AO523" s="40"/>
      <c r="AP523" s="40"/>
      <c r="AQ523" s="40"/>
      <c r="AR523" s="40"/>
      <c r="AS523" s="40"/>
      <c r="AT523" s="40"/>
      <c r="AU523" s="40"/>
      <c r="AV523" s="40"/>
      <c r="AW523" s="40"/>
      <c r="AX523" s="40"/>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320"/>
      <c r="AG524" s="40"/>
      <c r="AH524" s="40"/>
      <c r="AI524" s="40"/>
      <c r="AJ524" s="40"/>
      <c r="AK524" s="40"/>
      <c r="AL524" s="40"/>
      <c r="AM524" s="40"/>
      <c r="AN524" s="40"/>
      <c r="AO524" s="40"/>
      <c r="AP524" s="40"/>
      <c r="AQ524" s="40"/>
      <c r="AR524" s="40"/>
      <c r="AS524" s="40"/>
      <c r="AT524" s="40"/>
      <c r="AU524" s="40"/>
      <c r="AV524" s="40"/>
      <c r="AW524" s="40"/>
      <c r="AX524" s="40"/>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320"/>
      <c r="AG525" s="40"/>
      <c r="AH525" s="40"/>
      <c r="AI525" s="40"/>
      <c r="AJ525" s="40"/>
      <c r="AK525" s="40"/>
      <c r="AL525" s="40"/>
      <c r="AM525" s="40"/>
      <c r="AN525" s="40"/>
      <c r="AO525" s="40"/>
      <c r="AP525" s="40"/>
      <c r="AQ525" s="40"/>
      <c r="AR525" s="40"/>
      <c r="AS525" s="40"/>
      <c r="AT525" s="40"/>
      <c r="AU525" s="40"/>
      <c r="AV525" s="40"/>
      <c r="AW525" s="40"/>
      <c r="AX525" s="40"/>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320"/>
      <c r="AG526" s="40"/>
      <c r="AH526" s="40"/>
      <c r="AI526" s="40"/>
      <c r="AJ526" s="40"/>
      <c r="AK526" s="40"/>
      <c r="AL526" s="40"/>
      <c r="AM526" s="40"/>
      <c r="AN526" s="40"/>
      <c r="AO526" s="40"/>
      <c r="AP526" s="40"/>
      <c r="AQ526" s="40"/>
      <c r="AR526" s="40"/>
      <c r="AS526" s="40"/>
      <c r="AT526" s="40"/>
      <c r="AU526" s="40"/>
      <c r="AV526" s="40"/>
      <c r="AW526" s="40"/>
      <c r="AX526" s="40"/>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320"/>
      <c r="AG527" s="40"/>
      <c r="AH527" s="40"/>
      <c r="AI527" s="40"/>
      <c r="AJ527" s="40"/>
      <c r="AK527" s="40"/>
      <c r="AL527" s="40"/>
      <c r="AM527" s="40"/>
      <c r="AN527" s="40"/>
      <c r="AO527" s="40"/>
      <c r="AP527" s="40"/>
      <c r="AQ527" s="40"/>
      <c r="AR527" s="40"/>
      <c r="AS527" s="40"/>
      <c r="AT527" s="40"/>
      <c r="AU527" s="40"/>
      <c r="AV527" s="40"/>
      <c r="AW527" s="40"/>
      <c r="AX527" s="40"/>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320"/>
      <c r="AG528" s="40"/>
      <c r="AH528" s="40"/>
      <c r="AI528" s="40"/>
      <c r="AJ528" s="40"/>
      <c r="AK528" s="40"/>
      <c r="AL528" s="40"/>
      <c r="AM528" s="40"/>
      <c r="AN528" s="40"/>
      <c r="AO528" s="40"/>
      <c r="AP528" s="40"/>
      <c r="AQ528" s="40"/>
      <c r="AR528" s="40"/>
      <c r="AS528" s="40"/>
      <c r="AT528" s="40"/>
      <c r="AU528" s="40"/>
      <c r="AV528" s="40"/>
      <c r="AW528" s="40"/>
      <c r="AX528" s="40"/>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320"/>
      <c r="AG529" s="40"/>
      <c r="AH529" s="40"/>
      <c r="AI529" s="40"/>
      <c r="AJ529" s="40"/>
      <c r="AK529" s="40"/>
      <c r="AL529" s="40"/>
      <c r="AM529" s="40"/>
      <c r="AN529" s="40"/>
      <c r="AO529" s="40"/>
      <c r="AP529" s="40"/>
      <c r="AQ529" s="40"/>
      <c r="AR529" s="40"/>
      <c r="AS529" s="40"/>
      <c r="AT529" s="40"/>
      <c r="AU529" s="40"/>
      <c r="AV529" s="40"/>
      <c r="AW529" s="40"/>
      <c r="AX529" s="40"/>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320"/>
      <c r="AG530" s="40"/>
      <c r="AH530" s="40"/>
      <c r="AI530" s="40"/>
      <c r="AJ530" s="40"/>
      <c r="AK530" s="40"/>
      <c r="AL530" s="40"/>
      <c r="AM530" s="40"/>
      <c r="AN530" s="40"/>
      <c r="AO530" s="40"/>
      <c r="AP530" s="40"/>
      <c r="AQ530" s="40"/>
      <c r="AR530" s="40"/>
      <c r="AS530" s="40"/>
      <c r="AT530" s="40"/>
      <c r="AU530" s="40"/>
      <c r="AV530" s="40"/>
      <c r="AW530" s="40"/>
      <c r="AX530" s="40"/>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320"/>
      <c r="AG531" s="40"/>
      <c r="AH531" s="40"/>
      <c r="AI531" s="40"/>
      <c r="AJ531" s="40"/>
      <c r="AK531" s="40"/>
      <c r="AL531" s="40"/>
      <c r="AM531" s="40"/>
      <c r="AN531" s="40"/>
      <c r="AO531" s="40"/>
      <c r="AP531" s="40"/>
      <c r="AQ531" s="40"/>
      <c r="AR531" s="40"/>
      <c r="AS531" s="40"/>
      <c r="AT531" s="40"/>
      <c r="AU531" s="40"/>
      <c r="AV531" s="40"/>
      <c r="AW531" s="40"/>
      <c r="AX531" s="40"/>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320"/>
      <c r="AG532" s="40"/>
      <c r="AH532" s="40"/>
      <c r="AI532" s="40"/>
      <c r="AJ532" s="40"/>
      <c r="AK532" s="40"/>
      <c r="AL532" s="40"/>
      <c r="AM532" s="40"/>
      <c r="AN532" s="40"/>
      <c r="AO532" s="40"/>
      <c r="AP532" s="40"/>
      <c r="AQ532" s="40"/>
      <c r="AR532" s="40"/>
      <c r="AS532" s="40"/>
      <c r="AT532" s="40"/>
      <c r="AU532" s="40"/>
      <c r="AV532" s="40"/>
      <c r="AW532" s="40"/>
      <c r="AX532" s="40"/>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320"/>
      <c r="AG533" s="40"/>
      <c r="AH533" s="40"/>
      <c r="AI533" s="40"/>
      <c r="AJ533" s="40"/>
      <c r="AK533" s="40"/>
      <c r="AL533" s="40"/>
      <c r="AM533" s="40"/>
      <c r="AN533" s="40"/>
      <c r="AO533" s="40"/>
      <c r="AP533" s="40"/>
      <c r="AQ533" s="40"/>
      <c r="AR533" s="40"/>
      <c r="AS533" s="40"/>
      <c r="AT533" s="40"/>
      <c r="AU533" s="40"/>
      <c r="AV533" s="40"/>
      <c r="AW533" s="40"/>
      <c r="AX533" s="40"/>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320"/>
      <c r="AG534" s="40"/>
      <c r="AH534" s="40"/>
      <c r="AI534" s="40"/>
      <c r="AJ534" s="40"/>
      <c r="AK534" s="40"/>
      <c r="AL534" s="40"/>
      <c r="AM534" s="40"/>
      <c r="AN534" s="40"/>
      <c r="AO534" s="40"/>
      <c r="AP534" s="40"/>
      <c r="AQ534" s="40"/>
      <c r="AR534" s="40"/>
      <c r="AS534" s="40"/>
      <c r="AT534" s="40"/>
      <c r="AU534" s="40"/>
      <c r="AV534" s="40"/>
      <c r="AW534" s="40"/>
      <c r="AX534" s="40"/>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320"/>
      <c r="AG535" s="40"/>
      <c r="AH535" s="40"/>
      <c r="AI535" s="40"/>
      <c r="AJ535" s="40"/>
      <c r="AK535" s="40"/>
      <c r="AL535" s="40"/>
      <c r="AM535" s="40"/>
      <c r="AN535" s="40"/>
      <c r="AO535" s="40"/>
      <c r="AP535" s="40"/>
      <c r="AQ535" s="40"/>
      <c r="AR535" s="40"/>
      <c r="AS535" s="40"/>
      <c r="AT535" s="40"/>
      <c r="AU535" s="40"/>
      <c r="AV535" s="40"/>
      <c r="AW535" s="40"/>
      <c r="AX535" s="40"/>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320"/>
      <c r="AG536" s="40"/>
      <c r="AH536" s="40"/>
      <c r="AI536" s="40"/>
      <c r="AJ536" s="40"/>
      <c r="AK536" s="40"/>
      <c r="AL536" s="40"/>
      <c r="AM536" s="40"/>
      <c r="AN536" s="40"/>
      <c r="AO536" s="40"/>
      <c r="AP536" s="40"/>
      <c r="AQ536" s="40"/>
      <c r="AR536" s="40"/>
      <c r="AS536" s="40"/>
      <c r="AT536" s="40"/>
      <c r="AU536" s="40"/>
      <c r="AV536" s="40"/>
      <c r="AW536" s="40"/>
      <c r="AX536" s="40"/>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320"/>
      <c r="AG537" s="40"/>
      <c r="AH537" s="40"/>
      <c r="AI537" s="40"/>
      <c r="AJ537" s="40"/>
      <c r="AK537" s="40"/>
      <c r="AL537" s="40"/>
      <c r="AM537" s="40"/>
      <c r="AN537" s="40"/>
      <c r="AO537" s="40"/>
      <c r="AP537" s="40"/>
      <c r="AQ537" s="40"/>
      <c r="AR537" s="40"/>
      <c r="AS537" s="40"/>
      <c r="AT537" s="40"/>
      <c r="AU537" s="40"/>
      <c r="AV537" s="40"/>
      <c r="AW537" s="40"/>
      <c r="AX537" s="40"/>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320"/>
      <c r="AG538" s="40"/>
      <c r="AH538" s="40"/>
      <c r="AI538" s="40"/>
      <c r="AJ538" s="40"/>
      <c r="AK538" s="40"/>
      <c r="AL538" s="40"/>
      <c r="AM538" s="40"/>
      <c r="AN538" s="40"/>
      <c r="AO538" s="40"/>
      <c r="AP538" s="40"/>
      <c r="AQ538" s="40"/>
      <c r="AR538" s="40"/>
      <c r="AS538" s="40"/>
      <c r="AT538" s="40"/>
      <c r="AU538" s="40"/>
      <c r="AV538" s="40"/>
      <c r="AW538" s="40"/>
      <c r="AX538" s="40"/>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320"/>
      <c r="AG539" s="40"/>
      <c r="AH539" s="40"/>
      <c r="AI539" s="40"/>
      <c r="AJ539" s="40"/>
      <c r="AK539" s="40"/>
      <c r="AL539" s="40"/>
      <c r="AM539" s="40"/>
      <c r="AN539" s="40"/>
      <c r="AO539" s="40"/>
      <c r="AP539" s="40"/>
      <c r="AQ539" s="40"/>
      <c r="AR539" s="40"/>
      <c r="AS539" s="40"/>
      <c r="AT539" s="40"/>
      <c r="AU539" s="40"/>
      <c r="AV539" s="40"/>
      <c r="AW539" s="40"/>
      <c r="AX539" s="40"/>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320"/>
      <c r="AG540" s="40"/>
      <c r="AH540" s="40"/>
      <c r="AI540" s="40"/>
      <c r="AJ540" s="40"/>
      <c r="AK540" s="40"/>
      <c r="AL540" s="40"/>
      <c r="AM540" s="40"/>
      <c r="AN540" s="40"/>
      <c r="AO540" s="40"/>
      <c r="AP540" s="40"/>
      <c r="AQ540" s="40"/>
      <c r="AR540" s="40"/>
      <c r="AS540" s="40"/>
      <c r="AT540" s="40"/>
      <c r="AU540" s="40"/>
      <c r="AV540" s="40"/>
      <c r="AW540" s="40"/>
      <c r="AX540" s="40"/>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320"/>
      <c r="AG541" s="40"/>
      <c r="AH541" s="40"/>
      <c r="AI541" s="40"/>
      <c r="AJ541" s="40"/>
      <c r="AK541" s="40"/>
      <c r="AL541" s="40"/>
      <c r="AM541" s="40"/>
      <c r="AN541" s="40"/>
      <c r="AO541" s="40"/>
      <c r="AP541" s="40"/>
      <c r="AQ541" s="40"/>
      <c r="AR541" s="40"/>
      <c r="AS541" s="40"/>
      <c r="AT541" s="40"/>
      <c r="AU541" s="40"/>
      <c r="AV541" s="40"/>
      <c r="AW541" s="40"/>
      <c r="AX541" s="40"/>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320"/>
      <c r="AG542" s="40"/>
      <c r="AH542" s="40"/>
      <c r="AI542" s="40"/>
      <c r="AJ542" s="40"/>
      <c r="AK542" s="40"/>
      <c r="AL542" s="40"/>
      <c r="AM542" s="40"/>
      <c r="AN542" s="40"/>
      <c r="AO542" s="40"/>
      <c r="AP542" s="40"/>
      <c r="AQ542" s="40"/>
      <c r="AR542" s="40"/>
      <c r="AS542" s="40"/>
      <c r="AT542" s="40"/>
      <c r="AU542" s="40"/>
      <c r="AV542" s="40"/>
      <c r="AW542" s="40"/>
      <c r="AX542" s="40"/>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320"/>
      <c r="AG543" s="40"/>
      <c r="AH543" s="40"/>
      <c r="AI543" s="40"/>
      <c r="AJ543" s="40"/>
      <c r="AK543" s="40"/>
      <c r="AL543" s="40"/>
      <c r="AM543" s="40"/>
      <c r="AN543" s="40"/>
      <c r="AO543" s="40"/>
      <c r="AP543" s="40"/>
      <c r="AQ543" s="40"/>
      <c r="AR543" s="40"/>
      <c r="AS543" s="40"/>
      <c r="AT543" s="40"/>
      <c r="AU543" s="40"/>
      <c r="AV543" s="40"/>
      <c r="AW543" s="40"/>
      <c r="AX543" s="40"/>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320"/>
      <c r="AG544" s="40"/>
      <c r="AH544" s="40"/>
      <c r="AI544" s="40"/>
      <c r="AJ544" s="40"/>
      <c r="AK544" s="40"/>
      <c r="AL544" s="40"/>
      <c r="AM544" s="40"/>
      <c r="AN544" s="40"/>
      <c r="AO544" s="40"/>
      <c r="AP544" s="40"/>
      <c r="AQ544" s="40"/>
      <c r="AR544" s="40"/>
      <c r="AS544" s="40"/>
      <c r="AT544" s="40"/>
      <c r="AU544" s="40"/>
      <c r="AV544" s="40"/>
      <c r="AW544" s="40"/>
      <c r="AX544" s="40"/>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320"/>
      <c r="AG545" s="40"/>
      <c r="AH545" s="40"/>
      <c r="AI545" s="40"/>
      <c r="AJ545" s="40"/>
      <c r="AK545" s="40"/>
      <c r="AL545" s="40"/>
      <c r="AM545" s="40"/>
      <c r="AN545" s="40"/>
      <c r="AO545" s="40"/>
      <c r="AP545" s="40"/>
      <c r="AQ545" s="40"/>
      <c r="AR545" s="40"/>
      <c r="AS545" s="40"/>
      <c r="AT545" s="40"/>
      <c r="AU545" s="40"/>
      <c r="AV545" s="40"/>
      <c r="AW545" s="40"/>
      <c r="AX545" s="40"/>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320"/>
      <c r="AG546" s="40"/>
      <c r="AH546" s="40"/>
      <c r="AI546" s="40"/>
      <c r="AJ546" s="40"/>
      <c r="AK546" s="40"/>
      <c r="AL546" s="40"/>
      <c r="AM546" s="40"/>
      <c r="AN546" s="40"/>
      <c r="AO546" s="40"/>
      <c r="AP546" s="40"/>
      <c r="AQ546" s="40"/>
      <c r="AR546" s="40"/>
      <c r="AS546" s="40"/>
      <c r="AT546" s="40"/>
      <c r="AU546" s="40"/>
      <c r="AV546" s="40"/>
      <c r="AW546" s="40"/>
      <c r="AX546" s="40"/>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320"/>
      <c r="AG547" s="40"/>
      <c r="AH547" s="40"/>
      <c r="AI547" s="40"/>
      <c r="AJ547" s="40"/>
      <c r="AK547" s="40"/>
      <c r="AL547" s="40"/>
      <c r="AM547" s="40"/>
      <c r="AN547" s="40"/>
      <c r="AO547" s="40"/>
      <c r="AP547" s="40"/>
      <c r="AQ547" s="40"/>
      <c r="AR547" s="40"/>
      <c r="AS547" s="40"/>
      <c r="AT547" s="40"/>
      <c r="AU547" s="40"/>
      <c r="AV547" s="40"/>
      <c r="AW547" s="40"/>
      <c r="AX547" s="40"/>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320"/>
      <c r="AG548" s="40"/>
      <c r="AH548" s="40"/>
      <c r="AI548" s="40"/>
      <c r="AJ548" s="40"/>
      <c r="AK548" s="40"/>
      <c r="AL548" s="40"/>
      <c r="AM548" s="40"/>
      <c r="AN548" s="40"/>
      <c r="AO548" s="40"/>
      <c r="AP548" s="40"/>
      <c r="AQ548" s="40"/>
      <c r="AR548" s="40"/>
      <c r="AS548" s="40"/>
      <c r="AT548" s="40"/>
      <c r="AU548" s="40"/>
      <c r="AV548" s="40"/>
      <c r="AW548" s="40"/>
      <c r="AX548" s="40"/>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320"/>
      <c r="AG549" s="40"/>
      <c r="AH549" s="40"/>
      <c r="AI549" s="40"/>
      <c r="AJ549" s="40"/>
      <c r="AK549" s="40"/>
      <c r="AL549" s="40"/>
      <c r="AM549" s="40"/>
      <c r="AN549" s="40"/>
      <c r="AO549" s="40"/>
      <c r="AP549" s="40"/>
      <c r="AQ549" s="40"/>
      <c r="AR549" s="40"/>
      <c r="AS549" s="40"/>
      <c r="AT549" s="40"/>
      <c r="AU549" s="40"/>
      <c r="AV549" s="40"/>
      <c r="AW549" s="40"/>
      <c r="AX549" s="40"/>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320"/>
      <c r="AG550" s="40"/>
      <c r="AH550" s="40"/>
      <c r="AI550" s="40"/>
      <c r="AJ550" s="40"/>
      <c r="AK550" s="40"/>
      <c r="AL550" s="40"/>
      <c r="AM550" s="40"/>
      <c r="AN550" s="40"/>
      <c r="AO550" s="40"/>
      <c r="AP550" s="40"/>
      <c r="AQ550" s="40"/>
      <c r="AR550" s="40"/>
      <c r="AS550" s="40"/>
      <c r="AT550" s="40"/>
      <c r="AU550" s="40"/>
      <c r="AV550" s="40"/>
      <c r="AW550" s="40"/>
      <c r="AX550" s="40"/>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320"/>
      <c r="AG551" s="40"/>
      <c r="AH551" s="40"/>
      <c r="AI551" s="40"/>
      <c r="AJ551" s="40"/>
      <c r="AK551" s="40"/>
      <c r="AL551" s="40"/>
      <c r="AM551" s="40"/>
      <c r="AN551" s="40"/>
      <c r="AO551" s="40"/>
      <c r="AP551" s="40"/>
      <c r="AQ551" s="40"/>
      <c r="AR551" s="40"/>
      <c r="AS551" s="40"/>
      <c r="AT551" s="40"/>
      <c r="AU551" s="40"/>
      <c r="AV551" s="40"/>
      <c r="AW551" s="40"/>
      <c r="AX551" s="40"/>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320"/>
      <c r="AG552" s="40"/>
      <c r="AH552" s="40"/>
      <c r="AI552" s="40"/>
      <c r="AJ552" s="40"/>
      <c r="AK552" s="40"/>
      <c r="AL552" s="40"/>
      <c r="AM552" s="40"/>
      <c r="AN552" s="40"/>
      <c r="AO552" s="40"/>
      <c r="AP552" s="40"/>
      <c r="AQ552" s="40"/>
      <c r="AR552" s="40"/>
      <c r="AS552" s="40"/>
      <c r="AT552" s="40"/>
      <c r="AU552" s="40"/>
      <c r="AV552" s="40"/>
      <c r="AW552" s="40"/>
      <c r="AX552" s="40"/>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320"/>
      <c r="AG553" s="40"/>
      <c r="AH553" s="40"/>
      <c r="AI553" s="40"/>
      <c r="AJ553" s="40"/>
      <c r="AK553" s="40"/>
      <c r="AL553" s="40"/>
      <c r="AM553" s="40"/>
      <c r="AN553" s="40"/>
      <c r="AO553" s="40"/>
      <c r="AP553" s="40"/>
      <c r="AQ553" s="40"/>
      <c r="AR553" s="40"/>
      <c r="AS553" s="40"/>
      <c r="AT553" s="40"/>
      <c r="AU553" s="40"/>
      <c r="AV553" s="40"/>
      <c r="AW553" s="40"/>
      <c r="AX553" s="40"/>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320"/>
      <c r="AG554" s="40"/>
      <c r="AH554" s="40"/>
      <c r="AI554" s="40"/>
      <c r="AJ554" s="40"/>
      <c r="AK554" s="40"/>
      <c r="AL554" s="40"/>
      <c r="AM554" s="40"/>
      <c r="AN554" s="40"/>
      <c r="AO554" s="40"/>
      <c r="AP554" s="40"/>
      <c r="AQ554" s="40"/>
      <c r="AR554" s="40"/>
      <c r="AS554" s="40"/>
      <c r="AT554" s="40"/>
      <c r="AU554" s="40"/>
      <c r="AV554" s="40"/>
      <c r="AW554" s="40"/>
      <c r="AX554" s="40"/>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320"/>
      <c r="AG555" s="40"/>
      <c r="AH555" s="40"/>
      <c r="AI555" s="40"/>
      <c r="AJ555" s="40"/>
      <c r="AK555" s="40"/>
      <c r="AL555" s="40"/>
      <c r="AM555" s="40"/>
      <c r="AN555" s="40"/>
      <c r="AO555" s="40"/>
      <c r="AP555" s="40"/>
      <c r="AQ555" s="40"/>
      <c r="AR555" s="40"/>
      <c r="AS555" s="40"/>
      <c r="AT555" s="40"/>
      <c r="AU555" s="40"/>
      <c r="AV555" s="40"/>
      <c r="AW555" s="40"/>
      <c r="AX555" s="40"/>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320"/>
      <c r="AG556" s="40"/>
      <c r="AH556" s="40"/>
      <c r="AI556" s="40"/>
      <c r="AJ556" s="40"/>
      <c r="AK556" s="40"/>
      <c r="AL556" s="40"/>
      <c r="AM556" s="40"/>
      <c r="AN556" s="40"/>
      <c r="AO556" s="40"/>
      <c r="AP556" s="40"/>
      <c r="AQ556" s="40"/>
      <c r="AR556" s="40"/>
      <c r="AS556" s="40"/>
      <c r="AT556" s="40"/>
      <c r="AU556" s="40"/>
      <c r="AV556" s="40"/>
      <c r="AW556" s="40"/>
      <c r="AX556" s="40"/>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320"/>
      <c r="AG557" s="40"/>
      <c r="AH557" s="40"/>
      <c r="AI557" s="40"/>
      <c r="AJ557" s="40"/>
      <c r="AK557" s="40"/>
      <c r="AL557" s="40"/>
      <c r="AM557" s="40"/>
      <c r="AN557" s="40"/>
      <c r="AO557" s="40"/>
      <c r="AP557" s="40"/>
      <c r="AQ557" s="40"/>
      <c r="AR557" s="40"/>
      <c r="AS557" s="40"/>
      <c r="AT557" s="40"/>
      <c r="AU557" s="40"/>
      <c r="AV557" s="40"/>
      <c r="AW557" s="40"/>
      <c r="AX557" s="40"/>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320"/>
      <c r="AG558" s="40"/>
      <c r="AH558" s="40"/>
      <c r="AI558" s="40"/>
      <c r="AJ558" s="40"/>
      <c r="AK558" s="40"/>
      <c r="AL558" s="40"/>
      <c r="AM558" s="40"/>
      <c r="AN558" s="40"/>
      <c r="AO558" s="40"/>
      <c r="AP558" s="40"/>
      <c r="AQ558" s="40"/>
      <c r="AR558" s="40"/>
      <c r="AS558" s="40"/>
      <c r="AT558" s="40"/>
      <c r="AU558" s="40"/>
      <c r="AV558" s="40"/>
      <c r="AW558" s="40"/>
      <c r="AX558" s="40"/>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320"/>
      <c r="AG559" s="40"/>
      <c r="AH559" s="40"/>
      <c r="AI559" s="40"/>
      <c r="AJ559" s="40"/>
      <c r="AK559" s="40"/>
      <c r="AL559" s="40"/>
      <c r="AM559" s="40"/>
      <c r="AN559" s="40"/>
      <c r="AO559" s="40"/>
      <c r="AP559" s="40"/>
      <c r="AQ559" s="40"/>
      <c r="AR559" s="40"/>
      <c r="AS559" s="40"/>
      <c r="AT559" s="40"/>
      <c r="AU559" s="40"/>
      <c r="AV559" s="40"/>
      <c r="AW559" s="40"/>
      <c r="AX559" s="40"/>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320"/>
      <c r="AG560" s="40"/>
      <c r="AH560" s="40"/>
      <c r="AI560" s="40"/>
      <c r="AJ560" s="40"/>
      <c r="AK560" s="40"/>
      <c r="AL560" s="40"/>
      <c r="AM560" s="40"/>
      <c r="AN560" s="40"/>
      <c r="AO560" s="40"/>
      <c r="AP560" s="40"/>
      <c r="AQ560" s="40"/>
      <c r="AR560" s="40"/>
      <c r="AS560" s="40"/>
      <c r="AT560" s="40"/>
      <c r="AU560" s="40"/>
      <c r="AV560" s="40"/>
      <c r="AW560" s="40"/>
      <c r="AX560" s="40"/>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320"/>
      <c r="AG561" s="40"/>
      <c r="AH561" s="40"/>
      <c r="AI561" s="40"/>
      <c r="AJ561" s="40"/>
      <c r="AK561" s="40"/>
      <c r="AL561" s="40"/>
      <c r="AM561" s="40"/>
      <c r="AN561" s="40"/>
      <c r="AO561" s="40"/>
      <c r="AP561" s="40"/>
      <c r="AQ561" s="40"/>
      <c r="AR561" s="40"/>
      <c r="AS561" s="40"/>
      <c r="AT561" s="40"/>
      <c r="AU561" s="40"/>
      <c r="AV561" s="40"/>
      <c r="AW561" s="40"/>
      <c r="AX561" s="40"/>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320"/>
      <c r="AG562" s="40"/>
      <c r="AH562" s="40"/>
      <c r="AI562" s="40"/>
      <c r="AJ562" s="40"/>
      <c r="AK562" s="40"/>
      <c r="AL562" s="40"/>
      <c r="AM562" s="40"/>
      <c r="AN562" s="40"/>
      <c r="AO562" s="40"/>
      <c r="AP562" s="40"/>
      <c r="AQ562" s="40"/>
      <c r="AR562" s="40"/>
      <c r="AS562" s="40"/>
      <c r="AT562" s="40"/>
      <c r="AU562" s="40"/>
      <c r="AV562" s="40"/>
      <c r="AW562" s="40"/>
      <c r="AX562" s="40"/>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320"/>
      <c r="AG563" s="40"/>
      <c r="AH563" s="40"/>
      <c r="AI563" s="40"/>
      <c r="AJ563" s="40"/>
      <c r="AK563" s="40"/>
      <c r="AL563" s="40"/>
      <c r="AM563" s="40"/>
      <c r="AN563" s="40"/>
      <c r="AO563" s="40"/>
      <c r="AP563" s="40"/>
      <c r="AQ563" s="40"/>
      <c r="AR563" s="40"/>
      <c r="AS563" s="40"/>
      <c r="AT563" s="40"/>
      <c r="AU563" s="40"/>
      <c r="AV563" s="40"/>
      <c r="AW563" s="40"/>
      <c r="AX563" s="40"/>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320"/>
      <c r="AG564" s="40"/>
      <c r="AH564" s="40"/>
      <c r="AI564" s="40"/>
      <c r="AJ564" s="40"/>
      <c r="AK564" s="40"/>
      <c r="AL564" s="40"/>
      <c r="AM564" s="40"/>
      <c r="AN564" s="40"/>
      <c r="AO564" s="40"/>
      <c r="AP564" s="40"/>
      <c r="AQ564" s="40"/>
      <c r="AR564" s="40"/>
      <c r="AS564" s="40"/>
      <c r="AT564" s="40"/>
      <c r="AU564" s="40"/>
      <c r="AV564" s="40"/>
      <c r="AW564" s="40"/>
      <c r="AX564" s="40"/>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320"/>
      <c r="AG565" s="40"/>
      <c r="AH565" s="40"/>
      <c r="AI565" s="40"/>
      <c r="AJ565" s="40"/>
      <c r="AK565" s="40"/>
      <c r="AL565" s="40"/>
      <c r="AM565" s="40"/>
      <c r="AN565" s="40"/>
      <c r="AO565" s="40"/>
      <c r="AP565" s="40"/>
      <c r="AQ565" s="40"/>
      <c r="AR565" s="40"/>
      <c r="AS565" s="40"/>
      <c r="AT565" s="40"/>
      <c r="AU565" s="40"/>
      <c r="AV565" s="40"/>
      <c r="AW565" s="40"/>
      <c r="AX565" s="40"/>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320"/>
      <c r="AG566" s="40"/>
      <c r="AH566" s="40"/>
      <c r="AI566" s="40"/>
      <c r="AJ566" s="40"/>
      <c r="AK566" s="40"/>
      <c r="AL566" s="40"/>
      <c r="AM566" s="40"/>
      <c r="AN566" s="40"/>
      <c r="AO566" s="40"/>
      <c r="AP566" s="40"/>
      <c r="AQ566" s="40"/>
      <c r="AR566" s="40"/>
      <c r="AS566" s="40"/>
      <c r="AT566" s="40"/>
      <c r="AU566" s="40"/>
      <c r="AV566" s="40"/>
      <c r="AW566" s="40"/>
      <c r="AX566" s="40"/>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320"/>
      <c r="AG567" s="40"/>
      <c r="AH567" s="40"/>
      <c r="AI567" s="40"/>
      <c r="AJ567" s="40"/>
      <c r="AK567" s="40"/>
      <c r="AL567" s="40"/>
      <c r="AM567" s="40"/>
      <c r="AN567" s="40"/>
      <c r="AO567" s="40"/>
      <c r="AP567" s="40"/>
      <c r="AQ567" s="40"/>
      <c r="AR567" s="40"/>
      <c r="AS567" s="40"/>
      <c r="AT567" s="40"/>
      <c r="AU567" s="40"/>
      <c r="AV567" s="40"/>
      <c r="AW567" s="40"/>
      <c r="AX567" s="40"/>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320"/>
      <c r="AG568" s="40"/>
      <c r="AH568" s="40"/>
      <c r="AI568" s="40"/>
      <c r="AJ568" s="40"/>
      <c r="AK568" s="40"/>
      <c r="AL568" s="40"/>
      <c r="AM568" s="40"/>
      <c r="AN568" s="40"/>
      <c r="AO568" s="40"/>
      <c r="AP568" s="40"/>
      <c r="AQ568" s="40"/>
      <c r="AR568" s="40"/>
      <c r="AS568" s="40"/>
      <c r="AT568" s="40"/>
      <c r="AU568" s="40"/>
      <c r="AV568" s="40"/>
      <c r="AW568" s="40"/>
      <c r="AX568" s="40"/>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320"/>
      <c r="AG569" s="40"/>
      <c r="AH569" s="40"/>
      <c r="AI569" s="40"/>
      <c r="AJ569" s="40"/>
      <c r="AK569" s="40"/>
      <c r="AL569" s="40"/>
      <c r="AM569" s="40"/>
      <c r="AN569" s="40"/>
      <c r="AO569" s="40"/>
      <c r="AP569" s="40"/>
      <c r="AQ569" s="40"/>
      <c r="AR569" s="40"/>
      <c r="AS569" s="40"/>
      <c r="AT569" s="40"/>
      <c r="AU569" s="40"/>
      <c r="AV569" s="40"/>
      <c r="AW569" s="40"/>
      <c r="AX569" s="40"/>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320"/>
      <c r="AG570" s="40"/>
      <c r="AH570" s="40"/>
      <c r="AI570" s="40"/>
      <c r="AJ570" s="40"/>
      <c r="AK570" s="40"/>
      <c r="AL570" s="40"/>
      <c r="AM570" s="40"/>
      <c r="AN570" s="40"/>
      <c r="AO570" s="40"/>
      <c r="AP570" s="40"/>
      <c r="AQ570" s="40"/>
      <c r="AR570" s="40"/>
      <c r="AS570" s="40"/>
      <c r="AT570" s="40"/>
      <c r="AU570" s="40"/>
      <c r="AV570" s="40"/>
      <c r="AW570" s="40"/>
      <c r="AX570" s="40"/>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320"/>
      <c r="AG571" s="40"/>
      <c r="AH571" s="40"/>
      <c r="AI571" s="40"/>
      <c r="AJ571" s="40"/>
      <c r="AK571" s="40"/>
      <c r="AL571" s="40"/>
      <c r="AM571" s="40"/>
      <c r="AN571" s="40"/>
      <c r="AO571" s="40"/>
      <c r="AP571" s="40"/>
      <c r="AQ571" s="40"/>
      <c r="AR571" s="40"/>
      <c r="AS571" s="40"/>
      <c r="AT571" s="40"/>
      <c r="AU571" s="40"/>
      <c r="AV571" s="40"/>
      <c r="AW571" s="40"/>
      <c r="AX571" s="40"/>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320"/>
      <c r="AG572" s="40"/>
      <c r="AH572" s="40"/>
      <c r="AI572" s="40"/>
      <c r="AJ572" s="40"/>
      <c r="AK572" s="40"/>
      <c r="AL572" s="40"/>
      <c r="AM572" s="40"/>
      <c r="AN572" s="40"/>
      <c r="AO572" s="40"/>
      <c r="AP572" s="40"/>
      <c r="AQ572" s="40"/>
      <c r="AR572" s="40"/>
      <c r="AS572" s="40"/>
      <c r="AT572" s="40"/>
      <c r="AU572" s="40"/>
      <c r="AV572" s="40"/>
      <c r="AW572" s="40"/>
      <c r="AX572" s="40"/>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320"/>
      <c r="AG573" s="40"/>
      <c r="AH573" s="40"/>
      <c r="AI573" s="40"/>
      <c r="AJ573" s="40"/>
      <c r="AK573" s="40"/>
      <c r="AL573" s="40"/>
      <c r="AM573" s="40"/>
      <c r="AN573" s="40"/>
      <c r="AO573" s="40"/>
      <c r="AP573" s="40"/>
      <c r="AQ573" s="40"/>
      <c r="AR573" s="40"/>
      <c r="AS573" s="40"/>
      <c r="AT573" s="40"/>
      <c r="AU573" s="40"/>
      <c r="AV573" s="40"/>
      <c r="AW573" s="40"/>
      <c r="AX573" s="40"/>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320"/>
      <c r="AG574" s="40"/>
      <c r="AH574" s="40"/>
      <c r="AI574" s="40"/>
      <c r="AJ574" s="40"/>
      <c r="AK574" s="40"/>
      <c r="AL574" s="40"/>
      <c r="AM574" s="40"/>
      <c r="AN574" s="40"/>
      <c r="AO574" s="40"/>
      <c r="AP574" s="40"/>
      <c r="AQ574" s="40"/>
      <c r="AR574" s="40"/>
      <c r="AS574" s="40"/>
      <c r="AT574" s="40"/>
      <c r="AU574" s="40"/>
      <c r="AV574" s="40"/>
      <c r="AW574" s="40"/>
      <c r="AX574" s="40"/>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320"/>
      <c r="AG575" s="40"/>
      <c r="AH575" s="40"/>
      <c r="AI575" s="40"/>
      <c r="AJ575" s="40"/>
      <c r="AK575" s="40"/>
      <c r="AL575" s="40"/>
      <c r="AM575" s="40"/>
      <c r="AN575" s="40"/>
      <c r="AO575" s="40"/>
      <c r="AP575" s="40"/>
      <c r="AQ575" s="40"/>
      <c r="AR575" s="40"/>
      <c r="AS575" s="40"/>
      <c r="AT575" s="40"/>
      <c r="AU575" s="40"/>
      <c r="AV575" s="40"/>
      <c r="AW575" s="40"/>
      <c r="AX575" s="40"/>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320"/>
      <c r="AG576" s="40"/>
      <c r="AH576" s="40"/>
      <c r="AI576" s="40"/>
      <c r="AJ576" s="40"/>
      <c r="AK576" s="40"/>
      <c r="AL576" s="40"/>
      <c r="AM576" s="40"/>
      <c r="AN576" s="40"/>
      <c r="AO576" s="40"/>
      <c r="AP576" s="40"/>
      <c r="AQ576" s="40"/>
      <c r="AR576" s="40"/>
      <c r="AS576" s="40"/>
      <c r="AT576" s="40"/>
      <c r="AU576" s="40"/>
      <c r="AV576" s="40"/>
      <c r="AW576" s="40"/>
      <c r="AX576" s="40"/>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320"/>
      <c r="AG577" s="40"/>
      <c r="AH577" s="40"/>
      <c r="AI577" s="40"/>
      <c r="AJ577" s="40"/>
      <c r="AK577" s="40"/>
      <c r="AL577" s="40"/>
      <c r="AM577" s="40"/>
      <c r="AN577" s="40"/>
      <c r="AO577" s="40"/>
      <c r="AP577" s="40"/>
      <c r="AQ577" s="40"/>
      <c r="AR577" s="40"/>
      <c r="AS577" s="40"/>
      <c r="AT577" s="40"/>
      <c r="AU577" s="40"/>
      <c r="AV577" s="40"/>
      <c r="AW577" s="40"/>
      <c r="AX577" s="40"/>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320"/>
      <c r="AG578" s="40"/>
      <c r="AH578" s="40"/>
      <c r="AI578" s="40"/>
      <c r="AJ578" s="40"/>
      <c r="AK578" s="40"/>
      <c r="AL578" s="40"/>
      <c r="AM578" s="40"/>
      <c r="AN578" s="40"/>
      <c r="AO578" s="40"/>
      <c r="AP578" s="40"/>
      <c r="AQ578" s="40"/>
      <c r="AR578" s="40"/>
      <c r="AS578" s="40"/>
      <c r="AT578" s="40"/>
      <c r="AU578" s="40"/>
      <c r="AV578" s="40"/>
      <c r="AW578" s="40"/>
      <c r="AX578" s="40"/>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320"/>
      <c r="AG579" s="40"/>
      <c r="AH579" s="40"/>
      <c r="AI579" s="40"/>
      <c r="AJ579" s="40"/>
      <c r="AK579" s="40"/>
      <c r="AL579" s="40"/>
      <c r="AM579" s="40"/>
      <c r="AN579" s="40"/>
      <c r="AO579" s="40"/>
      <c r="AP579" s="40"/>
      <c r="AQ579" s="40"/>
      <c r="AR579" s="40"/>
      <c r="AS579" s="40"/>
      <c r="AT579" s="40"/>
      <c r="AU579" s="40"/>
      <c r="AV579" s="40"/>
      <c r="AW579" s="40"/>
      <c r="AX579" s="40"/>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320"/>
      <c r="AG580" s="40"/>
      <c r="AH580" s="40"/>
      <c r="AI580" s="40"/>
      <c r="AJ580" s="40"/>
      <c r="AK580" s="40"/>
      <c r="AL580" s="40"/>
      <c r="AM580" s="40"/>
      <c r="AN580" s="40"/>
      <c r="AO580" s="40"/>
      <c r="AP580" s="40"/>
      <c r="AQ580" s="40"/>
      <c r="AR580" s="40"/>
      <c r="AS580" s="40"/>
      <c r="AT580" s="40"/>
      <c r="AU580" s="40"/>
      <c r="AV580" s="40"/>
      <c r="AW580" s="40"/>
      <c r="AX580" s="40"/>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320"/>
      <c r="AG581" s="40"/>
      <c r="AH581" s="40"/>
      <c r="AI581" s="40"/>
      <c r="AJ581" s="40"/>
      <c r="AK581" s="40"/>
      <c r="AL581" s="40"/>
      <c r="AM581" s="40"/>
      <c r="AN581" s="40"/>
      <c r="AO581" s="40"/>
      <c r="AP581" s="40"/>
      <c r="AQ581" s="40"/>
      <c r="AR581" s="40"/>
      <c r="AS581" s="40"/>
      <c r="AT581" s="40"/>
      <c r="AU581" s="40"/>
      <c r="AV581" s="40"/>
      <c r="AW581" s="40"/>
      <c r="AX581" s="40"/>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320"/>
      <c r="AG582" s="40"/>
      <c r="AH582" s="40"/>
      <c r="AI582" s="40"/>
      <c r="AJ582" s="40"/>
      <c r="AK582" s="40"/>
      <c r="AL582" s="40"/>
      <c r="AM582" s="40"/>
      <c r="AN582" s="40"/>
      <c r="AO582" s="40"/>
      <c r="AP582" s="40"/>
      <c r="AQ582" s="40"/>
      <c r="AR582" s="40"/>
      <c r="AS582" s="40"/>
      <c r="AT582" s="40"/>
      <c r="AU582" s="40"/>
      <c r="AV582" s="40"/>
      <c r="AW582" s="40"/>
      <c r="AX582" s="40"/>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320"/>
      <c r="AG583" s="40"/>
      <c r="AH583" s="40"/>
      <c r="AI583" s="40"/>
      <c r="AJ583" s="40"/>
      <c r="AK583" s="40"/>
      <c r="AL583" s="40"/>
      <c r="AM583" s="40"/>
      <c r="AN583" s="40"/>
      <c r="AO583" s="40"/>
      <c r="AP583" s="40"/>
      <c r="AQ583" s="40"/>
      <c r="AR583" s="40"/>
      <c r="AS583" s="40"/>
      <c r="AT583" s="40"/>
      <c r="AU583" s="40"/>
      <c r="AV583" s="40"/>
      <c r="AW583" s="40"/>
      <c r="AX583" s="40"/>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320"/>
      <c r="AG584" s="40"/>
      <c r="AH584" s="40"/>
      <c r="AI584" s="40"/>
      <c r="AJ584" s="40"/>
      <c r="AK584" s="40"/>
      <c r="AL584" s="40"/>
      <c r="AM584" s="40"/>
      <c r="AN584" s="40"/>
      <c r="AO584" s="40"/>
      <c r="AP584" s="40"/>
      <c r="AQ584" s="40"/>
      <c r="AR584" s="40"/>
      <c r="AS584" s="40"/>
      <c r="AT584" s="40"/>
      <c r="AU584" s="40"/>
      <c r="AV584" s="40"/>
      <c r="AW584" s="40"/>
      <c r="AX584" s="40"/>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320"/>
      <c r="AG585" s="40"/>
      <c r="AH585" s="40"/>
      <c r="AI585" s="40"/>
      <c r="AJ585" s="40"/>
      <c r="AK585" s="40"/>
      <c r="AL585" s="40"/>
      <c r="AM585" s="40"/>
      <c r="AN585" s="40"/>
      <c r="AO585" s="40"/>
      <c r="AP585" s="40"/>
      <c r="AQ585" s="40"/>
      <c r="AR585" s="40"/>
      <c r="AS585" s="40"/>
      <c r="AT585" s="40"/>
      <c r="AU585" s="40"/>
      <c r="AV585" s="40"/>
      <c r="AW585" s="40"/>
      <c r="AX585" s="40"/>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320"/>
      <c r="AG586" s="40"/>
      <c r="AH586" s="40"/>
      <c r="AI586" s="40"/>
      <c r="AJ586" s="40"/>
      <c r="AK586" s="40"/>
      <c r="AL586" s="40"/>
      <c r="AM586" s="40"/>
      <c r="AN586" s="40"/>
      <c r="AO586" s="40"/>
      <c r="AP586" s="40"/>
      <c r="AQ586" s="40"/>
      <c r="AR586" s="40"/>
      <c r="AS586" s="40"/>
      <c r="AT586" s="40"/>
      <c r="AU586" s="40"/>
      <c r="AV586" s="40"/>
      <c r="AW586" s="40"/>
      <c r="AX586" s="40"/>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320"/>
      <c r="AG587" s="40"/>
      <c r="AH587" s="40"/>
      <c r="AI587" s="40"/>
      <c r="AJ587" s="40"/>
      <c r="AK587" s="40"/>
      <c r="AL587" s="40"/>
      <c r="AM587" s="40"/>
      <c r="AN587" s="40"/>
      <c r="AO587" s="40"/>
      <c r="AP587" s="40"/>
      <c r="AQ587" s="40"/>
      <c r="AR587" s="40"/>
      <c r="AS587" s="40"/>
      <c r="AT587" s="40"/>
      <c r="AU587" s="40"/>
      <c r="AV587" s="40"/>
      <c r="AW587" s="40"/>
      <c r="AX587" s="40"/>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320"/>
      <c r="AG588" s="40"/>
      <c r="AH588" s="40"/>
      <c r="AI588" s="40"/>
      <c r="AJ588" s="40"/>
      <c r="AK588" s="40"/>
      <c r="AL588" s="40"/>
      <c r="AM588" s="40"/>
      <c r="AN588" s="40"/>
      <c r="AO588" s="40"/>
      <c r="AP588" s="40"/>
      <c r="AQ588" s="40"/>
      <c r="AR588" s="40"/>
      <c r="AS588" s="40"/>
      <c r="AT588" s="40"/>
      <c r="AU588" s="40"/>
      <c r="AV588" s="40"/>
      <c r="AW588" s="40"/>
      <c r="AX588" s="40"/>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320"/>
      <c r="AG589" s="40"/>
      <c r="AH589" s="40"/>
      <c r="AI589" s="40"/>
      <c r="AJ589" s="40"/>
      <c r="AK589" s="40"/>
      <c r="AL589" s="40"/>
      <c r="AM589" s="40"/>
      <c r="AN589" s="40"/>
      <c r="AO589" s="40"/>
      <c r="AP589" s="40"/>
      <c r="AQ589" s="40"/>
      <c r="AR589" s="40"/>
      <c r="AS589" s="40"/>
      <c r="AT589" s="40"/>
      <c r="AU589" s="40"/>
      <c r="AV589" s="40"/>
      <c r="AW589" s="40"/>
      <c r="AX589" s="40"/>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320"/>
      <c r="AG590" s="40"/>
      <c r="AH590" s="40"/>
      <c r="AI590" s="40"/>
      <c r="AJ590" s="40"/>
      <c r="AK590" s="40"/>
      <c r="AL590" s="40"/>
      <c r="AM590" s="40"/>
      <c r="AN590" s="40"/>
      <c r="AO590" s="40"/>
      <c r="AP590" s="40"/>
      <c r="AQ590" s="40"/>
      <c r="AR590" s="40"/>
      <c r="AS590" s="40"/>
      <c r="AT590" s="40"/>
      <c r="AU590" s="40"/>
      <c r="AV590" s="40"/>
      <c r="AW590" s="40"/>
      <c r="AX590" s="40"/>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320"/>
      <c r="AG591" s="40"/>
      <c r="AH591" s="40"/>
      <c r="AI591" s="40"/>
      <c r="AJ591" s="40"/>
      <c r="AK591" s="40"/>
      <c r="AL591" s="40"/>
      <c r="AM591" s="40"/>
      <c r="AN591" s="40"/>
      <c r="AO591" s="40"/>
      <c r="AP591" s="40"/>
      <c r="AQ591" s="40"/>
      <c r="AR591" s="40"/>
      <c r="AS591" s="40"/>
      <c r="AT591" s="40"/>
      <c r="AU591" s="40"/>
      <c r="AV591" s="40"/>
      <c r="AW591" s="40"/>
      <c r="AX591" s="40"/>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320"/>
      <c r="AG592" s="40"/>
      <c r="AH592" s="40"/>
      <c r="AI592" s="40"/>
      <c r="AJ592" s="40"/>
      <c r="AK592" s="40"/>
      <c r="AL592" s="40"/>
      <c r="AM592" s="40"/>
      <c r="AN592" s="40"/>
      <c r="AO592" s="40"/>
      <c r="AP592" s="40"/>
      <c r="AQ592" s="40"/>
      <c r="AR592" s="40"/>
      <c r="AS592" s="40"/>
      <c r="AT592" s="40"/>
      <c r="AU592" s="40"/>
      <c r="AV592" s="40"/>
      <c r="AW592" s="40"/>
      <c r="AX592" s="40"/>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320"/>
      <c r="AG593" s="40"/>
      <c r="AH593" s="40"/>
      <c r="AI593" s="40"/>
      <c r="AJ593" s="40"/>
      <c r="AK593" s="40"/>
      <c r="AL593" s="40"/>
      <c r="AM593" s="40"/>
      <c r="AN593" s="40"/>
      <c r="AO593" s="40"/>
      <c r="AP593" s="40"/>
      <c r="AQ593" s="40"/>
      <c r="AR593" s="40"/>
      <c r="AS593" s="40"/>
      <c r="AT593" s="40"/>
      <c r="AU593" s="40"/>
      <c r="AV593" s="40"/>
      <c r="AW593" s="40"/>
      <c r="AX593" s="40"/>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320"/>
      <c r="AG594" s="40"/>
      <c r="AH594" s="40"/>
      <c r="AI594" s="40"/>
      <c r="AJ594" s="40"/>
      <c r="AK594" s="40"/>
      <c r="AL594" s="40"/>
      <c r="AM594" s="40"/>
      <c r="AN594" s="40"/>
      <c r="AO594" s="40"/>
      <c r="AP594" s="40"/>
      <c r="AQ594" s="40"/>
      <c r="AR594" s="40"/>
      <c r="AS594" s="40"/>
      <c r="AT594" s="40"/>
      <c r="AU594" s="40"/>
      <c r="AV594" s="40"/>
      <c r="AW594" s="40"/>
      <c r="AX594" s="40"/>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320"/>
      <c r="AG595" s="40"/>
      <c r="AH595" s="40"/>
      <c r="AI595" s="40"/>
      <c r="AJ595" s="40"/>
      <c r="AK595" s="40"/>
      <c r="AL595" s="40"/>
      <c r="AM595" s="40"/>
      <c r="AN595" s="40"/>
      <c r="AO595" s="40"/>
      <c r="AP595" s="40"/>
      <c r="AQ595" s="40"/>
      <c r="AR595" s="40"/>
      <c r="AS595" s="40"/>
      <c r="AT595" s="40"/>
      <c r="AU595" s="40"/>
      <c r="AV595" s="40"/>
      <c r="AW595" s="40"/>
      <c r="AX595" s="40"/>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320"/>
      <c r="AG596" s="40"/>
      <c r="AH596" s="40"/>
      <c r="AI596" s="40"/>
      <c r="AJ596" s="40"/>
      <c r="AK596" s="40"/>
      <c r="AL596" s="40"/>
      <c r="AM596" s="40"/>
      <c r="AN596" s="40"/>
      <c r="AO596" s="40"/>
      <c r="AP596" s="40"/>
      <c r="AQ596" s="40"/>
      <c r="AR596" s="40"/>
      <c r="AS596" s="40"/>
      <c r="AT596" s="40"/>
      <c r="AU596" s="40"/>
      <c r="AV596" s="40"/>
      <c r="AW596" s="40"/>
      <c r="AX596" s="40"/>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320"/>
      <c r="AG597" s="40"/>
      <c r="AH597" s="40"/>
      <c r="AI597" s="40"/>
      <c r="AJ597" s="40"/>
      <c r="AK597" s="40"/>
      <c r="AL597" s="40"/>
      <c r="AM597" s="40"/>
      <c r="AN597" s="40"/>
      <c r="AO597" s="40"/>
      <c r="AP597" s="40"/>
      <c r="AQ597" s="40"/>
      <c r="AR597" s="40"/>
      <c r="AS597" s="40"/>
      <c r="AT597" s="40"/>
      <c r="AU597" s="40"/>
      <c r="AV597" s="40"/>
      <c r="AW597" s="40"/>
      <c r="AX597" s="40"/>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320"/>
      <c r="AG598" s="40"/>
      <c r="AH598" s="40"/>
      <c r="AI598" s="40"/>
      <c r="AJ598" s="40"/>
      <c r="AK598" s="40"/>
      <c r="AL598" s="40"/>
      <c r="AM598" s="40"/>
      <c r="AN598" s="40"/>
      <c r="AO598" s="40"/>
      <c r="AP598" s="40"/>
      <c r="AQ598" s="40"/>
      <c r="AR598" s="40"/>
      <c r="AS598" s="40"/>
      <c r="AT598" s="40"/>
      <c r="AU598" s="40"/>
      <c r="AV598" s="40"/>
      <c r="AW598" s="40"/>
      <c r="AX598" s="40"/>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320"/>
      <c r="AG599" s="40"/>
      <c r="AH599" s="40"/>
      <c r="AI599" s="40"/>
      <c r="AJ599" s="40"/>
      <c r="AK599" s="40"/>
      <c r="AL599" s="40"/>
      <c r="AM599" s="40"/>
      <c r="AN599" s="40"/>
      <c r="AO599" s="40"/>
      <c r="AP599" s="40"/>
      <c r="AQ599" s="40"/>
      <c r="AR599" s="40"/>
      <c r="AS599" s="40"/>
      <c r="AT599" s="40"/>
      <c r="AU599" s="40"/>
      <c r="AV599" s="40"/>
      <c r="AW599" s="40"/>
      <c r="AX599" s="40"/>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320"/>
      <c r="AG600" s="40"/>
      <c r="AH600" s="40"/>
      <c r="AI600" s="40"/>
      <c r="AJ600" s="40"/>
      <c r="AK600" s="40"/>
      <c r="AL600" s="40"/>
      <c r="AM600" s="40"/>
      <c r="AN600" s="40"/>
      <c r="AO600" s="40"/>
      <c r="AP600" s="40"/>
      <c r="AQ600" s="40"/>
      <c r="AR600" s="40"/>
      <c r="AS600" s="40"/>
      <c r="AT600" s="40"/>
      <c r="AU600" s="40"/>
      <c r="AV600" s="40"/>
      <c r="AW600" s="40"/>
      <c r="AX600" s="40"/>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320"/>
      <c r="AG601" s="40"/>
      <c r="AH601" s="40"/>
      <c r="AI601" s="40"/>
      <c r="AJ601" s="40"/>
      <c r="AK601" s="40"/>
      <c r="AL601" s="40"/>
      <c r="AM601" s="40"/>
      <c r="AN601" s="40"/>
      <c r="AO601" s="40"/>
      <c r="AP601" s="40"/>
      <c r="AQ601" s="40"/>
      <c r="AR601" s="40"/>
      <c r="AS601" s="40"/>
      <c r="AT601" s="40"/>
      <c r="AU601" s="40"/>
      <c r="AV601" s="40"/>
      <c r="AW601" s="40"/>
      <c r="AX601" s="40"/>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320"/>
      <c r="AG602" s="40"/>
      <c r="AH602" s="40"/>
      <c r="AI602" s="40"/>
      <c r="AJ602" s="40"/>
      <c r="AK602" s="40"/>
      <c r="AL602" s="40"/>
      <c r="AM602" s="40"/>
      <c r="AN602" s="40"/>
      <c r="AO602" s="40"/>
      <c r="AP602" s="40"/>
      <c r="AQ602" s="40"/>
      <c r="AR602" s="40"/>
      <c r="AS602" s="40"/>
      <c r="AT602" s="40"/>
      <c r="AU602" s="40"/>
      <c r="AV602" s="40"/>
      <c r="AW602" s="40"/>
      <c r="AX602" s="40"/>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320"/>
      <c r="AG603" s="40"/>
      <c r="AH603" s="40"/>
      <c r="AI603" s="40"/>
      <c r="AJ603" s="40"/>
      <c r="AK603" s="40"/>
      <c r="AL603" s="40"/>
      <c r="AM603" s="40"/>
      <c r="AN603" s="40"/>
      <c r="AO603" s="40"/>
      <c r="AP603" s="40"/>
      <c r="AQ603" s="40"/>
      <c r="AR603" s="40"/>
      <c r="AS603" s="40"/>
      <c r="AT603" s="40"/>
      <c r="AU603" s="40"/>
      <c r="AV603" s="40"/>
      <c r="AW603" s="40"/>
      <c r="AX603" s="40"/>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320"/>
      <c r="AG604" s="40"/>
      <c r="AH604" s="40"/>
      <c r="AI604" s="40"/>
      <c r="AJ604" s="40"/>
      <c r="AK604" s="40"/>
      <c r="AL604" s="40"/>
      <c r="AM604" s="40"/>
      <c r="AN604" s="40"/>
      <c r="AO604" s="40"/>
      <c r="AP604" s="40"/>
      <c r="AQ604" s="40"/>
      <c r="AR604" s="40"/>
      <c r="AS604" s="40"/>
      <c r="AT604" s="40"/>
      <c r="AU604" s="40"/>
      <c r="AV604" s="40"/>
      <c r="AW604" s="40"/>
      <c r="AX604" s="40"/>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320"/>
      <c r="AG605" s="40"/>
      <c r="AH605" s="40"/>
      <c r="AI605" s="40"/>
      <c r="AJ605" s="40"/>
      <c r="AK605" s="40"/>
      <c r="AL605" s="40"/>
      <c r="AM605" s="40"/>
      <c r="AN605" s="40"/>
      <c r="AO605" s="40"/>
      <c r="AP605" s="40"/>
      <c r="AQ605" s="40"/>
      <c r="AR605" s="40"/>
      <c r="AS605" s="40"/>
      <c r="AT605" s="40"/>
      <c r="AU605" s="40"/>
      <c r="AV605" s="40"/>
      <c r="AW605" s="40"/>
      <c r="AX605" s="40"/>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320"/>
      <c r="AG606" s="40"/>
      <c r="AH606" s="40"/>
      <c r="AI606" s="40"/>
      <c r="AJ606" s="40"/>
      <c r="AK606" s="40"/>
      <c r="AL606" s="40"/>
      <c r="AM606" s="40"/>
      <c r="AN606" s="40"/>
      <c r="AO606" s="40"/>
      <c r="AP606" s="40"/>
      <c r="AQ606" s="40"/>
      <c r="AR606" s="40"/>
      <c r="AS606" s="40"/>
      <c r="AT606" s="40"/>
      <c r="AU606" s="40"/>
      <c r="AV606" s="40"/>
      <c r="AW606" s="40"/>
      <c r="AX606" s="40"/>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320"/>
      <c r="AG607" s="40"/>
      <c r="AH607" s="40"/>
      <c r="AI607" s="40"/>
      <c r="AJ607" s="40"/>
      <c r="AK607" s="40"/>
      <c r="AL607" s="40"/>
      <c r="AM607" s="40"/>
      <c r="AN607" s="40"/>
      <c r="AO607" s="40"/>
      <c r="AP607" s="40"/>
      <c r="AQ607" s="40"/>
      <c r="AR607" s="40"/>
      <c r="AS607" s="40"/>
      <c r="AT607" s="40"/>
      <c r="AU607" s="40"/>
      <c r="AV607" s="40"/>
      <c r="AW607" s="40"/>
      <c r="AX607" s="40"/>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320"/>
      <c r="AG608" s="40"/>
      <c r="AH608" s="40"/>
      <c r="AI608" s="40"/>
      <c r="AJ608" s="40"/>
      <c r="AK608" s="40"/>
      <c r="AL608" s="40"/>
      <c r="AM608" s="40"/>
      <c r="AN608" s="40"/>
      <c r="AO608" s="40"/>
      <c r="AP608" s="40"/>
      <c r="AQ608" s="40"/>
      <c r="AR608" s="40"/>
      <c r="AS608" s="40"/>
      <c r="AT608" s="40"/>
      <c r="AU608" s="40"/>
      <c r="AV608" s="40"/>
      <c r="AW608" s="40"/>
      <c r="AX608" s="40"/>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320"/>
      <c r="AG609" s="40"/>
      <c r="AH609" s="40"/>
      <c r="AI609" s="40"/>
      <c r="AJ609" s="40"/>
      <c r="AK609" s="40"/>
      <c r="AL609" s="40"/>
      <c r="AM609" s="40"/>
      <c r="AN609" s="40"/>
      <c r="AO609" s="40"/>
      <c r="AP609" s="40"/>
      <c r="AQ609" s="40"/>
      <c r="AR609" s="40"/>
      <c r="AS609" s="40"/>
      <c r="AT609" s="40"/>
      <c r="AU609" s="40"/>
      <c r="AV609" s="40"/>
      <c r="AW609" s="40"/>
      <c r="AX609" s="40"/>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320"/>
      <c r="AG610" s="40"/>
      <c r="AH610" s="40"/>
      <c r="AI610" s="40"/>
      <c r="AJ610" s="40"/>
      <c r="AK610" s="40"/>
      <c r="AL610" s="40"/>
      <c r="AM610" s="40"/>
      <c r="AN610" s="40"/>
      <c r="AO610" s="40"/>
      <c r="AP610" s="40"/>
      <c r="AQ610" s="40"/>
      <c r="AR610" s="40"/>
      <c r="AS610" s="40"/>
      <c r="AT610" s="40"/>
      <c r="AU610" s="40"/>
      <c r="AV610" s="40"/>
      <c r="AW610" s="40"/>
      <c r="AX610" s="40"/>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320"/>
      <c r="AG611" s="40"/>
      <c r="AH611" s="40"/>
      <c r="AI611" s="40"/>
      <c r="AJ611" s="40"/>
      <c r="AK611" s="40"/>
      <c r="AL611" s="40"/>
      <c r="AM611" s="40"/>
      <c r="AN611" s="40"/>
      <c r="AO611" s="40"/>
      <c r="AP611" s="40"/>
      <c r="AQ611" s="40"/>
      <c r="AR611" s="40"/>
      <c r="AS611" s="40"/>
      <c r="AT611" s="40"/>
      <c r="AU611" s="40"/>
      <c r="AV611" s="40"/>
      <c r="AW611" s="40"/>
      <c r="AX611" s="40"/>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320"/>
      <c r="AG612" s="40"/>
      <c r="AH612" s="40"/>
      <c r="AI612" s="40"/>
      <c r="AJ612" s="40"/>
      <c r="AK612" s="40"/>
      <c r="AL612" s="40"/>
      <c r="AM612" s="40"/>
      <c r="AN612" s="40"/>
      <c r="AO612" s="40"/>
      <c r="AP612" s="40"/>
      <c r="AQ612" s="40"/>
      <c r="AR612" s="40"/>
      <c r="AS612" s="40"/>
      <c r="AT612" s="40"/>
      <c r="AU612" s="40"/>
      <c r="AV612" s="40"/>
      <c r="AW612" s="40"/>
      <c r="AX612" s="40"/>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320"/>
      <c r="AG613" s="40"/>
      <c r="AH613" s="40"/>
      <c r="AI613" s="40"/>
      <c r="AJ613" s="40"/>
      <c r="AK613" s="40"/>
      <c r="AL613" s="40"/>
      <c r="AM613" s="40"/>
      <c r="AN613" s="40"/>
      <c r="AO613" s="40"/>
      <c r="AP613" s="40"/>
      <c r="AQ613" s="40"/>
      <c r="AR613" s="40"/>
      <c r="AS613" s="40"/>
      <c r="AT613" s="40"/>
      <c r="AU613" s="40"/>
      <c r="AV613" s="40"/>
      <c r="AW613" s="40"/>
      <c r="AX613" s="40"/>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320"/>
      <c r="AG614" s="40"/>
      <c r="AH614" s="40"/>
      <c r="AI614" s="40"/>
      <c r="AJ614" s="40"/>
      <c r="AK614" s="40"/>
      <c r="AL614" s="40"/>
      <c r="AM614" s="40"/>
      <c r="AN614" s="40"/>
      <c r="AO614" s="40"/>
      <c r="AP614" s="40"/>
      <c r="AQ614" s="40"/>
      <c r="AR614" s="40"/>
      <c r="AS614" s="40"/>
      <c r="AT614" s="40"/>
      <c r="AU614" s="40"/>
      <c r="AV614" s="40"/>
      <c r="AW614" s="40"/>
      <c r="AX614" s="40"/>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320"/>
      <c r="AG615" s="40"/>
      <c r="AH615" s="40"/>
      <c r="AI615" s="40"/>
      <c r="AJ615" s="40"/>
      <c r="AK615" s="40"/>
      <c r="AL615" s="40"/>
      <c r="AM615" s="40"/>
      <c r="AN615" s="40"/>
      <c r="AO615" s="40"/>
      <c r="AP615" s="40"/>
      <c r="AQ615" s="40"/>
      <c r="AR615" s="40"/>
      <c r="AS615" s="40"/>
      <c r="AT615" s="40"/>
      <c r="AU615" s="40"/>
      <c r="AV615" s="40"/>
      <c r="AW615" s="40"/>
      <c r="AX615" s="40"/>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320"/>
      <c r="AG616" s="40"/>
      <c r="AH616" s="40"/>
      <c r="AI616" s="40"/>
      <c r="AJ616" s="40"/>
      <c r="AK616" s="40"/>
      <c r="AL616" s="40"/>
      <c r="AM616" s="40"/>
      <c r="AN616" s="40"/>
      <c r="AO616" s="40"/>
      <c r="AP616" s="40"/>
      <c r="AQ616" s="40"/>
      <c r="AR616" s="40"/>
      <c r="AS616" s="40"/>
      <c r="AT616" s="40"/>
      <c r="AU616" s="40"/>
      <c r="AV616" s="40"/>
      <c r="AW616" s="40"/>
      <c r="AX616" s="40"/>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320"/>
      <c r="AG617" s="40"/>
      <c r="AH617" s="40"/>
      <c r="AI617" s="40"/>
      <c r="AJ617" s="40"/>
      <c r="AK617" s="40"/>
      <c r="AL617" s="40"/>
      <c r="AM617" s="40"/>
      <c r="AN617" s="40"/>
      <c r="AO617" s="40"/>
      <c r="AP617" s="40"/>
      <c r="AQ617" s="40"/>
      <c r="AR617" s="40"/>
      <c r="AS617" s="40"/>
      <c r="AT617" s="40"/>
      <c r="AU617" s="40"/>
      <c r="AV617" s="40"/>
      <c r="AW617" s="40"/>
      <c r="AX617" s="40"/>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320"/>
      <c r="AG618" s="40"/>
      <c r="AH618" s="40"/>
      <c r="AI618" s="40"/>
      <c r="AJ618" s="40"/>
      <c r="AK618" s="40"/>
      <c r="AL618" s="40"/>
      <c r="AM618" s="40"/>
      <c r="AN618" s="40"/>
      <c r="AO618" s="40"/>
      <c r="AP618" s="40"/>
      <c r="AQ618" s="40"/>
      <c r="AR618" s="40"/>
      <c r="AS618" s="40"/>
      <c r="AT618" s="40"/>
      <c r="AU618" s="40"/>
      <c r="AV618" s="40"/>
      <c r="AW618" s="40"/>
      <c r="AX618" s="40"/>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320"/>
      <c r="AG619" s="40"/>
      <c r="AH619" s="40"/>
      <c r="AI619" s="40"/>
      <c r="AJ619" s="40"/>
      <c r="AK619" s="40"/>
      <c r="AL619" s="40"/>
      <c r="AM619" s="40"/>
      <c r="AN619" s="40"/>
      <c r="AO619" s="40"/>
      <c r="AP619" s="40"/>
      <c r="AQ619" s="40"/>
      <c r="AR619" s="40"/>
      <c r="AS619" s="40"/>
      <c r="AT619" s="40"/>
      <c r="AU619" s="40"/>
      <c r="AV619" s="40"/>
      <c r="AW619" s="40"/>
      <c r="AX619" s="40"/>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320"/>
      <c r="AG620" s="40"/>
      <c r="AH620" s="40"/>
      <c r="AI620" s="40"/>
      <c r="AJ620" s="40"/>
      <c r="AK620" s="40"/>
      <c r="AL620" s="40"/>
      <c r="AM620" s="40"/>
      <c r="AN620" s="40"/>
      <c r="AO620" s="40"/>
      <c r="AP620" s="40"/>
      <c r="AQ620" s="40"/>
      <c r="AR620" s="40"/>
      <c r="AS620" s="40"/>
      <c r="AT620" s="40"/>
      <c r="AU620" s="40"/>
      <c r="AV620" s="40"/>
      <c r="AW620" s="40"/>
      <c r="AX620" s="40"/>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320"/>
      <c r="AG621" s="40"/>
      <c r="AH621" s="40"/>
      <c r="AI621" s="40"/>
      <c r="AJ621" s="40"/>
      <c r="AK621" s="40"/>
      <c r="AL621" s="40"/>
      <c r="AM621" s="40"/>
      <c r="AN621" s="40"/>
      <c r="AO621" s="40"/>
      <c r="AP621" s="40"/>
      <c r="AQ621" s="40"/>
      <c r="AR621" s="40"/>
      <c r="AS621" s="40"/>
      <c r="AT621" s="40"/>
      <c r="AU621" s="40"/>
      <c r="AV621" s="40"/>
      <c r="AW621" s="40"/>
      <c r="AX621" s="40"/>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320"/>
      <c r="AG622" s="40"/>
      <c r="AH622" s="40"/>
      <c r="AI622" s="40"/>
      <c r="AJ622" s="40"/>
      <c r="AK622" s="40"/>
      <c r="AL622" s="40"/>
      <c r="AM622" s="40"/>
      <c r="AN622" s="40"/>
      <c r="AO622" s="40"/>
      <c r="AP622" s="40"/>
      <c r="AQ622" s="40"/>
      <c r="AR622" s="40"/>
      <c r="AS622" s="40"/>
      <c r="AT622" s="40"/>
      <c r="AU622" s="40"/>
      <c r="AV622" s="40"/>
      <c r="AW622" s="40"/>
      <c r="AX622" s="40"/>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320"/>
      <c r="AG623" s="40"/>
      <c r="AH623" s="40"/>
      <c r="AI623" s="40"/>
      <c r="AJ623" s="40"/>
      <c r="AK623" s="40"/>
      <c r="AL623" s="40"/>
      <c r="AM623" s="40"/>
      <c r="AN623" s="40"/>
      <c r="AO623" s="40"/>
      <c r="AP623" s="40"/>
      <c r="AQ623" s="40"/>
      <c r="AR623" s="40"/>
      <c r="AS623" s="40"/>
      <c r="AT623" s="40"/>
      <c r="AU623" s="40"/>
      <c r="AV623" s="40"/>
      <c r="AW623" s="40"/>
      <c r="AX623" s="40"/>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320"/>
      <c r="AG624" s="40"/>
      <c r="AH624" s="40"/>
      <c r="AI624" s="40"/>
      <c r="AJ624" s="40"/>
      <c r="AK624" s="40"/>
      <c r="AL624" s="40"/>
      <c r="AM624" s="40"/>
      <c r="AN624" s="40"/>
      <c r="AO624" s="40"/>
      <c r="AP624" s="40"/>
      <c r="AQ624" s="40"/>
      <c r="AR624" s="40"/>
      <c r="AS624" s="40"/>
      <c r="AT624" s="40"/>
      <c r="AU624" s="40"/>
      <c r="AV624" s="40"/>
      <c r="AW624" s="40"/>
      <c r="AX624" s="40"/>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320"/>
      <c r="AG625" s="40"/>
      <c r="AH625" s="40"/>
      <c r="AI625" s="40"/>
      <c r="AJ625" s="40"/>
      <c r="AK625" s="40"/>
      <c r="AL625" s="40"/>
      <c r="AM625" s="40"/>
      <c r="AN625" s="40"/>
      <c r="AO625" s="40"/>
      <c r="AP625" s="40"/>
      <c r="AQ625" s="40"/>
      <c r="AR625" s="40"/>
      <c r="AS625" s="40"/>
      <c r="AT625" s="40"/>
      <c r="AU625" s="40"/>
      <c r="AV625" s="40"/>
      <c r="AW625" s="40"/>
      <c r="AX625" s="40"/>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320"/>
      <c r="AG626" s="40"/>
      <c r="AH626" s="40"/>
      <c r="AI626" s="40"/>
      <c r="AJ626" s="40"/>
      <c r="AK626" s="40"/>
      <c r="AL626" s="40"/>
      <c r="AM626" s="40"/>
      <c r="AN626" s="40"/>
      <c r="AO626" s="40"/>
      <c r="AP626" s="40"/>
      <c r="AQ626" s="40"/>
      <c r="AR626" s="40"/>
      <c r="AS626" s="40"/>
      <c r="AT626" s="40"/>
      <c r="AU626" s="40"/>
      <c r="AV626" s="40"/>
      <c r="AW626" s="40"/>
      <c r="AX626" s="40"/>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320"/>
      <c r="AG627" s="40"/>
      <c r="AH627" s="40"/>
      <c r="AI627" s="40"/>
      <c r="AJ627" s="40"/>
      <c r="AK627" s="40"/>
      <c r="AL627" s="40"/>
      <c r="AM627" s="40"/>
      <c r="AN627" s="40"/>
      <c r="AO627" s="40"/>
      <c r="AP627" s="40"/>
      <c r="AQ627" s="40"/>
      <c r="AR627" s="40"/>
      <c r="AS627" s="40"/>
      <c r="AT627" s="40"/>
      <c r="AU627" s="40"/>
      <c r="AV627" s="40"/>
      <c r="AW627" s="40"/>
      <c r="AX627" s="40"/>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320"/>
      <c r="AG628" s="40"/>
      <c r="AH628" s="40"/>
      <c r="AI628" s="40"/>
      <c r="AJ628" s="40"/>
      <c r="AK628" s="40"/>
      <c r="AL628" s="40"/>
      <c r="AM628" s="40"/>
      <c r="AN628" s="40"/>
      <c r="AO628" s="40"/>
      <c r="AP628" s="40"/>
      <c r="AQ628" s="40"/>
      <c r="AR628" s="40"/>
      <c r="AS628" s="40"/>
      <c r="AT628" s="40"/>
      <c r="AU628" s="40"/>
      <c r="AV628" s="40"/>
      <c r="AW628" s="40"/>
      <c r="AX628" s="40"/>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320"/>
      <c r="AG629" s="40"/>
      <c r="AH629" s="40"/>
      <c r="AI629" s="40"/>
      <c r="AJ629" s="40"/>
      <c r="AK629" s="40"/>
      <c r="AL629" s="40"/>
      <c r="AM629" s="40"/>
      <c r="AN629" s="40"/>
      <c r="AO629" s="40"/>
      <c r="AP629" s="40"/>
      <c r="AQ629" s="40"/>
      <c r="AR629" s="40"/>
      <c r="AS629" s="40"/>
      <c r="AT629" s="40"/>
      <c r="AU629" s="40"/>
      <c r="AV629" s="40"/>
      <c r="AW629" s="40"/>
      <c r="AX629" s="40"/>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320"/>
      <c r="AG630" s="40"/>
      <c r="AH630" s="40"/>
      <c r="AI630" s="40"/>
      <c r="AJ630" s="40"/>
      <c r="AK630" s="40"/>
      <c r="AL630" s="40"/>
      <c r="AM630" s="40"/>
      <c r="AN630" s="40"/>
      <c r="AO630" s="40"/>
      <c r="AP630" s="40"/>
      <c r="AQ630" s="40"/>
      <c r="AR630" s="40"/>
      <c r="AS630" s="40"/>
      <c r="AT630" s="40"/>
      <c r="AU630" s="40"/>
      <c r="AV630" s="40"/>
      <c r="AW630" s="40"/>
      <c r="AX630" s="40"/>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320"/>
      <c r="AG631" s="40"/>
      <c r="AH631" s="40"/>
      <c r="AI631" s="40"/>
      <c r="AJ631" s="40"/>
      <c r="AK631" s="40"/>
      <c r="AL631" s="40"/>
      <c r="AM631" s="40"/>
      <c r="AN631" s="40"/>
      <c r="AO631" s="40"/>
      <c r="AP631" s="40"/>
      <c r="AQ631" s="40"/>
      <c r="AR631" s="40"/>
      <c r="AS631" s="40"/>
      <c r="AT631" s="40"/>
      <c r="AU631" s="40"/>
      <c r="AV631" s="40"/>
      <c r="AW631" s="40"/>
      <c r="AX631" s="40"/>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320"/>
      <c r="AG632" s="40"/>
      <c r="AH632" s="40"/>
      <c r="AI632" s="40"/>
      <c r="AJ632" s="40"/>
      <c r="AK632" s="40"/>
      <c r="AL632" s="40"/>
      <c r="AM632" s="40"/>
      <c r="AN632" s="40"/>
      <c r="AO632" s="40"/>
      <c r="AP632" s="40"/>
      <c r="AQ632" s="40"/>
      <c r="AR632" s="40"/>
      <c r="AS632" s="40"/>
      <c r="AT632" s="40"/>
      <c r="AU632" s="40"/>
      <c r="AV632" s="40"/>
      <c r="AW632" s="40"/>
      <c r="AX632" s="40"/>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320"/>
      <c r="AG633" s="40"/>
      <c r="AH633" s="40"/>
      <c r="AI633" s="40"/>
      <c r="AJ633" s="40"/>
      <c r="AK633" s="40"/>
      <c r="AL633" s="40"/>
      <c r="AM633" s="40"/>
      <c r="AN633" s="40"/>
      <c r="AO633" s="40"/>
      <c r="AP633" s="40"/>
      <c r="AQ633" s="40"/>
      <c r="AR633" s="40"/>
      <c r="AS633" s="40"/>
      <c r="AT633" s="40"/>
      <c r="AU633" s="40"/>
      <c r="AV633" s="40"/>
      <c r="AW633" s="40"/>
      <c r="AX633" s="40"/>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320"/>
      <c r="AG634" s="40"/>
      <c r="AH634" s="40"/>
      <c r="AI634" s="40"/>
      <c r="AJ634" s="40"/>
      <c r="AK634" s="40"/>
      <c r="AL634" s="40"/>
      <c r="AM634" s="40"/>
      <c r="AN634" s="40"/>
      <c r="AO634" s="40"/>
      <c r="AP634" s="40"/>
      <c r="AQ634" s="40"/>
      <c r="AR634" s="40"/>
      <c r="AS634" s="40"/>
      <c r="AT634" s="40"/>
      <c r="AU634" s="40"/>
      <c r="AV634" s="40"/>
      <c r="AW634" s="40"/>
      <c r="AX634" s="40"/>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320"/>
      <c r="AG635" s="40"/>
      <c r="AH635" s="40"/>
      <c r="AI635" s="40"/>
      <c r="AJ635" s="40"/>
      <c r="AK635" s="40"/>
      <c r="AL635" s="40"/>
      <c r="AM635" s="40"/>
      <c r="AN635" s="40"/>
      <c r="AO635" s="40"/>
      <c r="AP635" s="40"/>
      <c r="AQ635" s="40"/>
      <c r="AR635" s="40"/>
      <c r="AS635" s="40"/>
      <c r="AT635" s="40"/>
      <c r="AU635" s="40"/>
      <c r="AV635" s="40"/>
      <c r="AW635" s="40"/>
      <c r="AX635" s="40"/>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320"/>
      <c r="AG636" s="40"/>
      <c r="AH636" s="40"/>
      <c r="AI636" s="40"/>
      <c r="AJ636" s="40"/>
      <c r="AK636" s="40"/>
      <c r="AL636" s="40"/>
      <c r="AM636" s="40"/>
      <c r="AN636" s="40"/>
      <c r="AO636" s="40"/>
      <c r="AP636" s="40"/>
      <c r="AQ636" s="40"/>
      <c r="AR636" s="40"/>
      <c r="AS636" s="40"/>
      <c r="AT636" s="40"/>
      <c r="AU636" s="40"/>
      <c r="AV636" s="40"/>
      <c r="AW636" s="40"/>
      <c r="AX636" s="40"/>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320"/>
      <c r="AG637" s="40"/>
      <c r="AH637" s="40"/>
      <c r="AI637" s="40"/>
      <c r="AJ637" s="40"/>
      <c r="AK637" s="40"/>
      <c r="AL637" s="40"/>
      <c r="AM637" s="40"/>
      <c r="AN637" s="40"/>
      <c r="AO637" s="40"/>
      <c r="AP637" s="40"/>
      <c r="AQ637" s="40"/>
      <c r="AR637" s="40"/>
      <c r="AS637" s="40"/>
      <c r="AT637" s="40"/>
      <c r="AU637" s="40"/>
      <c r="AV637" s="40"/>
      <c r="AW637" s="40"/>
      <c r="AX637" s="40"/>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320"/>
      <c r="AG638" s="40"/>
      <c r="AH638" s="40"/>
      <c r="AI638" s="40"/>
      <c r="AJ638" s="40"/>
      <c r="AK638" s="40"/>
      <c r="AL638" s="40"/>
      <c r="AM638" s="40"/>
      <c r="AN638" s="40"/>
      <c r="AO638" s="40"/>
      <c r="AP638" s="40"/>
      <c r="AQ638" s="40"/>
      <c r="AR638" s="40"/>
      <c r="AS638" s="40"/>
      <c r="AT638" s="40"/>
      <c r="AU638" s="40"/>
      <c r="AV638" s="40"/>
      <c r="AW638" s="40"/>
      <c r="AX638" s="40"/>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320"/>
      <c r="AG639" s="40"/>
      <c r="AH639" s="40"/>
      <c r="AI639" s="40"/>
      <c r="AJ639" s="40"/>
      <c r="AK639" s="40"/>
      <c r="AL639" s="40"/>
      <c r="AM639" s="40"/>
      <c r="AN639" s="40"/>
      <c r="AO639" s="40"/>
      <c r="AP639" s="40"/>
      <c r="AQ639" s="40"/>
      <c r="AR639" s="40"/>
      <c r="AS639" s="40"/>
      <c r="AT639" s="40"/>
      <c r="AU639" s="40"/>
      <c r="AV639" s="40"/>
      <c r="AW639" s="40"/>
      <c r="AX639" s="40"/>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320"/>
      <c r="AG640" s="40"/>
      <c r="AH640" s="40"/>
      <c r="AI640" s="40"/>
      <c r="AJ640" s="40"/>
      <c r="AK640" s="40"/>
      <c r="AL640" s="40"/>
      <c r="AM640" s="40"/>
      <c r="AN640" s="40"/>
      <c r="AO640" s="40"/>
      <c r="AP640" s="40"/>
      <c r="AQ640" s="40"/>
      <c r="AR640" s="40"/>
      <c r="AS640" s="40"/>
      <c r="AT640" s="40"/>
      <c r="AU640" s="40"/>
      <c r="AV640" s="40"/>
      <c r="AW640" s="40"/>
      <c r="AX640" s="40"/>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320"/>
      <c r="AG641" s="40"/>
      <c r="AH641" s="40"/>
      <c r="AI641" s="40"/>
      <c r="AJ641" s="40"/>
      <c r="AK641" s="40"/>
      <c r="AL641" s="40"/>
      <c r="AM641" s="40"/>
      <c r="AN641" s="40"/>
      <c r="AO641" s="40"/>
      <c r="AP641" s="40"/>
      <c r="AQ641" s="40"/>
      <c r="AR641" s="40"/>
      <c r="AS641" s="40"/>
      <c r="AT641" s="40"/>
      <c r="AU641" s="40"/>
      <c r="AV641" s="40"/>
      <c r="AW641" s="40"/>
      <c r="AX641" s="40"/>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320"/>
      <c r="AG642" s="40"/>
      <c r="AH642" s="40"/>
      <c r="AI642" s="40"/>
      <c r="AJ642" s="40"/>
      <c r="AK642" s="40"/>
      <c r="AL642" s="40"/>
      <c r="AM642" s="40"/>
      <c r="AN642" s="40"/>
      <c r="AO642" s="40"/>
      <c r="AP642" s="40"/>
      <c r="AQ642" s="40"/>
      <c r="AR642" s="40"/>
      <c r="AS642" s="40"/>
      <c r="AT642" s="40"/>
      <c r="AU642" s="40"/>
      <c r="AV642" s="40"/>
      <c r="AW642" s="40"/>
      <c r="AX642" s="40"/>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320"/>
      <c r="AG643" s="40"/>
      <c r="AH643" s="40"/>
      <c r="AI643" s="40"/>
      <c r="AJ643" s="40"/>
      <c r="AK643" s="40"/>
      <c r="AL643" s="40"/>
      <c r="AM643" s="40"/>
      <c r="AN643" s="40"/>
      <c r="AO643" s="40"/>
      <c r="AP643" s="40"/>
      <c r="AQ643" s="40"/>
      <c r="AR643" s="40"/>
      <c r="AS643" s="40"/>
      <c r="AT643" s="40"/>
      <c r="AU643" s="40"/>
      <c r="AV643" s="40"/>
      <c r="AW643" s="40"/>
      <c r="AX643" s="40"/>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320"/>
      <c r="AG644" s="40"/>
      <c r="AH644" s="40"/>
      <c r="AI644" s="40"/>
      <c r="AJ644" s="40"/>
      <c r="AK644" s="40"/>
      <c r="AL644" s="40"/>
      <c r="AM644" s="40"/>
      <c r="AN644" s="40"/>
      <c r="AO644" s="40"/>
      <c r="AP644" s="40"/>
      <c r="AQ644" s="40"/>
      <c r="AR644" s="40"/>
      <c r="AS644" s="40"/>
      <c r="AT644" s="40"/>
      <c r="AU644" s="40"/>
      <c r="AV644" s="40"/>
      <c r="AW644" s="40"/>
      <c r="AX644" s="40"/>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320"/>
      <c r="AG645" s="40"/>
      <c r="AH645" s="40"/>
      <c r="AI645" s="40"/>
      <c r="AJ645" s="40"/>
      <c r="AK645" s="40"/>
      <c r="AL645" s="40"/>
      <c r="AM645" s="40"/>
      <c r="AN645" s="40"/>
      <c r="AO645" s="40"/>
      <c r="AP645" s="40"/>
      <c r="AQ645" s="40"/>
      <c r="AR645" s="40"/>
      <c r="AS645" s="40"/>
      <c r="AT645" s="40"/>
      <c r="AU645" s="40"/>
      <c r="AV645" s="40"/>
      <c r="AW645" s="40"/>
      <c r="AX645" s="40"/>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320"/>
      <c r="AG646" s="40"/>
      <c r="AH646" s="40"/>
      <c r="AI646" s="40"/>
      <c r="AJ646" s="40"/>
      <c r="AK646" s="40"/>
      <c r="AL646" s="40"/>
      <c r="AM646" s="40"/>
      <c r="AN646" s="40"/>
      <c r="AO646" s="40"/>
      <c r="AP646" s="40"/>
      <c r="AQ646" s="40"/>
      <c r="AR646" s="40"/>
      <c r="AS646" s="40"/>
      <c r="AT646" s="40"/>
      <c r="AU646" s="40"/>
      <c r="AV646" s="40"/>
      <c r="AW646" s="40"/>
      <c r="AX646" s="40"/>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320"/>
      <c r="AG647" s="40"/>
      <c r="AH647" s="40"/>
      <c r="AI647" s="40"/>
      <c r="AJ647" s="40"/>
      <c r="AK647" s="40"/>
      <c r="AL647" s="40"/>
      <c r="AM647" s="40"/>
      <c r="AN647" s="40"/>
      <c r="AO647" s="40"/>
      <c r="AP647" s="40"/>
      <c r="AQ647" s="40"/>
      <c r="AR647" s="40"/>
      <c r="AS647" s="40"/>
      <c r="AT647" s="40"/>
      <c r="AU647" s="40"/>
      <c r="AV647" s="40"/>
      <c r="AW647" s="40"/>
      <c r="AX647" s="40"/>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320"/>
      <c r="AG648" s="40"/>
      <c r="AH648" s="40"/>
      <c r="AI648" s="40"/>
      <c r="AJ648" s="40"/>
      <c r="AK648" s="40"/>
      <c r="AL648" s="40"/>
      <c r="AM648" s="40"/>
      <c r="AN648" s="40"/>
      <c r="AO648" s="40"/>
      <c r="AP648" s="40"/>
      <c r="AQ648" s="40"/>
      <c r="AR648" s="40"/>
      <c r="AS648" s="40"/>
      <c r="AT648" s="40"/>
      <c r="AU648" s="40"/>
      <c r="AV648" s="40"/>
      <c r="AW648" s="40"/>
      <c r="AX648" s="40"/>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320"/>
      <c r="AG649" s="40"/>
      <c r="AH649" s="40"/>
      <c r="AI649" s="40"/>
      <c r="AJ649" s="40"/>
      <c r="AK649" s="40"/>
      <c r="AL649" s="40"/>
      <c r="AM649" s="40"/>
      <c r="AN649" s="40"/>
      <c r="AO649" s="40"/>
      <c r="AP649" s="40"/>
      <c r="AQ649" s="40"/>
      <c r="AR649" s="40"/>
      <c r="AS649" s="40"/>
      <c r="AT649" s="40"/>
      <c r="AU649" s="40"/>
      <c r="AV649" s="40"/>
      <c r="AW649" s="40"/>
      <c r="AX649" s="40"/>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320"/>
      <c r="AG650" s="40"/>
      <c r="AH650" s="40"/>
      <c r="AI650" s="40"/>
      <c r="AJ650" s="40"/>
      <c r="AK650" s="40"/>
      <c r="AL650" s="40"/>
      <c r="AM650" s="40"/>
      <c r="AN650" s="40"/>
      <c r="AO650" s="40"/>
      <c r="AP650" s="40"/>
      <c r="AQ650" s="40"/>
      <c r="AR650" s="40"/>
      <c r="AS650" s="40"/>
      <c r="AT650" s="40"/>
      <c r="AU650" s="40"/>
      <c r="AV650" s="40"/>
      <c r="AW650" s="40"/>
      <c r="AX650" s="40"/>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320"/>
      <c r="AG651" s="40"/>
      <c r="AH651" s="40"/>
      <c r="AI651" s="40"/>
      <c r="AJ651" s="40"/>
      <c r="AK651" s="40"/>
      <c r="AL651" s="40"/>
      <c r="AM651" s="40"/>
      <c r="AN651" s="40"/>
      <c r="AO651" s="40"/>
      <c r="AP651" s="40"/>
      <c r="AQ651" s="40"/>
      <c r="AR651" s="40"/>
      <c r="AS651" s="40"/>
      <c r="AT651" s="40"/>
      <c r="AU651" s="40"/>
      <c r="AV651" s="40"/>
      <c r="AW651" s="40"/>
      <c r="AX651" s="40"/>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320"/>
      <c r="AG652" s="40"/>
      <c r="AH652" s="40"/>
      <c r="AI652" s="40"/>
      <c r="AJ652" s="40"/>
      <c r="AK652" s="40"/>
      <c r="AL652" s="40"/>
      <c r="AM652" s="40"/>
      <c r="AN652" s="40"/>
      <c r="AO652" s="40"/>
      <c r="AP652" s="40"/>
      <c r="AQ652" s="40"/>
      <c r="AR652" s="40"/>
      <c r="AS652" s="40"/>
      <c r="AT652" s="40"/>
      <c r="AU652" s="40"/>
      <c r="AV652" s="40"/>
      <c r="AW652" s="40"/>
      <c r="AX652" s="40"/>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320"/>
      <c r="AG653" s="40"/>
      <c r="AH653" s="40"/>
      <c r="AI653" s="40"/>
      <c r="AJ653" s="40"/>
      <c r="AK653" s="40"/>
      <c r="AL653" s="40"/>
      <c r="AM653" s="40"/>
      <c r="AN653" s="40"/>
      <c r="AO653" s="40"/>
      <c r="AP653" s="40"/>
      <c r="AQ653" s="40"/>
      <c r="AR653" s="40"/>
      <c r="AS653" s="40"/>
      <c r="AT653" s="40"/>
      <c r="AU653" s="40"/>
      <c r="AV653" s="40"/>
      <c r="AW653" s="40"/>
      <c r="AX653" s="40"/>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320"/>
      <c r="AG654" s="40"/>
      <c r="AH654" s="40"/>
      <c r="AI654" s="40"/>
      <c r="AJ654" s="40"/>
      <c r="AK654" s="40"/>
      <c r="AL654" s="40"/>
      <c r="AM654" s="40"/>
      <c r="AN654" s="40"/>
      <c r="AO654" s="40"/>
      <c r="AP654" s="40"/>
      <c r="AQ654" s="40"/>
      <c r="AR654" s="40"/>
      <c r="AS654" s="40"/>
      <c r="AT654" s="40"/>
      <c r="AU654" s="40"/>
      <c r="AV654" s="40"/>
      <c r="AW654" s="40"/>
      <c r="AX654" s="40"/>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320"/>
      <c r="AG655" s="40"/>
      <c r="AH655" s="40"/>
      <c r="AI655" s="40"/>
      <c r="AJ655" s="40"/>
      <c r="AK655" s="40"/>
      <c r="AL655" s="40"/>
      <c r="AM655" s="40"/>
      <c r="AN655" s="40"/>
      <c r="AO655" s="40"/>
      <c r="AP655" s="40"/>
      <c r="AQ655" s="40"/>
      <c r="AR655" s="40"/>
      <c r="AS655" s="40"/>
      <c r="AT655" s="40"/>
      <c r="AU655" s="40"/>
      <c r="AV655" s="40"/>
      <c r="AW655" s="40"/>
      <c r="AX655" s="40"/>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320"/>
      <c r="AG656" s="40"/>
      <c r="AH656" s="40"/>
      <c r="AI656" s="40"/>
      <c r="AJ656" s="40"/>
      <c r="AK656" s="40"/>
      <c r="AL656" s="40"/>
      <c r="AM656" s="40"/>
      <c r="AN656" s="40"/>
      <c r="AO656" s="40"/>
      <c r="AP656" s="40"/>
      <c r="AQ656" s="40"/>
      <c r="AR656" s="40"/>
      <c r="AS656" s="40"/>
      <c r="AT656" s="40"/>
      <c r="AU656" s="40"/>
      <c r="AV656" s="40"/>
      <c r="AW656" s="40"/>
      <c r="AX656" s="40"/>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320"/>
      <c r="AG657" s="40"/>
      <c r="AH657" s="40"/>
      <c r="AI657" s="40"/>
      <c r="AJ657" s="40"/>
      <c r="AK657" s="40"/>
      <c r="AL657" s="40"/>
      <c r="AM657" s="40"/>
      <c r="AN657" s="40"/>
      <c r="AO657" s="40"/>
      <c r="AP657" s="40"/>
      <c r="AQ657" s="40"/>
      <c r="AR657" s="40"/>
      <c r="AS657" s="40"/>
      <c r="AT657" s="40"/>
      <c r="AU657" s="40"/>
      <c r="AV657" s="40"/>
      <c r="AW657" s="40"/>
      <c r="AX657" s="40"/>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320"/>
      <c r="AG658" s="40"/>
      <c r="AH658" s="40"/>
      <c r="AI658" s="40"/>
      <c r="AJ658" s="40"/>
      <c r="AK658" s="40"/>
      <c r="AL658" s="40"/>
      <c r="AM658" s="40"/>
      <c r="AN658" s="40"/>
      <c r="AO658" s="40"/>
      <c r="AP658" s="40"/>
      <c r="AQ658" s="40"/>
      <c r="AR658" s="40"/>
      <c r="AS658" s="40"/>
      <c r="AT658" s="40"/>
      <c r="AU658" s="40"/>
      <c r="AV658" s="40"/>
      <c r="AW658" s="40"/>
      <c r="AX658" s="40"/>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320"/>
      <c r="AG659" s="40"/>
      <c r="AH659" s="40"/>
      <c r="AI659" s="40"/>
      <c r="AJ659" s="40"/>
      <c r="AK659" s="40"/>
      <c r="AL659" s="40"/>
      <c r="AM659" s="40"/>
      <c r="AN659" s="40"/>
      <c r="AO659" s="40"/>
      <c r="AP659" s="40"/>
      <c r="AQ659" s="40"/>
      <c r="AR659" s="40"/>
      <c r="AS659" s="40"/>
      <c r="AT659" s="40"/>
      <c r="AU659" s="40"/>
      <c r="AV659" s="40"/>
      <c r="AW659" s="40"/>
      <c r="AX659" s="40"/>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320"/>
      <c r="AG660" s="40"/>
      <c r="AH660" s="40"/>
      <c r="AI660" s="40"/>
      <c r="AJ660" s="40"/>
      <c r="AK660" s="40"/>
      <c r="AL660" s="40"/>
      <c r="AM660" s="40"/>
      <c r="AN660" s="40"/>
      <c r="AO660" s="40"/>
      <c r="AP660" s="40"/>
      <c r="AQ660" s="40"/>
      <c r="AR660" s="40"/>
      <c r="AS660" s="40"/>
      <c r="AT660" s="40"/>
      <c r="AU660" s="40"/>
      <c r="AV660" s="40"/>
      <c r="AW660" s="40"/>
      <c r="AX660" s="40"/>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320"/>
      <c r="AG661" s="40"/>
      <c r="AH661" s="40"/>
      <c r="AI661" s="40"/>
      <c r="AJ661" s="40"/>
      <c r="AK661" s="40"/>
      <c r="AL661" s="40"/>
      <c r="AM661" s="40"/>
      <c r="AN661" s="40"/>
      <c r="AO661" s="40"/>
      <c r="AP661" s="40"/>
      <c r="AQ661" s="40"/>
      <c r="AR661" s="40"/>
      <c r="AS661" s="40"/>
      <c r="AT661" s="40"/>
      <c r="AU661" s="40"/>
      <c r="AV661" s="40"/>
      <c r="AW661" s="40"/>
      <c r="AX661" s="40"/>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320"/>
      <c r="AG662" s="40"/>
      <c r="AH662" s="40"/>
      <c r="AI662" s="40"/>
      <c r="AJ662" s="40"/>
      <c r="AK662" s="40"/>
      <c r="AL662" s="40"/>
      <c r="AM662" s="40"/>
      <c r="AN662" s="40"/>
      <c r="AO662" s="40"/>
      <c r="AP662" s="40"/>
      <c r="AQ662" s="40"/>
      <c r="AR662" s="40"/>
      <c r="AS662" s="40"/>
      <c r="AT662" s="40"/>
      <c r="AU662" s="40"/>
      <c r="AV662" s="40"/>
      <c r="AW662" s="40"/>
      <c r="AX662" s="40"/>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320"/>
      <c r="AG663" s="40"/>
      <c r="AH663" s="40"/>
      <c r="AI663" s="40"/>
      <c r="AJ663" s="40"/>
      <c r="AK663" s="40"/>
      <c r="AL663" s="40"/>
      <c r="AM663" s="40"/>
      <c r="AN663" s="40"/>
      <c r="AO663" s="40"/>
      <c r="AP663" s="40"/>
      <c r="AQ663" s="40"/>
      <c r="AR663" s="40"/>
      <c r="AS663" s="40"/>
      <c r="AT663" s="40"/>
      <c r="AU663" s="40"/>
      <c r="AV663" s="40"/>
      <c r="AW663" s="40"/>
      <c r="AX663" s="40"/>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320"/>
      <c r="AG664" s="40"/>
      <c r="AH664" s="40"/>
      <c r="AI664" s="40"/>
      <c r="AJ664" s="40"/>
      <c r="AK664" s="40"/>
      <c r="AL664" s="40"/>
      <c r="AM664" s="40"/>
      <c r="AN664" s="40"/>
      <c r="AO664" s="40"/>
      <c r="AP664" s="40"/>
      <c r="AQ664" s="40"/>
      <c r="AR664" s="40"/>
      <c r="AS664" s="40"/>
      <c r="AT664" s="40"/>
      <c r="AU664" s="40"/>
      <c r="AV664" s="40"/>
      <c r="AW664" s="40"/>
      <c r="AX664" s="40"/>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320"/>
      <c r="AG665" s="40"/>
      <c r="AH665" s="40"/>
      <c r="AI665" s="40"/>
      <c r="AJ665" s="40"/>
      <c r="AK665" s="40"/>
      <c r="AL665" s="40"/>
      <c r="AM665" s="40"/>
      <c r="AN665" s="40"/>
      <c r="AO665" s="40"/>
      <c r="AP665" s="40"/>
      <c r="AQ665" s="40"/>
      <c r="AR665" s="40"/>
      <c r="AS665" s="40"/>
      <c r="AT665" s="40"/>
      <c r="AU665" s="40"/>
      <c r="AV665" s="40"/>
      <c r="AW665" s="40"/>
      <c r="AX665" s="40"/>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320"/>
      <c r="AG666" s="40"/>
      <c r="AH666" s="40"/>
      <c r="AI666" s="40"/>
      <c r="AJ666" s="40"/>
      <c r="AK666" s="40"/>
      <c r="AL666" s="40"/>
      <c r="AM666" s="40"/>
      <c r="AN666" s="40"/>
      <c r="AO666" s="40"/>
      <c r="AP666" s="40"/>
      <c r="AQ666" s="40"/>
      <c r="AR666" s="40"/>
      <c r="AS666" s="40"/>
      <c r="AT666" s="40"/>
      <c r="AU666" s="40"/>
      <c r="AV666" s="40"/>
      <c r="AW666" s="40"/>
      <c r="AX666" s="40"/>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320"/>
      <c r="AG667" s="40"/>
      <c r="AH667" s="40"/>
      <c r="AI667" s="40"/>
      <c r="AJ667" s="40"/>
      <c r="AK667" s="40"/>
      <c r="AL667" s="40"/>
      <c r="AM667" s="40"/>
      <c r="AN667" s="40"/>
      <c r="AO667" s="40"/>
      <c r="AP667" s="40"/>
      <c r="AQ667" s="40"/>
      <c r="AR667" s="40"/>
      <c r="AS667" s="40"/>
      <c r="AT667" s="40"/>
      <c r="AU667" s="40"/>
      <c r="AV667" s="40"/>
      <c r="AW667" s="40"/>
      <c r="AX667" s="40"/>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320"/>
      <c r="AG668" s="40"/>
      <c r="AH668" s="40"/>
      <c r="AI668" s="40"/>
      <c r="AJ668" s="40"/>
      <c r="AK668" s="40"/>
      <c r="AL668" s="40"/>
      <c r="AM668" s="40"/>
      <c r="AN668" s="40"/>
      <c r="AO668" s="40"/>
      <c r="AP668" s="40"/>
      <c r="AQ668" s="40"/>
      <c r="AR668" s="40"/>
      <c r="AS668" s="40"/>
      <c r="AT668" s="40"/>
      <c r="AU668" s="40"/>
      <c r="AV668" s="40"/>
      <c r="AW668" s="40"/>
      <c r="AX668" s="40"/>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320"/>
      <c r="AG669" s="40"/>
      <c r="AH669" s="40"/>
      <c r="AI669" s="40"/>
      <c r="AJ669" s="40"/>
      <c r="AK669" s="40"/>
      <c r="AL669" s="40"/>
      <c r="AM669" s="40"/>
      <c r="AN669" s="40"/>
      <c r="AO669" s="40"/>
      <c r="AP669" s="40"/>
      <c r="AQ669" s="40"/>
      <c r="AR669" s="40"/>
      <c r="AS669" s="40"/>
      <c r="AT669" s="40"/>
      <c r="AU669" s="40"/>
      <c r="AV669" s="40"/>
      <c r="AW669" s="40"/>
      <c r="AX669" s="40"/>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320"/>
      <c r="AG670" s="40"/>
      <c r="AH670" s="40"/>
      <c r="AI670" s="40"/>
      <c r="AJ670" s="40"/>
      <c r="AK670" s="40"/>
      <c r="AL670" s="40"/>
      <c r="AM670" s="40"/>
      <c r="AN670" s="40"/>
      <c r="AO670" s="40"/>
      <c r="AP670" s="40"/>
      <c r="AQ670" s="40"/>
      <c r="AR670" s="40"/>
      <c r="AS670" s="40"/>
      <c r="AT670" s="40"/>
      <c r="AU670" s="40"/>
      <c r="AV670" s="40"/>
      <c r="AW670" s="40"/>
      <c r="AX670" s="40"/>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320"/>
      <c r="AG671" s="40"/>
      <c r="AH671" s="40"/>
      <c r="AI671" s="40"/>
      <c r="AJ671" s="40"/>
      <c r="AK671" s="40"/>
      <c r="AL671" s="40"/>
      <c r="AM671" s="40"/>
      <c r="AN671" s="40"/>
      <c r="AO671" s="40"/>
      <c r="AP671" s="40"/>
      <c r="AQ671" s="40"/>
      <c r="AR671" s="40"/>
      <c r="AS671" s="40"/>
      <c r="AT671" s="40"/>
      <c r="AU671" s="40"/>
      <c r="AV671" s="40"/>
      <c r="AW671" s="40"/>
      <c r="AX671" s="40"/>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320"/>
      <c r="AG672" s="40"/>
      <c r="AH672" s="40"/>
      <c r="AI672" s="40"/>
      <c r="AJ672" s="40"/>
      <c r="AK672" s="40"/>
      <c r="AL672" s="40"/>
      <c r="AM672" s="40"/>
      <c r="AN672" s="40"/>
      <c r="AO672" s="40"/>
      <c r="AP672" s="40"/>
      <c r="AQ672" s="40"/>
      <c r="AR672" s="40"/>
      <c r="AS672" s="40"/>
      <c r="AT672" s="40"/>
      <c r="AU672" s="40"/>
      <c r="AV672" s="40"/>
      <c r="AW672" s="40"/>
      <c r="AX672" s="40"/>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320"/>
      <c r="AG673" s="40"/>
      <c r="AH673" s="40"/>
      <c r="AI673" s="40"/>
      <c r="AJ673" s="40"/>
      <c r="AK673" s="40"/>
      <c r="AL673" s="40"/>
      <c r="AM673" s="40"/>
      <c r="AN673" s="40"/>
      <c r="AO673" s="40"/>
      <c r="AP673" s="40"/>
      <c r="AQ673" s="40"/>
      <c r="AR673" s="40"/>
      <c r="AS673" s="40"/>
      <c r="AT673" s="40"/>
      <c r="AU673" s="40"/>
      <c r="AV673" s="40"/>
      <c r="AW673" s="40"/>
      <c r="AX673" s="40"/>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320"/>
      <c r="AG674" s="40"/>
      <c r="AH674" s="40"/>
      <c r="AI674" s="40"/>
      <c r="AJ674" s="40"/>
      <c r="AK674" s="40"/>
      <c r="AL674" s="40"/>
      <c r="AM674" s="40"/>
      <c r="AN674" s="40"/>
      <c r="AO674" s="40"/>
      <c r="AP674" s="40"/>
      <c r="AQ674" s="40"/>
      <c r="AR674" s="40"/>
      <c r="AS674" s="40"/>
      <c r="AT674" s="40"/>
      <c r="AU674" s="40"/>
      <c r="AV674" s="40"/>
      <c r="AW674" s="40"/>
      <c r="AX674" s="40"/>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320"/>
      <c r="AG675" s="40"/>
      <c r="AH675" s="40"/>
      <c r="AI675" s="40"/>
      <c r="AJ675" s="40"/>
      <c r="AK675" s="40"/>
      <c r="AL675" s="40"/>
      <c r="AM675" s="40"/>
      <c r="AN675" s="40"/>
      <c r="AO675" s="40"/>
      <c r="AP675" s="40"/>
      <c r="AQ675" s="40"/>
      <c r="AR675" s="40"/>
      <c r="AS675" s="40"/>
      <c r="AT675" s="40"/>
      <c r="AU675" s="40"/>
      <c r="AV675" s="40"/>
      <c r="AW675" s="40"/>
      <c r="AX675" s="40"/>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320"/>
      <c r="AG676" s="40"/>
      <c r="AH676" s="40"/>
      <c r="AI676" s="40"/>
      <c r="AJ676" s="40"/>
      <c r="AK676" s="40"/>
      <c r="AL676" s="40"/>
      <c r="AM676" s="40"/>
      <c r="AN676" s="40"/>
      <c r="AO676" s="40"/>
      <c r="AP676" s="40"/>
      <c r="AQ676" s="40"/>
      <c r="AR676" s="40"/>
      <c r="AS676" s="40"/>
      <c r="AT676" s="40"/>
      <c r="AU676" s="40"/>
      <c r="AV676" s="40"/>
      <c r="AW676" s="40"/>
      <c r="AX676" s="40"/>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320"/>
      <c r="AG677" s="40"/>
      <c r="AH677" s="40"/>
      <c r="AI677" s="40"/>
      <c r="AJ677" s="40"/>
      <c r="AK677" s="40"/>
      <c r="AL677" s="40"/>
      <c r="AM677" s="40"/>
      <c r="AN677" s="40"/>
      <c r="AO677" s="40"/>
      <c r="AP677" s="40"/>
      <c r="AQ677" s="40"/>
      <c r="AR677" s="40"/>
      <c r="AS677" s="40"/>
      <c r="AT677" s="40"/>
      <c r="AU677" s="40"/>
      <c r="AV677" s="40"/>
      <c r="AW677" s="40"/>
      <c r="AX677" s="40"/>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320"/>
      <c r="AG678" s="40"/>
      <c r="AH678" s="40"/>
      <c r="AI678" s="40"/>
      <c r="AJ678" s="40"/>
      <c r="AK678" s="40"/>
      <c r="AL678" s="40"/>
      <c r="AM678" s="40"/>
      <c r="AN678" s="40"/>
      <c r="AO678" s="40"/>
      <c r="AP678" s="40"/>
      <c r="AQ678" s="40"/>
      <c r="AR678" s="40"/>
      <c r="AS678" s="40"/>
      <c r="AT678" s="40"/>
      <c r="AU678" s="40"/>
      <c r="AV678" s="40"/>
      <c r="AW678" s="40"/>
      <c r="AX678" s="40"/>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320"/>
      <c r="AG679" s="40"/>
      <c r="AH679" s="40"/>
      <c r="AI679" s="40"/>
      <c r="AJ679" s="40"/>
      <c r="AK679" s="40"/>
      <c r="AL679" s="40"/>
      <c r="AM679" s="40"/>
      <c r="AN679" s="40"/>
      <c r="AO679" s="40"/>
      <c r="AP679" s="40"/>
      <c r="AQ679" s="40"/>
      <c r="AR679" s="40"/>
      <c r="AS679" s="40"/>
      <c r="AT679" s="40"/>
      <c r="AU679" s="40"/>
      <c r="AV679" s="40"/>
      <c r="AW679" s="40"/>
      <c r="AX679" s="40"/>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320"/>
      <c r="AG680" s="40"/>
      <c r="AH680" s="40"/>
      <c r="AI680" s="40"/>
      <c r="AJ680" s="40"/>
      <c r="AK680" s="40"/>
      <c r="AL680" s="40"/>
      <c r="AM680" s="40"/>
      <c r="AN680" s="40"/>
      <c r="AO680" s="40"/>
      <c r="AP680" s="40"/>
      <c r="AQ680" s="40"/>
      <c r="AR680" s="40"/>
      <c r="AS680" s="40"/>
      <c r="AT680" s="40"/>
      <c r="AU680" s="40"/>
      <c r="AV680" s="40"/>
      <c r="AW680" s="40"/>
      <c r="AX680" s="40"/>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320"/>
      <c r="AG681" s="40"/>
      <c r="AH681" s="40"/>
      <c r="AI681" s="40"/>
      <c r="AJ681" s="40"/>
      <c r="AK681" s="40"/>
      <c r="AL681" s="40"/>
      <c r="AM681" s="40"/>
      <c r="AN681" s="40"/>
      <c r="AO681" s="40"/>
      <c r="AP681" s="40"/>
      <c r="AQ681" s="40"/>
      <c r="AR681" s="40"/>
      <c r="AS681" s="40"/>
      <c r="AT681" s="40"/>
      <c r="AU681" s="40"/>
      <c r="AV681" s="40"/>
      <c r="AW681" s="40"/>
      <c r="AX681" s="40"/>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320"/>
      <c r="AG682" s="40"/>
      <c r="AH682" s="40"/>
      <c r="AI682" s="40"/>
      <c r="AJ682" s="40"/>
      <c r="AK682" s="40"/>
      <c r="AL682" s="40"/>
      <c r="AM682" s="40"/>
      <c r="AN682" s="40"/>
      <c r="AO682" s="40"/>
      <c r="AP682" s="40"/>
      <c r="AQ682" s="40"/>
      <c r="AR682" s="40"/>
      <c r="AS682" s="40"/>
      <c r="AT682" s="40"/>
      <c r="AU682" s="40"/>
      <c r="AV682" s="40"/>
      <c r="AW682" s="40"/>
      <c r="AX682" s="40"/>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320"/>
      <c r="AG683" s="40"/>
      <c r="AH683" s="40"/>
      <c r="AI683" s="40"/>
      <c r="AJ683" s="40"/>
      <c r="AK683" s="40"/>
      <c r="AL683" s="40"/>
      <c r="AM683" s="40"/>
      <c r="AN683" s="40"/>
      <c r="AO683" s="40"/>
      <c r="AP683" s="40"/>
      <c r="AQ683" s="40"/>
      <c r="AR683" s="40"/>
      <c r="AS683" s="40"/>
      <c r="AT683" s="40"/>
      <c r="AU683" s="40"/>
      <c r="AV683" s="40"/>
      <c r="AW683" s="40"/>
      <c r="AX683" s="40"/>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320"/>
      <c r="AG684" s="40"/>
      <c r="AH684" s="40"/>
      <c r="AI684" s="40"/>
      <c r="AJ684" s="40"/>
      <c r="AK684" s="40"/>
      <c r="AL684" s="40"/>
      <c r="AM684" s="40"/>
      <c r="AN684" s="40"/>
      <c r="AO684" s="40"/>
      <c r="AP684" s="40"/>
      <c r="AQ684" s="40"/>
      <c r="AR684" s="40"/>
      <c r="AS684" s="40"/>
      <c r="AT684" s="40"/>
      <c r="AU684" s="40"/>
      <c r="AV684" s="40"/>
      <c r="AW684" s="40"/>
      <c r="AX684" s="40"/>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320"/>
      <c r="AG685" s="40"/>
      <c r="AH685" s="40"/>
      <c r="AI685" s="40"/>
      <c r="AJ685" s="40"/>
      <c r="AK685" s="40"/>
      <c r="AL685" s="40"/>
      <c r="AM685" s="40"/>
      <c r="AN685" s="40"/>
      <c r="AO685" s="40"/>
      <c r="AP685" s="40"/>
      <c r="AQ685" s="40"/>
      <c r="AR685" s="40"/>
      <c r="AS685" s="40"/>
      <c r="AT685" s="40"/>
      <c r="AU685" s="40"/>
      <c r="AV685" s="40"/>
      <c r="AW685" s="40"/>
      <c r="AX685" s="40"/>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320"/>
      <c r="AG686" s="40"/>
      <c r="AH686" s="40"/>
      <c r="AI686" s="40"/>
      <c r="AJ686" s="40"/>
      <c r="AK686" s="40"/>
      <c r="AL686" s="40"/>
      <c r="AM686" s="40"/>
      <c r="AN686" s="40"/>
      <c r="AO686" s="40"/>
      <c r="AP686" s="40"/>
      <c r="AQ686" s="40"/>
      <c r="AR686" s="40"/>
      <c r="AS686" s="40"/>
      <c r="AT686" s="40"/>
      <c r="AU686" s="40"/>
      <c r="AV686" s="40"/>
      <c r="AW686" s="40"/>
      <c r="AX686" s="40"/>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320"/>
      <c r="AG687" s="40"/>
      <c r="AH687" s="40"/>
      <c r="AI687" s="40"/>
      <c r="AJ687" s="40"/>
      <c r="AK687" s="40"/>
      <c r="AL687" s="40"/>
      <c r="AM687" s="40"/>
      <c r="AN687" s="40"/>
      <c r="AO687" s="40"/>
      <c r="AP687" s="40"/>
      <c r="AQ687" s="40"/>
      <c r="AR687" s="40"/>
      <c r="AS687" s="40"/>
      <c r="AT687" s="40"/>
      <c r="AU687" s="40"/>
      <c r="AV687" s="40"/>
      <c r="AW687" s="40"/>
      <c r="AX687" s="40"/>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320"/>
      <c r="AG688" s="40"/>
      <c r="AH688" s="40"/>
      <c r="AI688" s="40"/>
      <c r="AJ688" s="40"/>
      <c r="AK688" s="40"/>
      <c r="AL688" s="40"/>
      <c r="AM688" s="40"/>
      <c r="AN688" s="40"/>
      <c r="AO688" s="40"/>
      <c r="AP688" s="40"/>
      <c r="AQ688" s="40"/>
      <c r="AR688" s="40"/>
      <c r="AS688" s="40"/>
      <c r="AT688" s="40"/>
      <c r="AU688" s="40"/>
      <c r="AV688" s="40"/>
      <c r="AW688" s="40"/>
      <c r="AX688" s="40"/>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320"/>
      <c r="AG689" s="40"/>
      <c r="AH689" s="40"/>
      <c r="AI689" s="40"/>
      <c r="AJ689" s="40"/>
      <c r="AK689" s="40"/>
      <c r="AL689" s="40"/>
      <c r="AM689" s="40"/>
      <c r="AN689" s="40"/>
      <c r="AO689" s="40"/>
      <c r="AP689" s="40"/>
      <c r="AQ689" s="40"/>
      <c r="AR689" s="40"/>
      <c r="AS689" s="40"/>
      <c r="AT689" s="40"/>
      <c r="AU689" s="40"/>
      <c r="AV689" s="40"/>
      <c r="AW689" s="40"/>
      <c r="AX689" s="40"/>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320"/>
      <c r="AG690" s="40"/>
      <c r="AH690" s="40"/>
      <c r="AI690" s="40"/>
      <c r="AJ690" s="40"/>
      <c r="AK690" s="40"/>
      <c r="AL690" s="40"/>
      <c r="AM690" s="40"/>
      <c r="AN690" s="40"/>
      <c r="AO690" s="40"/>
      <c r="AP690" s="40"/>
      <c r="AQ690" s="40"/>
      <c r="AR690" s="40"/>
      <c r="AS690" s="40"/>
      <c r="AT690" s="40"/>
      <c r="AU690" s="40"/>
      <c r="AV690" s="40"/>
      <c r="AW690" s="40"/>
      <c r="AX690" s="40"/>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320"/>
      <c r="AG691" s="40"/>
      <c r="AH691" s="40"/>
      <c r="AI691" s="40"/>
      <c r="AJ691" s="40"/>
      <c r="AK691" s="40"/>
      <c r="AL691" s="40"/>
      <c r="AM691" s="40"/>
      <c r="AN691" s="40"/>
      <c r="AO691" s="40"/>
      <c r="AP691" s="40"/>
      <c r="AQ691" s="40"/>
      <c r="AR691" s="40"/>
      <c r="AS691" s="40"/>
      <c r="AT691" s="40"/>
      <c r="AU691" s="40"/>
      <c r="AV691" s="40"/>
      <c r="AW691" s="40"/>
      <c r="AX691" s="40"/>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320"/>
      <c r="AG692" s="40"/>
      <c r="AH692" s="40"/>
      <c r="AI692" s="40"/>
      <c r="AJ692" s="40"/>
      <c r="AK692" s="40"/>
      <c r="AL692" s="40"/>
      <c r="AM692" s="40"/>
      <c r="AN692" s="40"/>
      <c r="AO692" s="40"/>
      <c r="AP692" s="40"/>
      <c r="AQ692" s="40"/>
      <c r="AR692" s="40"/>
      <c r="AS692" s="40"/>
      <c r="AT692" s="40"/>
      <c r="AU692" s="40"/>
      <c r="AV692" s="40"/>
      <c r="AW692" s="40"/>
      <c r="AX692" s="40"/>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320"/>
      <c r="AG693" s="40"/>
      <c r="AH693" s="40"/>
      <c r="AI693" s="40"/>
      <c r="AJ693" s="40"/>
      <c r="AK693" s="40"/>
      <c r="AL693" s="40"/>
      <c r="AM693" s="40"/>
      <c r="AN693" s="40"/>
      <c r="AO693" s="40"/>
      <c r="AP693" s="40"/>
      <c r="AQ693" s="40"/>
      <c r="AR693" s="40"/>
      <c r="AS693" s="40"/>
      <c r="AT693" s="40"/>
      <c r="AU693" s="40"/>
      <c r="AV693" s="40"/>
      <c r="AW693" s="40"/>
      <c r="AX693" s="40"/>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320"/>
      <c r="AG694" s="40"/>
      <c r="AH694" s="40"/>
      <c r="AI694" s="40"/>
      <c r="AJ694" s="40"/>
      <c r="AK694" s="40"/>
      <c r="AL694" s="40"/>
      <c r="AM694" s="40"/>
      <c r="AN694" s="40"/>
      <c r="AO694" s="40"/>
      <c r="AP694" s="40"/>
      <c r="AQ694" s="40"/>
      <c r="AR694" s="40"/>
      <c r="AS694" s="40"/>
      <c r="AT694" s="40"/>
      <c r="AU694" s="40"/>
      <c r="AV694" s="40"/>
      <c r="AW694" s="40"/>
      <c r="AX694" s="40"/>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320"/>
      <c r="AG695" s="40"/>
      <c r="AH695" s="40"/>
      <c r="AI695" s="40"/>
      <c r="AJ695" s="40"/>
      <c r="AK695" s="40"/>
      <c r="AL695" s="40"/>
      <c r="AM695" s="40"/>
      <c r="AN695" s="40"/>
      <c r="AO695" s="40"/>
      <c r="AP695" s="40"/>
      <c r="AQ695" s="40"/>
      <c r="AR695" s="40"/>
      <c r="AS695" s="40"/>
      <c r="AT695" s="40"/>
      <c r="AU695" s="40"/>
      <c r="AV695" s="40"/>
      <c r="AW695" s="40"/>
      <c r="AX695" s="40"/>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320"/>
      <c r="AG696" s="40"/>
      <c r="AH696" s="40"/>
      <c r="AI696" s="40"/>
      <c r="AJ696" s="40"/>
      <c r="AK696" s="40"/>
      <c r="AL696" s="40"/>
      <c r="AM696" s="40"/>
      <c r="AN696" s="40"/>
      <c r="AO696" s="40"/>
      <c r="AP696" s="40"/>
      <c r="AQ696" s="40"/>
      <c r="AR696" s="40"/>
      <c r="AS696" s="40"/>
      <c r="AT696" s="40"/>
      <c r="AU696" s="40"/>
      <c r="AV696" s="40"/>
      <c r="AW696" s="40"/>
      <c r="AX696" s="40"/>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320"/>
      <c r="AG697" s="40"/>
      <c r="AH697" s="40"/>
      <c r="AI697" s="40"/>
      <c r="AJ697" s="40"/>
      <c r="AK697" s="40"/>
      <c r="AL697" s="40"/>
      <c r="AM697" s="40"/>
      <c r="AN697" s="40"/>
      <c r="AO697" s="40"/>
      <c r="AP697" s="40"/>
      <c r="AQ697" s="40"/>
      <c r="AR697" s="40"/>
      <c r="AS697" s="40"/>
      <c r="AT697" s="40"/>
      <c r="AU697" s="40"/>
      <c r="AV697" s="40"/>
      <c r="AW697" s="40"/>
      <c r="AX697" s="40"/>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320"/>
      <c r="AG698" s="40"/>
      <c r="AH698" s="40"/>
      <c r="AI698" s="40"/>
      <c r="AJ698" s="40"/>
      <c r="AK698" s="40"/>
      <c r="AL698" s="40"/>
      <c r="AM698" s="40"/>
      <c r="AN698" s="40"/>
      <c r="AO698" s="40"/>
      <c r="AP698" s="40"/>
      <c r="AQ698" s="40"/>
      <c r="AR698" s="40"/>
      <c r="AS698" s="40"/>
      <c r="AT698" s="40"/>
      <c r="AU698" s="40"/>
      <c r="AV698" s="40"/>
      <c r="AW698" s="40"/>
      <c r="AX698" s="40"/>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320"/>
      <c r="AG699" s="40"/>
      <c r="AH699" s="40"/>
      <c r="AI699" s="40"/>
      <c r="AJ699" s="40"/>
      <c r="AK699" s="40"/>
      <c r="AL699" s="40"/>
      <c r="AM699" s="40"/>
      <c r="AN699" s="40"/>
      <c r="AO699" s="40"/>
      <c r="AP699" s="40"/>
      <c r="AQ699" s="40"/>
      <c r="AR699" s="40"/>
      <c r="AS699" s="40"/>
      <c r="AT699" s="40"/>
      <c r="AU699" s="40"/>
      <c r="AV699" s="40"/>
      <c r="AW699" s="40"/>
      <c r="AX699" s="40"/>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320"/>
      <c r="AG700" s="40"/>
      <c r="AH700" s="40"/>
      <c r="AI700" s="40"/>
      <c r="AJ700" s="40"/>
      <c r="AK700" s="40"/>
      <c r="AL700" s="40"/>
      <c r="AM700" s="40"/>
      <c r="AN700" s="40"/>
      <c r="AO700" s="40"/>
      <c r="AP700" s="40"/>
      <c r="AQ700" s="40"/>
      <c r="AR700" s="40"/>
      <c r="AS700" s="40"/>
      <c r="AT700" s="40"/>
      <c r="AU700" s="40"/>
      <c r="AV700" s="40"/>
      <c r="AW700" s="40"/>
      <c r="AX700" s="40"/>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320"/>
      <c r="AG701" s="40"/>
      <c r="AH701" s="40"/>
      <c r="AI701" s="40"/>
      <c r="AJ701" s="40"/>
      <c r="AK701" s="40"/>
      <c r="AL701" s="40"/>
      <c r="AM701" s="40"/>
      <c r="AN701" s="40"/>
      <c r="AO701" s="40"/>
      <c r="AP701" s="40"/>
      <c r="AQ701" s="40"/>
      <c r="AR701" s="40"/>
      <c r="AS701" s="40"/>
      <c r="AT701" s="40"/>
      <c r="AU701" s="40"/>
      <c r="AV701" s="40"/>
      <c r="AW701" s="40"/>
      <c r="AX701" s="40"/>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320"/>
      <c r="AG702" s="40"/>
      <c r="AH702" s="40"/>
      <c r="AI702" s="40"/>
      <c r="AJ702" s="40"/>
      <c r="AK702" s="40"/>
      <c r="AL702" s="40"/>
      <c r="AM702" s="40"/>
      <c r="AN702" s="40"/>
      <c r="AO702" s="40"/>
      <c r="AP702" s="40"/>
      <c r="AQ702" s="40"/>
      <c r="AR702" s="40"/>
      <c r="AS702" s="40"/>
      <c r="AT702" s="40"/>
      <c r="AU702" s="40"/>
      <c r="AV702" s="40"/>
      <c r="AW702" s="40"/>
      <c r="AX702" s="40"/>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320"/>
      <c r="AG703" s="40"/>
      <c r="AH703" s="40"/>
      <c r="AI703" s="40"/>
      <c r="AJ703" s="40"/>
      <c r="AK703" s="40"/>
      <c r="AL703" s="40"/>
      <c r="AM703" s="40"/>
      <c r="AN703" s="40"/>
      <c r="AO703" s="40"/>
      <c r="AP703" s="40"/>
      <c r="AQ703" s="40"/>
      <c r="AR703" s="40"/>
      <c r="AS703" s="40"/>
      <c r="AT703" s="40"/>
      <c r="AU703" s="40"/>
      <c r="AV703" s="40"/>
      <c r="AW703" s="40"/>
      <c r="AX703" s="40"/>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320"/>
      <c r="AG704" s="40"/>
      <c r="AH704" s="40"/>
      <c r="AI704" s="40"/>
      <c r="AJ704" s="40"/>
      <c r="AK704" s="40"/>
      <c r="AL704" s="40"/>
      <c r="AM704" s="40"/>
      <c r="AN704" s="40"/>
      <c r="AO704" s="40"/>
      <c r="AP704" s="40"/>
      <c r="AQ704" s="40"/>
      <c r="AR704" s="40"/>
      <c r="AS704" s="40"/>
      <c r="AT704" s="40"/>
      <c r="AU704" s="40"/>
      <c r="AV704" s="40"/>
      <c r="AW704" s="40"/>
      <c r="AX704" s="40"/>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320"/>
      <c r="AG705" s="40"/>
      <c r="AH705" s="40"/>
      <c r="AI705" s="40"/>
      <c r="AJ705" s="40"/>
      <c r="AK705" s="40"/>
      <c r="AL705" s="40"/>
      <c r="AM705" s="40"/>
      <c r="AN705" s="40"/>
      <c r="AO705" s="40"/>
      <c r="AP705" s="40"/>
      <c r="AQ705" s="40"/>
      <c r="AR705" s="40"/>
      <c r="AS705" s="40"/>
      <c r="AT705" s="40"/>
      <c r="AU705" s="40"/>
      <c r="AV705" s="40"/>
      <c r="AW705" s="40"/>
      <c r="AX705" s="40"/>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320"/>
      <c r="AG706" s="40"/>
      <c r="AH706" s="40"/>
      <c r="AI706" s="40"/>
      <c r="AJ706" s="40"/>
      <c r="AK706" s="40"/>
      <c r="AL706" s="40"/>
      <c r="AM706" s="40"/>
      <c r="AN706" s="40"/>
      <c r="AO706" s="40"/>
      <c r="AP706" s="40"/>
      <c r="AQ706" s="40"/>
      <c r="AR706" s="40"/>
      <c r="AS706" s="40"/>
      <c r="AT706" s="40"/>
      <c r="AU706" s="40"/>
      <c r="AV706" s="40"/>
      <c r="AW706" s="40"/>
      <c r="AX706" s="40"/>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320"/>
      <c r="AG707" s="40"/>
      <c r="AH707" s="40"/>
      <c r="AI707" s="40"/>
      <c r="AJ707" s="40"/>
      <c r="AK707" s="40"/>
      <c r="AL707" s="40"/>
      <c r="AM707" s="40"/>
      <c r="AN707" s="40"/>
      <c r="AO707" s="40"/>
      <c r="AP707" s="40"/>
      <c r="AQ707" s="40"/>
      <c r="AR707" s="40"/>
      <c r="AS707" s="40"/>
      <c r="AT707" s="40"/>
      <c r="AU707" s="40"/>
      <c r="AV707" s="40"/>
      <c r="AW707" s="40"/>
      <c r="AX707" s="40"/>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320"/>
      <c r="AG708" s="40"/>
      <c r="AH708" s="40"/>
      <c r="AI708" s="40"/>
      <c r="AJ708" s="40"/>
      <c r="AK708" s="40"/>
      <c r="AL708" s="40"/>
      <c r="AM708" s="40"/>
      <c r="AN708" s="40"/>
      <c r="AO708" s="40"/>
      <c r="AP708" s="40"/>
      <c r="AQ708" s="40"/>
      <c r="AR708" s="40"/>
      <c r="AS708" s="40"/>
      <c r="AT708" s="40"/>
      <c r="AU708" s="40"/>
      <c r="AV708" s="40"/>
      <c r="AW708" s="40"/>
      <c r="AX708" s="40"/>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320"/>
      <c r="AG709" s="40"/>
      <c r="AH709" s="40"/>
      <c r="AI709" s="40"/>
      <c r="AJ709" s="40"/>
      <c r="AK709" s="40"/>
      <c r="AL709" s="40"/>
      <c r="AM709" s="40"/>
      <c r="AN709" s="40"/>
      <c r="AO709" s="40"/>
      <c r="AP709" s="40"/>
      <c r="AQ709" s="40"/>
      <c r="AR709" s="40"/>
      <c r="AS709" s="40"/>
      <c r="AT709" s="40"/>
      <c r="AU709" s="40"/>
      <c r="AV709" s="40"/>
      <c r="AW709" s="40"/>
      <c r="AX709" s="40"/>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320"/>
      <c r="AG710" s="40"/>
      <c r="AH710" s="40"/>
      <c r="AI710" s="40"/>
      <c r="AJ710" s="40"/>
      <c r="AK710" s="40"/>
      <c r="AL710" s="40"/>
      <c r="AM710" s="40"/>
      <c r="AN710" s="40"/>
      <c r="AO710" s="40"/>
      <c r="AP710" s="40"/>
      <c r="AQ710" s="40"/>
      <c r="AR710" s="40"/>
      <c r="AS710" s="40"/>
      <c r="AT710" s="40"/>
      <c r="AU710" s="40"/>
      <c r="AV710" s="40"/>
      <c r="AW710" s="40"/>
      <c r="AX710" s="40"/>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320"/>
      <c r="AG711" s="40"/>
      <c r="AH711" s="40"/>
      <c r="AI711" s="40"/>
      <c r="AJ711" s="40"/>
      <c r="AK711" s="40"/>
      <c r="AL711" s="40"/>
      <c r="AM711" s="40"/>
      <c r="AN711" s="40"/>
      <c r="AO711" s="40"/>
      <c r="AP711" s="40"/>
      <c r="AQ711" s="40"/>
      <c r="AR711" s="40"/>
      <c r="AS711" s="40"/>
      <c r="AT711" s="40"/>
      <c r="AU711" s="40"/>
      <c r="AV711" s="40"/>
      <c r="AW711" s="40"/>
      <c r="AX711" s="40"/>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320"/>
      <c r="AG712" s="40"/>
      <c r="AH712" s="40"/>
      <c r="AI712" s="40"/>
      <c r="AJ712" s="40"/>
      <c r="AK712" s="40"/>
      <c r="AL712" s="40"/>
      <c r="AM712" s="40"/>
      <c r="AN712" s="40"/>
      <c r="AO712" s="40"/>
      <c r="AP712" s="40"/>
      <c r="AQ712" s="40"/>
      <c r="AR712" s="40"/>
      <c r="AS712" s="40"/>
      <c r="AT712" s="40"/>
      <c r="AU712" s="40"/>
      <c r="AV712" s="40"/>
      <c r="AW712" s="40"/>
      <c r="AX712" s="40"/>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320"/>
      <c r="AG713" s="40"/>
      <c r="AH713" s="40"/>
      <c r="AI713" s="40"/>
      <c r="AJ713" s="40"/>
      <c r="AK713" s="40"/>
      <c r="AL713" s="40"/>
      <c r="AM713" s="40"/>
      <c r="AN713" s="40"/>
      <c r="AO713" s="40"/>
      <c r="AP713" s="40"/>
      <c r="AQ713" s="40"/>
      <c r="AR713" s="40"/>
      <c r="AS713" s="40"/>
      <c r="AT713" s="40"/>
      <c r="AU713" s="40"/>
      <c r="AV713" s="40"/>
      <c r="AW713" s="40"/>
      <c r="AX713" s="40"/>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320"/>
      <c r="AG714" s="40"/>
      <c r="AH714" s="40"/>
      <c r="AI714" s="40"/>
      <c r="AJ714" s="40"/>
      <c r="AK714" s="40"/>
      <c r="AL714" s="40"/>
      <c r="AM714" s="40"/>
      <c r="AN714" s="40"/>
      <c r="AO714" s="40"/>
      <c r="AP714" s="40"/>
      <c r="AQ714" s="40"/>
      <c r="AR714" s="40"/>
      <c r="AS714" s="40"/>
      <c r="AT714" s="40"/>
      <c r="AU714" s="40"/>
      <c r="AV714" s="40"/>
      <c r="AW714" s="40"/>
      <c r="AX714" s="40"/>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320"/>
      <c r="AG715" s="40"/>
      <c r="AH715" s="40"/>
      <c r="AI715" s="40"/>
      <c r="AJ715" s="40"/>
      <c r="AK715" s="40"/>
      <c r="AL715" s="40"/>
      <c r="AM715" s="40"/>
      <c r="AN715" s="40"/>
      <c r="AO715" s="40"/>
      <c r="AP715" s="40"/>
      <c r="AQ715" s="40"/>
      <c r="AR715" s="40"/>
      <c r="AS715" s="40"/>
      <c r="AT715" s="40"/>
      <c r="AU715" s="40"/>
      <c r="AV715" s="40"/>
      <c r="AW715" s="40"/>
      <c r="AX715" s="40"/>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320"/>
      <c r="AG716" s="40"/>
      <c r="AH716" s="40"/>
      <c r="AI716" s="40"/>
      <c r="AJ716" s="40"/>
      <c r="AK716" s="40"/>
      <c r="AL716" s="40"/>
      <c r="AM716" s="40"/>
      <c r="AN716" s="40"/>
      <c r="AO716" s="40"/>
      <c r="AP716" s="40"/>
      <c r="AQ716" s="40"/>
      <c r="AR716" s="40"/>
      <c r="AS716" s="40"/>
      <c r="AT716" s="40"/>
      <c r="AU716" s="40"/>
      <c r="AV716" s="40"/>
      <c r="AW716" s="40"/>
      <c r="AX716" s="40"/>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320"/>
      <c r="AG717" s="40"/>
      <c r="AH717" s="40"/>
      <c r="AI717" s="40"/>
      <c r="AJ717" s="40"/>
      <c r="AK717" s="40"/>
      <c r="AL717" s="40"/>
      <c r="AM717" s="40"/>
      <c r="AN717" s="40"/>
      <c r="AO717" s="40"/>
      <c r="AP717" s="40"/>
      <c r="AQ717" s="40"/>
      <c r="AR717" s="40"/>
      <c r="AS717" s="40"/>
      <c r="AT717" s="40"/>
      <c r="AU717" s="40"/>
      <c r="AV717" s="40"/>
      <c r="AW717" s="40"/>
      <c r="AX717" s="40"/>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320"/>
      <c r="AG718" s="40"/>
      <c r="AH718" s="40"/>
      <c r="AI718" s="40"/>
      <c r="AJ718" s="40"/>
      <c r="AK718" s="40"/>
      <c r="AL718" s="40"/>
      <c r="AM718" s="40"/>
      <c r="AN718" s="40"/>
      <c r="AO718" s="40"/>
      <c r="AP718" s="40"/>
      <c r="AQ718" s="40"/>
      <c r="AR718" s="40"/>
      <c r="AS718" s="40"/>
      <c r="AT718" s="40"/>
      <c r="AU718" s="40"/>
      <c r="AV718" s="40"/>
      <c r="AW718" s="40"/>
      <c r="AX718" s="40"/>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320"/>
      <c r="AG719" s="40"/>
      <c r="AH719" s="40"/>
      <c r="AI719" s="40"/>
      <c r="AJ719" s="40"/>
      <c r="AK719" s="40"/>
      <c r="AL719" s="40"/>
      <c r="AM719" s="40"/>
      <c r="AN719" s="40"/>
      <c r="AO719" s="40"/>
      <c r="AP719" s="40"/>
      <c r="AQ719" s="40"/>
      <c r="AR719" s="40"/>
      <c r="AS719" s="40"/>
      <c r="AT719" s="40"/>
      <c r="AU719" s="40"/>
      <c r="AV719" s="40"/>
      <c r="AW719" s="40"/>
      <c r="AX719" s="40"/>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320"/>
      <c r="AG720" s="40"/>
      <c r="AH720" s="40"/>
      <c r="AI720" s="40"/>
      <c r="AJ720" s="40"/>
      <c r="AK720" s="40"/>
      <c r="AL720" s="40"/>
      <c r="AM720" s="40"/>
      <c r="AN720" s="40"/>
      <c r="AO720" s="40"/>
      <c r="AP720" s="40"/>
      <c r="AQ720" s="40"/>
      <c r="AR720" s="40"/>
      <c r="AS720" s="40"/>
      <c r="AT720" s="40"/>
      <c r="AU720" s="40"/>
      <c r="AV720" s="40"/>
      <c r="AW720" s="40"/>
      <c r="AX720" s="40"/>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320"/>
      <c r="AG721" s="40"/>
      <c r="AH721" s="40"/>
      <c r="AI721" s="40"/>
      <c r="AJ721" s="40"/>
      <c r="AK721" s="40"/>
      <c r="AL721" s="40"/>
      <c r="AM721" s="40"/>
      <c r="AN721" s="40"/>
      <c r="AO721" s="40"/>
      <c r="AP721" s="40"/>
      <c r="AQ721" s="40"/>
      <c r="AR721" s="40"/>
      <c r="AS721" s="40"/>
      <c r="AT721" s="40"/>
      <c r="AU721" s="40"/>
      <c r="AV721" s="40"/>
      <c r="AW721" s="40"/>
      <c r="AX721" s="40"/>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320"/>
      <c r="AG722" s="40"/>
      <c r="AH722" s="40"/>
      <c r="AI722" s="40"/>
      <c r="AJ722" s="40"/>
      <c r="AK722" s="40"/>
      <c r="AL722" s="40"/>
      <c r="AM722" s="40"/>
      <c r="AN722" s="40"/>
      <c r="AO722" s="40"/>
      <c r="AP722" s="40"/>
      <c r="AQ722" s="40"/>
      <c r="AR722" s="40"/>
      <c r="AS722" s="40"/>
      <c r="AT722" s="40"/>
      <c r="AU722" s="40"/>
      <c r="AV722" s="40"/>
      <c r="AW722" s="40"/>
      <c r="AX722" s="40"/>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320"/>
      <c r="AG723" s="40"/>
      <c r="AH723" s="40"/>
      <c r="AI723" s="40"/>
      <c r="AJ723" s="40"/>
      <c r="AK723" s="40"/>
      <c r="AL723" s="40"/>
      <c r="AM723" s="40"/>
      <c r="AN723" s="40"/>
      <c r="AO723" s="40"/>
      <c r="AP723" s="40"/>
      <c r="AQ723" s="40"/>
      <c r="AR723" s="40"/>
      <c r="AS723" s="40"/>
      <c r="AT723" s="40"/>
      <c r="AU723" s="40"/>
      <c r="AV723" s="40"/>
      <c r="AW723" s="40"/>
      <c r="AX723" s="40"/>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320"/>
      <c r="AG724" s="40"/>
      <c r="AH724" s="40"/>
      <c r="AI724" s="40"/>
      <c r="AJ724" s="40"/>
      <c r="AK724" s="40"/>
      <c r="AL724" s="40"/>
      <c r="AM724" s="40"/>
      <c r="AN724" s="40"/>
      <c r="AO724" s="40"/>
      <c r="AP724" s="40"/>
      <c r="AQ724" s="40"/>
      <c r="AR724" s="40"/>
      <c r="AS724" s="40"/>
      <c r="AT724" s="40"/>
      <c r="AU724" s="40"/>
      <c r="AV724" s="40"/>
      <c r="AW724" s="40"/>
      <c r="AX724" s="40"/>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320"/>
      <c r="AG725" s="40"/>
      <c r="AH725" s="40"/>
      <c r="AI725" s="40"/>
      <c r="AJ725" s="40"/>
      <c r="AK725" s="40"/>
      <c r="AL725" s="40"/>
      <c r="AM725" s="40"/>
      <c r="AN725" s="40"/>
      <c r="AO725" s="40"/>
      <c r="AP725" s="40"/>
      <c r="AQ725" s="40"/>
      <c r="AR725" s="40"/>
      <c r="AS725" s="40"/>
      <c r="AT725" s="40"/>
      <c r="AU725" s="40"/>
      <c r="AV725" s="40"/>
      <c r="AW725" s="40"/>
      <c r="AX725" s="40"/>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320"/>
      <c r="AG726" s="40"/>
      <c r="AH726" s="40"/>
      <c r="AI726" s="40"/>
      <c r="AJ726" s="40"/>
      <c r="AK726" s="40"/>
      <c r="AL726" s="40"/>
      <c r="AM726" s="40"/>
      <c r="AN726" s="40"/>
      <c r="AO726" s="40"/>
      <c r="AP726" s="40"/>
      <c r="AQ726" s="40"/>
      <c r="AR726" s="40"/>
      <c r="AS726" s="40"/>
      <c r="AT726" s="40"/>
      <c r="AU726" s="40"/>
      <c r="AV726" s="40"/>
      <c r="AW726" s="40"/>
      <c r="AX726" s="40"/>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320"/>
      <c r="AG727" s="40"/>
      <c r="AH727" s="40"/>
      <c r="AI727" s="40"/>
      <c r="AJ727" s="40"/>
      <c r="AK727" s="40"/>
      <c r="AL727" s="40"/>
      <c r="AM727" s="40"/>
      <c r="AN727" s="40"/>
      <c r="AO727" s="40"/>
      <c r="AP727" s="40"/>
      <c r="AQ727" s="40"/>
      <c r="AR727" s="40"/>
      <c r="AS727" s="40"/>
      <c r="AT727" s="40"/>
      <c r="AU727" s="40"/>
      <c r="AV727" s="40"/>
      <c r="AW727" s="40"/>
      <c r="AX727" s="40"/>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320"/>
      <c r="AG728" s="40"/>
      <c r="AH728" s="40"/>
      <c r="AI728" s="40"/>
      <c r="AJ728" s="40"/>
      <c r="AK728" s="40"/>
      <c r="AL728" s="40"/>
      <c r="AM728" s="40"/>
      <c r="AN728" s="40"/>
      <c r="AO728" s="40"/>
      <c r="AP728" s="40"/>
      <c r="AQ728" s="40"/>
      <c r="AR728" s="40"/>
      <c r="AS728" s="40"/>
      <c r="AT728" s="40"/>
      <c r="AU728" s="40"/>
      <c r="AV728" s="40"/>
      <c r="AW728" s="40"/>
      <c r="AX728" s="40"/>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320"/>
      <c r="AG729" s="40"/>
      <c r="AH729" s="40"/>
      <c r="AI729" s="40"/>
      <c r="AJ729" s="40"/>
      <c r="AK729" s="40"/>
      <c r="AL729" s="40"/>
      <c r="AM729" s="40"/>
      <c r="AN729" s="40"/>
      <c r="AO729" s="40"/>
      <c r="AP729" s="40"/>
      <c r="AQ729" s="40"/>
      <c r="AR729" s="40"/>
      <c r="AS729" s="40"/>
      <c r="AT729" s="40"/>
      <c r="AU729" s="40"/>
      <c r="AV729" s="40"/>
      <c r="AW729" s="40"/>
      <c r="AX729" s="40"/>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320"/>
      <c r="AG730" s="40"/>
      <c r="AH730" s="40"/>
      <c r="AI730" s="40"/>
      <c r="AJ730" s="40"/>
      <c r="AK730" s="40"/>
      <c r="AL730" s="40"/>
      <c r="AM730" s="40"/>
      <c r="AN730" s="40"/>
      <c r="AO730" s="40"/>
      <c r="AP730" s="40"/>
      <c r="AQ730" s="40"/>
      <c r="AR730" s="40"/>
      <c r="AS730" s="40"/>
      <c r="AT730" s="40"/>
      <c r="AU730" s="40"/>
      <c r="AV730" s="40"/>
      <c r="AW730" s="40"/>
      <c r="AX730" s="40"/>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320"/>
      <c r="AG731" s="40"/>
      <c r="AH731" s="40"/>
      <c r="AI731" s="40"/>
      <c r="AJ731" s="40"/>
      <c r="AK731" s="40"/>
      <c r="AL731" s="40"/>
      <c r="AM731" s="40"/>
      <c r="AN731" s="40"/>
      <c r="AO731" s="40"/>
      <c r="AP731" s="40"/>
      <c r="AQ731" s="40"/>
      <c r="AR731" s="40"/>
      <c r="AS731" s="40"/>
      <c r="AT731" s="40"/>
      <c r="AU731" s="40"/>
      <c r="AV731" s="40"/>
      <c r="AW731" s="40"/>
      <c r="AX731" s="40"/>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320"/>
      <c r="AG732" s="40"/>
      <c r="AH732" s="40"/>
      <c r="AI732" s="40"/>
      <c r="AJ732" s="40"/>
      <c r="AK732" s="40"/>
      <c r="AL732" s="40"/>
      <c r="AM732" s="40"/>
      <c r="AN732" s="40"/>
      <c r="AO732" s="40"/>
      <c r="AP732" s="40"/>
      <c r="AQ732" s="40"/>
      <c r="AR732" s="40"/>
      <c r="AS732" s="40"/>
      <c r="AT732" s="40"/>
      <c r="AU732" s="40"/>
      <c r="AV732" s="40"/>
      <c r="AW732" s="40"/>
      <c r="AX732" s="40"/>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320"/>
      <c r="AG733" s="40"/>
      <c r="AH733" s="40"/>
      <c r="AI733" s="40"/>
      <c r="AJ733" s="40"/>
      <c r="AK733" s="40"/>
      <c r="AL733" s="40"/>
      <c r="AM733" s="40"/>
      <c r="AN733" s="40"/>
      <c r="AO733" s="40"/>
      <c r="AP733" s="40"/>
      <c r="AQ733" s="40"/>
      <c r="AR733" s="40"/>
      <c r="AS733" s="40"/>
      <c r="AT733" s="40"/>
      <c r="AU733" s="40"/>
      <c r="AV733" s="40"/>
      <c r="AW733" s="40"/>
      <c r="AX733" s="40"/>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320"/>
      <c r="AG734" s="40"/>
      <c r="AH734" s="40"/>
      <c r="AI734" s="40"/>
      <c r="AJ734" s="40"/>
      <c r="AK734" s="40"/>
      <c r="AL734" s="40"/>
      <c r="AM734" s="40"/>
      <c r="AN734" s="40"/>
      <c r="AO734" s="40"/>
      <c r="AP734" s="40"/>
      <c r="AQ734" s="40"/>
      <c r="AR734" s="40"/>
      <c r="AS734" s="40"/>
      <c r="AT734" s="40"/>
      <c r="AU734" s="40"/>
      <c r="AV734" s="40"/>
      <c r="AW734" s="40"/>
      <c r="AX734" s="40"/>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320"/>
      <c r="AG735" s="40"/>
      <c r="AH735" s="40"/>
      <c r="AI735" s="40"/>
      <c r="AJ735" s="40"/>
      <c r="AK735" s="40"/>
      <c r="AL735" s="40"/>
      <c r="AM735" s="40"/>
      <c r="AN735" s="40"/>
      <c r="AO735" s="40"/>
      <c r="AP735" s="40"/>
      <c r="AQ735" s="40"/>
      <c r="AR735" s="40"/>
      <c r="AS735" s="40"/>
      <c r="AT735" s="40"/>
      <c r="AU735" s="40"/>
      <c r="AV735" s="40"/>
      <c r="AW735" s="40"/>
      <c r="AX735" s="40"/>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320"/>
      <c r="AG736" s="40"/>
      <c r="AH736" s="40"/>
      <c r="AI736" s="40"/>
      <c r="AJ736" s="40"/>
      <c r="AK736" s="40"/>
      <c r="AL736" s="40"/>
      <c r="AM736" s="40"/>
      <c r="AN736" s="40"/>
      <c r="AO736" s="40"/>
      <c r="AP736" s="40"/>
      <c r="AQ736" s="40"/>
      <c r="AR736" s="40"/>
      <c r="AS736" s="40"/>
      <c r="AT736" s="40"/>
      <c r="AU736" s="40"/>
      <c r="AV736" s="40"/>
      <c r="AW736" s="40"/>
      <c r="AX736" s="40"/>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320"/>
      <c r="AG737" s="40"/>
      <c r="AH737" s="40"/>
      <c r="AI737" s="40"/>
      <c r="AJ737" s="40"/>
      <c r="AK737" s="40"/>
      <c r="AL737" s="40"/>
      <c r="AM737" s="40"/>
      <c r="AN737" s="40"/>
      <c r="AO737" s="40"/>
      <c r="AP737" s="40"/>
      <c r="AQ737" s="40"/>
      <c r="AR737" s="40"/>
      <c r="AS737" s="40"/>
      <c r="AT737" s="40"/>
      <c r="AU737" s="40"/>
      <c r="AV737" s="40"/>
      <c r="AW737" s="40"/>
      <c r="AX737" s="40"/>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320"/>
      <c r="AG738" s="40"/>
      <c r="AH738" s="40"/>
      <c r="AI738" s="40"/>
      <c r="AJ738" s="40"/>
      <c r="AK738" s="40"/>
      <c r="AL738" s="40"/>
      <c r="AM738" s="40"/>
      <c r="AN738" s="40"/>
      <c r="AO738" s="40"/>
      <c r="AP738" s="40"/>
      <c r="AQ738" s="40"/>
      <c r="AR738" s="40"/>
      <c r="AS738" s="40"/>
      <c r="AT738" s="40"/>
      <c r="AU738" s="40"/>
      <c r="AV738" s="40"/>
      <c r="AW738" s="40"/>
      <c r="AX738" s="40"/>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320"/>
      <c r="AG739" s="40"/>
      <c r="AH739" s="40"/>
      <c r="AI739" s="40"/>
      <c r="AJ739" s="40"/>
      <c r="AK739" s="40"/>
      <c r="AL739" s="40"/>
      <c r="AM739" s="40"/>
      <c r="AN739" s="40"/>
      <c r="AO739" s="40"/>
      <c r="AP739" s="40"/>
      <c r="AQ739" s="40"/>
      <c r="AR739" s="40"/>
      <c r="AS739" s="40"/>
      <c r="AT739" s="40"/>
      <c r="AU739" s="40"/>
      <c r="AV739" s="40"/>
      <c r="AW739" s="40"/>
      <c r="AX739" s="40"/>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320"/>
      <c r="AG740" s="40"/>
      <c r="AH740" s="40"/>
      <c r="AI740" s="40"/>
      <c r="AJ740" s="40"/>
      <c r="AK740" s="40"/>
      <c r="AL740" s="40"/>
      <c r="AM740" s="40"/>
      <c r="AN740" s="40"/>
      <c r="AO740" s="40"/>
      <c r="AP740" s="40"/>
      <c r="AQ740" s="40"/>
      <c r="AR740" s="40"/>
      <c r="AS740" s="40"/>
      <c r="AT740" s="40"/>
      <c r="AU740" s="40"/>
      <c r="AV740" s="40"/>
      <c r="AW740" s="40"/>
      <c r="AX740" s="40"/>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320"/>
      <c r="AG741" s="40"/>
      <c r="AH741" s="40"/>
      <c r="AI741" s="40"/>
      <c r="AJ741" s="40"/>
      <c r="AK741" s="40"/>
      <c r="AL741" s="40"/>
      <c r="AM741" s="40"/>
      <c r="AN741" s="40"/>
      <c r="AO741" s="40"/>
      <c r="AP741" s="40"/>
      <c r="AQ741" s="40"/>
      <c r="AR741" s="40"/>
      <c r="AS741" s="40"/>
      <c r="AT741" s="40"/>
      <c r="AU741" s="40"/>
      <c r="AV741" s="40"/>
      <c r="AW741" s="40"/>
      <c r="AX741" s="40"/>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320"/>
      <c r="AG742" s="40"/>
      <c r="AH742" s="40"/>
      <c r="AI742" s="40"/>
      <c r="AJ742" s="40"/>
      <c r="AK742" s="40"/>
      <c r="AL742" s="40"/>
      <c r="AM742" s="40"/>
      <c r="AN742" s="40"/>
      <c r="AO742" s="40"/>
      <c r="AP742" s="40"/>
      <c r="AQ742" s="40"/>
      <c r="AR742" s="40"/>
      <c r="AS742" s="40"/>
      <c r="AT742" s="40"/>
      <c r="AU742" s="40"/>
      <c r="AV742" s="40"/>
      <c r="AW742" s="40"/>
      <c r="AX742" s="40"/>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320"/>
      <c r="AG743" s="40"/>
      <c r="AH743" s="40"/>
      <c r="AI743" s="40"/>
      <c r="AJ743" s="40"/>
      <c r="AK743" s="40"/>
      <c r="AL743" s="40"/>
      <c r="AM743" s="40"/>
      <c r="AN743" s="40"/>
      <c r="AO743" s="40"/>
      <c r="AP743" s="40"/>
      <c r="AQ743" s="40"/>
      <c r="AR743" s="40"/>
      <c r="AS743" s="40"/>
      <c r="AT743" s="40"/>
      <c r="AU743" s="40"/>
      <c r="AV743" s="40"/>
      <c r="AW743" s="40"/>
      <c r="AX743" s="40"/>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320"/>
      <c r="AG744" s="40"/>
      <c r="AH744" s="40"/>
      <c r="AI744" s="40"/>
      <c r="AJ744" s="40"/>
      <c r="AK744" s="40"/>
      <c r="AL744" s="40"/>
      <c r="AM744" s="40"/>
      <c r="AN744" s="40"/>
      <c r="AO744" s="40"/>
      <c r="AP744" s="40"/>
      <c r="AQ744" s="40"/>
      <c r="AR744" s="40"/>
      <c r="AS744" s="40"/>
      <c r="AT744" s="40"/>
      <c r="AU744" s="40"/>
      <c r="AV744" s="40"/>
      <c r="AW744" s="40"/>
      <c r="AX744" s="40"/>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320"/>
      <c r="AG745" s="40"/>
      <c r="AH745" s="40"/>
      <c r="AI745" s="40"/>
      <c r="AJ745" s="40"/>
      <c r="AK745" s="40"/>
      <c r="AL745" s="40"/>
      <c r="AM745" s="40"/>
      <c r="AN745" s="40"/>
      <c r="AO745" s="40"/>
      <c r="AP745" s="40"/>
      <c r="AQ745" s="40"/>
      <c r="AR745" s="40"/>
      <c r="AS745" s="40"/>
      <c r="AT745" s="40"/>
      <c r="AU745" s="40"/>
      <c r="AV745" s="40"/>
      <c r="AW745" s="40"/>
      <c r="AX745" s="40"/>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320"/>
      <c r="AG746" s="40"/>
      <c r="AH746" s="40"/>
      <c r="AI746" s="40"/>
      <c r="AJ746" s="40"/>
      <c r="AK746" s="40"/>
      <c r="AL746" s="40"/>
      <c r="AM746" s="40"/>
      <c r="AN746" s="40"/>
      <c r="AO746" s="40"/>
      <c r="AP746" s="40"/>
      <c r="AQ746" s="40"/>
      <c r="AR746" s="40"/>
      <c r="AS746" s="40"/>
      <c r="AT746" s="40"/>
      <c r="AU746" s="40"/>
      <c r="AV746" s="40"/>
      <c r="AW746" s="40"/>
      <c r="AX746" s="40"/>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320"/>
      <c r="AG747" s="40"/>
      <c r="AH747" s="40"/>
      <c r="AI747" s="40"/>
      <c r="AJ747" s="40"/>
      <c r="AK747" s="40"/>
      <c r="AL747" s="40"/>
      <c r="AM747" s="40"/>
      <c r="AN747" s="40"/>
      <c r="AO747" s="40"/>
      <c r="AP747" s="40"/>
      <c r="AQ747" s="40"/>
      <c r="AR747" s="40"/>
      <c r="AS747" s="40"/>
      <c r="AT747" s="40"/>
      <c r="AU747" s="40"/>
      <c r="AV747" s="40"/>
      <c r="AW747" s="40"/>
      <c r="AX747" s="40"/>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320"/>
      <c r="AG748" s="40"/>
      <c r="AH748" s="40"/>
      <c r="AI748" s="40"/>
      <c r="AJ748" s="40"/>
      <c r="AK748" s="40"/>
      <c r="AL748" s="40"/>
      <c r="AM748" s="40"/>
      <c r="AN748" s="40"/>
      <c r="AO748" s="40"/>
      <c r="AP748" s="40"/>
      <c r="AQ748" s="40"/>
      <c r="AR748" s="40"/>
      <c r="AS748" s="40"/>
      <c r="AT748" s="40"/>
      <c r="AU748" s="40"/>
      <c r="AV748" s="40"/>
      <c r="AW748" s="40"/>
      <c r="AX748" s="40"/>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320"/>
      <c r="AG749" s="40"/>
      <c r="AH749" s="40"/>
      <c r="AI749" s="40"/>
      <c r="AJ749" s="40"/>
      <c r="AK749" s="40"/>
      <c r="AL749" s="40"/>
      <c r="AM749" s="40"/>
      <c r="AN749" s="40"/>
      <c r="AO749" s="40"/>
      <c r="AP749" s="40"/>
      <c r="AQ749" s="40"/>
      <c r="AR749" s="40"/>
      <c r="AS749" s="40"/>
      <c r="AT749" s="40"/>
      <c r="AU749" s="40"/>
      <c r="AV749" s="40"/>
      <c r="AW749" s="40"/>
      <c r="AX749" s="40"/>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320"/>
      <c r="AG750" s="40"/>
      <c r="AH750" s="40"/>
      <c r="AI750" s="40"/>
      <c r="AJ750" s="40"/>
      <c r="AK750" s="40"/>
      <c r="AL750" s="40"/>
      <c r="AM750" s="40"/>
      <c r="AN750" s="40"/>
      <c r="AO750" s="40"/>
      <c r="AP750" s="40"/>
      <c r="AQ750" s="40"/>
      <c r="AR750" s="40"/>
      <c r="AS750" s="40"/>
      <c r="AT750" s="40"/>
      <c r="AU750" s="40"/>
      <c r="AV750" s="40"/>
      <c r="AW750" s="40"/>
      <c r="AX750" s="40"/>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320"/>
      <c r="AG751" s="40"/>
      <c r="AH751" s="40"/>
      <c r="AI751" s="40"/>
      <c r="AJ751" s="40"/>
      <c r="AK751" s="40"/>
      <c r="AL751" s="40"/>
      <c r="AM751" s="40"/>
      <c r="AN751" s="40"/>
      <c r="AO751" s="40"/>
      <c r="AP751" s="40"/>
      <c r="AQ751" s="40"/>
      <c r="AR751" s="40"/>
      <c r="AS751" s="40"/>
      <c r="AT751" s="40"/>
      <c r="AU751" s="40"/>
      <c r="AV751" s="40"/>
      <c r="AW751" s="40"/>
      <c r="AX751" s="40"/>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320"/>
      <c r="AG752" s="40"/>
      <c r="AH752" s="40"/>
      <c r="AI752" s="40"/>
      <c r="AJ752" s="40"/>
      <c r="AK752" s="40"/>
      <c r="AL752" s="40"/>
      <c r="AM752" s="40"/>
      <c r="AN752" s="40"/>
      <c r="AO752" s="40"/>
      <c r="AP752" s="40"/>
      <c r="AQ752" s="40"/>
      <c r="AR752" s="40"/>
      <c r="AS752" s="40"/>
      <c r="AT752" s="40"/>
      <c r="AU752" s="40"/>
      <c r="AV752" s="40"/>
      <c r="AW752" s="40"/>
      <c r="AX752" s="40"/>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320"/>
      <c r="AG753" s="40"/>
      <c r="AH753" s="40"/>
      <c r="AI753" s="40"/>
      <c r="AJ753" s="40"/>
      <c r="AK753" s="40"/>
      <c r="AL753" s="40"/>
      <c r="AM753" s="40"/>
      <c r="AN753" s="40"/>
      <c r="AO753" s="40"/>
      <c r="AP753" s="40"/>
      <c r="AQ753" s="40"/>
      <c r="AR753" s="40"/>
      <c r="AS753" s="40"/>
      <c r="AT753" s="40"/>
      <c r="AU753" s="40"/>
      <c r="AV753" s="40"/>
      <c r="AW753" s="40"/>
      <c r="AX753" s="40"/>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320"/>
      <c r="AG754" s="40"/>
      <c r="AH754" s="40"/>
      <c r="AI754" s="40"/>
      <c r="AJ754" s="40"/>
      <c r="AK754" s="40"/>
      <c r="AL754" s="40"/>
      <c r="AM754" s="40"/>
      <c r="AN754" s="40"/>
      <c r="AO754" s="40"/>
      <c r="AP754" s="40"/>
      <c r="AQ754" s="40"/>
      <c r="AR754" s="40"/>
      <c r="AS754" s="40"/>
      <c r="AT754" s="40"/>
      <c r="AU754" s="40"/>
      <c r="AV754" s="40"/>
      <c r="AW754" s="40"/>
      <c r="AX754" s="40"/>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320"/>
      <c r="AG755" s="40"/>
      <c r="AH755" s="40"/>
      <c r="AI755" s="40"/>
      <c r="AJ755" s="40"/>
      <c r="AK755" s="40"/>
      <c r="AL755" s="40"/>
      <c r="AM755" s="40"/>
      <c r="AN755" s="40"/>
      <c r="AO755" s="40"/>
      <c r="AP755" s="40"/>
      <c r="AQ755" s="40"/>
      <c r="AR755" s="40"/>
      <c r="AS755" s="40"/>
      <c r="AT755" s="40"/>
      <c r="AU755" s="40"/>
      <c r="AV755" s="40"/>
      <c r="AW755" s="40"/>
      <c r="AX755" s="40"/>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320"/>
      <c r="AG756" s="40"/>
      <c r="AH756" s="40"/>
      <c r="AI756" s="40"/>
      <c r="AJ756" s="40"/>
      <c r="AK756" s="40"/>
      <c r="AL756" s="40"/>
      <c r="AM756" s="40"/>
      <c r="AN756" s="40"/>
      <c r="AO756" s="40"/>
      <c r="AP756" s="40"/>
      <c r="AQ756" s="40"/>
      <c r="AR756" s="40"/>
      <c r="AS756" s="40"/>
      <c r="AT756" s="40"/>
      <c r="AU756" s="40"/>
      <c r="AV756" s="40"/>
      <c r="AW756" s="40"/>
      <c r="AX756" s="40"/>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320"/>
      <c r="AG757" s="40"/>
      <c r="AH757" s="40"/>
      <c r="AI757" s="40"/>
      <c r="AJ757" s="40"/>
      <c r="AK757" s="40"/>
      <c r="AL757" s="40"/>
      <c r="AM757" s="40"/>
      <c r="AN757" s="40"/>
      <c r="AO757" s="40"/>
      <c r="AP757" s="40"/>
      <c r="AQ757" s="40"/>
      <c r="AR757" s="40"/>
      <c r="AS757" s="40"/>
      <c r="AT757" s="40"/>
      <c r="AU757" s="40"/>
      <c r="AV757" s="40"/>
      <c r="AW757" s="40"/>
      <c r="AX757" s="40"/>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320"/>
      <c r="AG758" s="40"/>
      <c r="AH758" s="40"/>
      <c r="AI758" s="40"/>
      <c r="AJ758" s="40"/>
      <c r="AK758" s="40"/>
      <c r="AL758" s="40"/>
      <c r="AM758" s="40"/>
      <c r="AN758" s="40"/>
      <c r="AO758" s="40"/>
      <c r="AP758" s="40"/>
      <c r="AQ758" s="40"/>
      <c r="AR758" s="40"/>
      <c r="AS758" s="40"/>
      <c r="AT758" s="40"/>
      <c r="AU758" s="40"/>
      <c r="AV758" s="40"/>
      <c r="AW758" s="40"/>
      <c r="AX758" s="40"/>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320"/>
      <c r="AG759" s="40"/>
      <c r="AH759" s="40"/>
      <c r="AI759" s="40"/>
      <c r="AJ759" s="40"/>
      <c r="AK759" s="40"/>
      <c r="AL759" s="40"/>
      <c r="AM759" s="40"/>
      <c r="AN759" s="40"/>
      <c r="AO759" s="40"/>
      <c r="AP759" s="40"/>
      <c r="AQ759" s="40"/>
      <c r="AR759" s="40"/>
      <c r="AS759" s="40"/>
      <c r="AT759" s="40"/>
      <c r="AU759" s="40"/>
      <c r="AV759" s="40"/>
      <c r="AW759" s="40"/>
      <c r="AX759" s="40"/>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320"/>
      <c r="AG760" s="40"/>
      <c r="AH760" s="40"/>
      <c r="AI760" s="40"/>
      <c r="AJ760" s="40"/>
      <c r="AK760" s="40"/>
      <c r="AL760" s="40"/>
      <c r="AM760" s="40"/>
      <c r="AN760" s="40"/>
      <c r="AO760" s="40"/>
      <c r="AP760" s="40"/>
      <c r="AQ760" s="40"/>
      <c r="AR760" s="40"/>
      <c r="AS760" s="40"/>
      <c r="AT760" s="40"/>
      <c r="AU760" s="40"/>
      <c r="AV760" s="40"/>
      <c r="AW760" s="40"/>
      <c r="AX760" s="40"/>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320"/>
      <c r="AG761" s="40"/>
      <c r="AH761" s="40"/>
      <c r="AI761" s="40"/>
      <c r="AJ761" s="40"/>
      <c r="AK761" s="40"/>
      <c r="AL761" s="40"/>
      <c r="AM761" s="40"/>
      <c r="AN761" s="40"/>
      <c r="AO761" s="40"/>
      <c r="AP761" s="40"/>
      <c r="AQ761" s="40"/>
      <c r="AR761" s="40"/>
      <c r="AS761" s="40"/>
      <c r="AT761" s="40"/>
      <c r="AU761" s="40"/>
      <c r="AV761" s="40"/>
      <c r="AW761" s="40"/>
      <c r="AX761" s="40"/>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320"/>
      <c r="AG762" s="40"/>
      <c r="AH762" s="40"/>
      <c r="AI762" s="40"/>
      <c r="AJ762" s="40"/>
      <c r="AK762" s="40"/>
      <c r="AL762" s="40"/>
      <c r="AM762" s="40"/>
      <c r="AN762" s="40"/>
      <c r="AO762" s="40"/>
      <c r="AP762" s="40"/>
      <c r="AQ762" s="40"/>
      <c r="AR762" s="40"/>
      <c r="AS762" s="40"/>
      <c r="AT762" s="40"/>
      <c r="AU762" s="40"/>
      <c r="AV762" s="40"/>
      <c r="AW762" s="40"/>
      <c r="AX762" s="40"/>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320"/>
      <c r="AG763" s="40"/>
      <c r="AH763" s="40"/>
      <c r="AI763" s="40"/>
      <c r="AJ763" s="40"/>
      <c r="AK763" s="40"/>
      <c r="AL763" s="40"/>
      <c r="AM763" s="40"/>
      <c r="AN763" s="40"/>
      <c r="AO763" s="40"/>
      <c r="AP763" s="40"/>
      <c r="AQ763" s="40"/>
      <c r="AR763" s="40"/>
      <c r="AS763" s="40"/>
      <c r="AT763" s="40"/>
      <c r="AU763" s="40"/>
      <c r="AV763" s="40"/>
      <c r="AW763" s="40"/>
      <c r="AX763" s="40"/>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320"/>
      <c r="AG764" s="40"/>
      <c r="AH764" s="40"/>
      <c r="AI764" s="40"/>
      <c r="AJ764" s="40"/>
      <c r="AK764" s="40"/>
      <c r="AL764" s="40"/>
      <c r="AM764" s="40"/>
      <c r="AN764" s="40"/>
      <c r="AO764" s="40"/>
      <c r="AP764" s="40"/>
      <c r="AQ764" s="40"/>
      <c r="AR764" s="40"/>
      <c r="AS764" s="40"/>
      <c r="AT764" s="40"/>
      <c r="AU764" s="40"/>
      <c r="AV764" s="40"/>
      <c r="AW764" s="40"/>
      <c r="AX764" s="40"/>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320"/>
      <c r="AG765" s="40"/>
      <c r="AH765" s="40"/>
      <c r="AI765" s="40"/>
      <c r="AJ765" s="40"/>
      <c r="AK765" s="40"/>
      <c r="AL765" s="40"/>
      <c r="AM765" s="40"/>
      <c r="AN765" s="40"/>
      <c r="AO765" s="40"/>
      <c r="AP765" s="40"/>
      <c r="AQ765" s="40"/>
      <c r="AR765" s="40"/>
      <c r="AS765" s="40"/>
      <c r="AT765" s="40"/>
      <c r="AU765" s="40"/>
      <c r="AV765" s="40"/>
      <c r="AW765" s="40"/>
      <c r="AX765" s="40"/>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320"/>
      <c r="AG766" s="40"/>
      <c r="AH766" s="40"/>
      <c r="AI766" s="40"/>
      <c r="AJ766" s="40"/>
      <c r="AK766" s="40"/>
      <c r="AL766" s="40"/>
      <c r="AM766" s="40"/>
      <c r="AN766" s="40"/>
      <c r="AO766" s="40"/>
      <c r="AP766" s="40"/>
      <c r="AQ766" s="40"/>
      <c r="AR766" s="40"/>
      <c r="AS766" s="40"/>
      <c r="AT766" s="40"/>
      <c r="AU766" s="40"/>
      <c r="AV766" s="40"/>
      <c r="AW766" s="40"/>
      <c r="AX766" s="40"/>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320"/>
      <c r="AG767" s="40"/>
      <c r="AH767" s="40"/>
      <c r="AI767" s="40"/>
      <c r="AJ767" s="40"/>
      <c r="AK767" s="40"/>
      <c r="AL767" s="40"/>
      <c r="AM767" s="40"/>
      <c r="AN767" s="40"/>
      <c r="AO767" s="40"/>
      <c r="AP767" s="40"/>
      <c r="AQ767" s="40"/>
      <c r="AR767" s="40"/>
      <c r="AS767" s="40"/>
      <c r="AT767" s="40"/>
      <c r="AU767" s="40"/>
      <c r="AV767" s="40"/>
      <c r="AW767" s="40"/>
      <c r="AX767" s="40"/>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320"/>
      <c r="AG768" s="40"/>
      <c r="AH768" s="40"/>
      <c r="AI768" s="40"/>
      <c r="AJ768" s="40"/>
      <c r="AK768" s="40"/>
      <c r="AL768" s="40"/>
      <c r="AM768" s="40"/>
      <c r="AN768" s="40"/>
      <c r="AO768" s="40"/>
      <c r="AP768" s="40"/>
      <c r="AQ768" s="40"/>
      <c r="AR768" s="40"/>
      <c r="AS768" s="40"/>
      <c r="AT768" s="40"/>
      <c r="AU768" s="40"/>
      <c r="AV768" s="40"/>
      <c r="AW768" s="40"/>
      <c r="AX768" s="40"/>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320"/>
      <c r="AG769" s="40"/>
      <c r="AH769" s="40"/>
      <c r="AI769" s="40"/>
      <c r="AJ769" s="40"/>
      <c r="AK769" s="40"/>
      <c r="AL769" s="40"/>
      <c r="AM769" s="40"/>
      <c r="AN769" s="40"/>
      <c r="AO769" s="40"/>
      <c r="AP769" s="40"/>
      <c r="AQ769" s="40"/>
      <c r="AR769" s="40"/>
      <c r="AS769" s="40"/>
      <c r="AT769" s="40"/>
      <c r="AU769" s="40"/>
      <c r="AV769" s="40"/>
      <c r="AW769" s="40"/>
      <c r="AX769" s="40"/>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320"/>
      <c r="AG770" s="40"/>
      <c r="AH770" s="40"/>
      <c r="AI770" s="40"/>
      <c r="AJ770" s="40"/>
      <c r="AK770" s="40"/>
      <c r="AL770" s="40"/>
      <c r="AM770" s="40"/>
      <c r="AN770" s="40"/>
      <c r="AO770" s="40"/>
      <c r="AP770" s="40"/>
      <c r="AQ770" s="40"/>
      <c r="AR770" s="40"/>
      <c r="AS770" s="40"/>
      <c r="AT770" s="40"/>
      <c r="AU770" s="40"/>
      <c r="AV770" s="40"/>
      <c r="AW770" s="40"/>
      <c r="AX770" s="40"/>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320"/>
      <c r="AG771" s="40"/>
      <c r="AH771" s="40"/>
      <c r="AI771" s="40"/>
      <c r="AJ771" s="40"/>
      <c r="AK771" s="40"/>
      <c r="AL771" s="40"/>
      <c r="AM771" s="40"/>
      <c r="AN771" s="40"/>
      <c r="AO771" s="40"/>
      <c r="AP771" s="40"/>
      <c r="AQ771" s="40"/>
      <c r="AR771" s="40"/>
      <c r="AS771" s="40"/>
      <c r="AT771" s="40"/>
      <c r="AU771" s="40"/>
      <c r="AV771" s="40"/>
      <c r="AW771" s="40"/>
      <c r="AX771" s="40"/>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320"/>
      <c r="AG772" s="40"/>
      <c r="AH772" s="40"/>
      <c r="AI772" s="40"/>
      <c r="AJ772" s="40"/>
      <c r="AK772" s="40"/>
      <c r="AL772" s="40"/>
      <c r="AM772" s="40"/>
      <c r="AN772" s="40"/>
      <c r="AO772" s="40"/>
      <c r="AP772" s="40"/>
      <c r="AQ772" s="40"/>
      <c r="AR772" s="40"/>
      <c r="AS772" s="40"/>
      <c r="AT772" s="40"/>
      <c r="AU772" s="40"/>
      <c r="AV772" s="40"/>
      <c r="AW772" s="40"/>
      <c r="AX772" s="40"/>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320"/>
      <c r="AG773" s="40"/>
      <c r="AH773" s="40"/>
      <c r="AI773" s="40"/>
      <c r="AJ773" s="40"/>
      <c r="AK773" s="40"/>
      <c r="AL773" s="40"/>
      <c r="AM773" s="40"/>
      <c r="AN773" s="40"/>
      <c r="AO773" s="40"/>
      <c r="AP773" s="40"/>
      <c r="AQ773" s="40"/>
      <c r="AR773" s="40"/>
      <c r="AS773" s="40"/>
      <c r="AT773" s="40"/>
      <c r="AU773" s="40"/>
      <c r="AV773" s="40"/>
      <c r="AW773" s="40"/>
      <c r="AX773" s="40"/>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320"/>
      <c r="AG774" s="40"/>
      <c r="AH774" s="40"/>
      <c r="AI774" s="40"/>
      <c r="AJ774" s="40"/>
      <c r="AK774" s="40"/>
      <c r="AL774" s="40"/>
      <c r="AM774" s="40"/>
      <c r="AN774" s="40"/>
      <c r="AO774" s="40"/>
      <c r="AP774" s="40"/>
      <c r="AQ774" s="40"/>
      <c r="AR774" s="40"/>
      <c r="AS774" s="40"/>
      <c r="AT774" s="40"/>
      <c r="AU774" s="40"/>
      <c r="AV774" s="40"/>
      <c r="AW774" s="40"/>
      <c r="AX774" s="40"/>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320"/>
      <c r="AG775" s="40"/>
      <c r="AH775" s="40"/>
      <c r="AI775" s="40"/>
      <c r="AJ775" s="40"/>
      <c r="AK775" s="40"/>
      <c r="AL775" s="40"/>
      <c r="AM775" s="40"/>
      <c r="AN775" s="40"/>
      <c r="AO775" s="40"/>
      <c r="AP775" s="40"/>
      <c r="AQ775" s="40"/>
      <c r="AR775" s="40"/>
      <c r="AS775" s="40"/>
      <c r="AT775" s="40"/>
      <c r="AU775" s="40"/>
      <c r="AV775" s="40"/>
      <c r="AW775" s="40"/>
      <c r="AX775" s="40"/>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320"/>
      <c r="AG776" s="40"/>
      <c r="AH776" s="40"/>
      <c r="AI776" s="40"/>
      <c r="AJ776" s="40"/>
      <c r="AK776" s="40"/>
      <c r="AL776" s="40"/>
      <c r="AM776" s="40"/>
      <c r="AN776" s="40"/>
      <c r="AO776" s="40"/>
      <c r="AP776" s="40"/>
      <c r="AQ776" s="40"/>
      <c r="AR776" s="40"/>
      <c r="AS776" s="40"/>
      <c r="AT776" s="40"/>
      <c r="AU776" s="40"/>
      <c r="AV776" s="40"/>
      <c r="AW776" s="40"/>
      <c r="AX776" s="40"/>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320"/>
      <c r="AG777" s="40"/>
      <c r="AH777" s="40"/>
      <c r="AI777" s="40"/>
      <c r="AJ777" s="40"/>
      <c r="AK777" s="40"/>
      <c r="AL777" s="40"/>
      <c r="AM777" s="40"/>
      <c r="AN777" s="40"/>
      <c r="AO777" s="40"/>
      <c r="AP777" s="40"/>
      <c r="AQ777" s="40"/>
      <c r="AR777" s="40"/>
      <c r="AS777" s="40"/>
      <c r="AT777" s="40"/>
      <c r="AU777" s="40"/>
      <c r="AV777" s="40"/>
      <c r="AW777" s="40"/>
      <c r="AX777" s="40"/>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320"/>
      <c r="AG778" s="40"/>
      <c r="AH778" s="40"/>
      <c r="AI778" s="40"/>
      <c r="AJ778" s="40"/>
      <c r="AK778" s="40"/>
      <c r="AL778" s="40"/>
      <c r="AM778" s="40"/>
      <c r="AN778" s="40"/>
      <c r="AO778" s="40"/>
      <c r="AP778" s="40"/>
      <c r="AQ778" s="40"/>
      <c r="AR778" s="40"/>
      <c r="AS778" s="40"/>
      <c r="AT778" s="40"/>
      <c r="AU778" s="40"/>
      <c r="AV778" s="40"/>
      <c r="AW778" s="40"/>
      <c r="AX778" s="40"/>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320"/>
      <c r="AG779" s="40"/>
      <c r="AH779" s="40"/>
      <c r="AI779" s="40"/>
      <c r="AJ779" s="40"/>
      <c r="AK779" s="40"/>
      <c r="AL779" s="40"/>
      <c r="AM779" s="40"/>
      <c r="AN779" s="40"/>
      <c r="AO779" s="40"/>
      <c r="AP779" s="40"/>
      <c r="AQ779" s="40"/>
      <c r="AR779" s="40"/>
      <c r="AS779" s="40"/>
      <c r="AT779" s="40"/>
      <c r="AU779" s="40"/>
      <c r="AV779" s="40"/>
      <c r="AW779" s="40"/>
      <c r="AX779" s="40"/>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320"/>
      <c r="AG780" s="40"/>
      <c r="AH780" s="40"/>
      <c r="AI780" s="40"/>
      <c r="AJ780" s="40"/>
      <c r="AK780" s="40"/>
      <c r="AL780" s="40"/>
      <c r="AM780" s="40"/>
      <c r="AN780" s="40"/>
      <c r="AO780" s="40"/>
      <c r="AP780" s="40"/>
      <c r="AQ780" s="40"/>
      <c r="AR780" s="40"/>
      <c r="AS780" s="40"/>
      <c r="AT780" s="40"/>
      <c r="AU780" s="40"/>
      <c r="AV780" s="40"/>
      <c r="AW780" s="40"/>
      <c r="AX780" s="40"/>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320"/>
      <c r="AG781" s="40"/>
      <c r="AH781" s="40"/>
      <c r="AI781" s="40"/>
      <c r="AJ781" s="40"/>
      <c r="AK781" s="40"/>
      <c r="AL781" s="40"/>
      <c r="AM781" s="40"/>
      <c r="AN781" s="40"/>
      <c r="AO781" s="40"/>
      <c r="AP781" s="40"/>
      <c r="AQ781" s="40"/>
      <c r="AR781" s="40"/>
      <c r="AS781" s="40"/>
      <c r="AT781" s="40"/>
      <c r="AU781" s="40"/>
      <c r="AV781" s="40"/>
      <c r="AW781" s="40"/>
      <c r="AX781" s="40"/>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320"/>
      <c r="AG782" s="40"/>
      <c r="AH782" s="40"/>
      <c r="AI782" s="40"/>
      <c r="AJ782" s="40"/>
      <c r="AK782" s="40"/>
      <c r="AL782" s="40"/>
      <c r="AM782" s="40"/>
      <c r="AN782" s="40"/>
      <c r="AO782" s="40"/>
      <c r="AP782" s="40"/>
      <c r="AQ782" s="40"/>
      <c r="AR782" s="40"/>
      <c r="AS782" s="40"/>
      <c r="AT782" s="40"/>
      <c r="AU782" s="40"/>
      <c r="AV782" s="40"/>
      <c r="AW782" s="40"/>
      <c r="AX782" s="40"/>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320"/>
      <c r="AG783" s="40"/>
      <c r="AH783" s="40"/>
      <c r="AI783" s="40"/>
      <c r="AJ783" s="40"/>
      <c r="AK783" s="40"/>
      <c r="AL783" s="40"/>
      <c r="AM783" s="40"/>
      <c r="AN783" s="40"/>
      <c r="AO783" s="40"/>
      <c r="AP783" s="40"/>
      <c r="AQ783" s="40"/>
      <c r="AR783" s="40"/>
      <c r="AS783" s="40"/>
      <c r="AT783" s="40"/>
      <c r="AU783" s="40"/>
      <c r="AV783" s="40"/>
      <c r="AW783" s="40"/>
      <c r="AX783" s="40"/>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320"/>
      <c r="AG784" s="40"/>
      <c r="AH784" s="40"/>
      <c r="AI784" s="40"/>
      <c r="AJ784" s="40"/>
      <c r="AK784" s="40"/>
      <c r="AL784" s="40"/>
      <c r="AM784" s="40"/>
      <c r="AN784" s="40"/>
      <c r="AO784" s="40"/>
      <c r="AP784" s="40"/>
      <c r="AQ784" s="40"/>
      <c r="AR784" s="40"/>
      <c r="AS784" s="40"/>
      <c r="AT784" s="40"/>
      <c r="AU784" s="40"/>
      <c r="AV784" s="40"/>
      <c r="AW784" s="40"/>
      <c r="AX784" s="40"/>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320"/>
      <c r="AG785" s="40"/>
      <c r="AH785" s="40"/>
      <c r="AI785" s="40"/>
      <c r="AJ785" s="40"/>
      <c r="AK785" s="40"/>
      <c r="AL785" s="40"/>
      <c r="AM785" s="40"/>
      <c r="AN785" s="40"/>
      <c r="AO785" s="40"/>
      <c r="AP785" s="40"/>
      <c r="AQ785" s="40"/>
      <c r="AR785" s="40"/>
      <c r="AS785" s="40"/>
      <c r="AT785" s="40"/>
      <c r="AU785" s="40"/>
      <c r="AV785" s="40"/>
      <c r="AW785" s="40"/>
      <c r="AX785" s="40"/>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320"/>
      <c r="AG786" s="40"/>
      <c r="AH786" s="40"/>
      <c r="AI786" s="40"/>
      <c r="AJ786" s="40"/>
      <c r="AK786" s="40"/>
      <c r="AL786" s="40"/>
      <c r="AM786" s="40"/>
      <c r="AN786" s="40"/>
      <c r="AO786" s="40"/>
      <c r="AP786" s="40"/>
      <c r="AQ786" s="40"/>
      <c r="AR786" s="40"/>
      <c r="AS786" s="40"/>
      <c r="AT786" s="40"/>
      <c r="AU786" s="40"/>
      <c r="AV786" s="40"/>
      <c r="AW786" s="40"/>
      <c r="AX786" s="40"/>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320"/>
      <c r="AG787" s="40"/>
      <c r="AH787" s="40"/>
      <c r="AI787" s="40"/>
      <c r="AJ787" s="40"/>
      <c r="AK787" s="40"/>
      <c r="AL787" s="40"/>
      <c r="AM787" s="40"/>
      <c r="AN787" s="40"/>
      <c r="AO787" s="40"/>
      <c r="AP787" s="40"/>
      <c r="AQ787" s="40"/>
      <c r="AR787" s="40"/>
      <c r="AS787" s="40"/>
      <c r="AT787" s="40"/>
      <c r="AU787" s="40"/>
      <c r="AV787" s="40"/>
      <c r="AW787" s="40"/>
      <c r="AX787" s="40"/>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320"/>
      <c r="AG788" s="40"/>
      <c r="AH788" s="40"/>
      <c r="AI788" s="40"/>
      <c r="AJ788" s="40"/>
      <c r="AK788" s="40"/>
      <c r="AL788" s="40"/>
      <c r="AM788" s="40"/>
      <c r="AN788" s="40"/>
      <c r="AO788" s="40"/>
      <c r="AP788" s="40"/>
      <c r="AQ788" s="40"/>
      <c r="AR788" s="40"/>
      <c r="AS788" s="40"/>
      <c r="AT788" s="40"/>
      <c r="AU788" s="40"/>
      <c r="AV788" s="40"/>
      <c r="AW788" s="40"/>
      <c r="AX788" s="40"/>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320"/>
      <c r="AG789" s="40"/>
      <c r="AH789" s="40"/>
      <c r="AI789" s="40"/>
      <c r="AJ789" s="40"/>
      <c r="AK789" s="40"/>
      <c r="AL789" s="40"/>
      <c r="AM789" s="40"/>
      <c r="AN789" s="40"/>
      <c r="AO789" s="40"/>
      <c r="AP789" s="40"/>
      <c r="AQ789" s="40"/>
      <c r="AR789" s="40"/>
      <c r="AS789" s="40"/>
      <c r="AT789" s="40"/>
      <c r="AU789" s="40"/>
      <c r="AV789" s="40"/>
      <c r="AW789" s="40"/>
      <c r="AX789" s="40"/>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320"/>
      <c r="AG790" s="40"/>
      <c r="AH790" s="40"/>
      <c r="AI790" s="40"/>
      <c r="AJ790" s="40"/>
      <c r="AK790" s="40"/>
      <c r="AL790" s="40"/>
      <c r="AM790" s="40"/>
      <c r="AN790" s="40"/>
      <c r="AO790" s="40"/>
      <c r="AP790" s="40"/>
      <c r="AQ790" s="40"/>
      <c r="AR790" s="40"/>
      <c r="AS790" s="40"/>
      <c r="AT790" s="40"/>
      <c r="AU790" s="40"/>
      <c r="AV790" s="40"/>
      <c r="AW790" s="40"/>
      <c r="AX790" s="40"/>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320"/>
      <c r="AG791" s="40"/>
      <c r="AH791" s="40"/>
      <c r="AI791" s="40"/>
      <c r="AJ791" s="40"/>
      <c r="AK791" s="40"/>
      <c r="AL791" s="40"/>
      <c r="AM791" s="40"/>
      <c r="AN791" s="40"/>
      <c r="AO791" s="40"/>
      <c r="AP791" s="40"/>
      <c r="AQ791" s="40"/>
      <c r="AR791" s="40"/>
      <c r="AS791" s="40"/>
      <c r="AT791" s="40"/>
      <c r="AU791" s="40"/>
      <c r="AV791" s="40"/>
      <c r="AW791" s="40"/>
      <c r="AX791" s="40"/>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320"/>
      <c r="AG792" s="40"/>
      <c r="AH792" s="40"/>
      <c r="AI792" s="40"/>
      <c r="AJ792" s="40"/>
      <c r="AK792" s="40"/>
      <c r="AL792" s="40"/>
      <c r="AM792" s="40"/>
      <c r="AN792" s="40"/>
      <c r="AO792" s="40"/>
      <c r="AP792" s="40"/>
      <c r="AQ792" s="40"/>
      <c r="AR792" s="40"/>
      <c r="AS792" s="40"/>
      <c r="AT792" s="40"/>
      <c r="AU792" s="40"/>
      <c r="AV792" s="40"/>
      <c r="AW792" s="40"/>
      <c r="AX792" s="40"/>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320"/>
      <c r="AG793" s="40"/>
      <c r="AH793" s="40"/>
      <c r="AI793" s="40"/>
      <c r="AJ793" s="40"/>
      <c r="AK793" s="40"/>
      <c r="AL793" s="40"/>
      <c r="AM793" s="40"/>
      <c r="AN793" s="40"/>
      <c r="AO793" s="40"/>
      <c r="AP793" s="40"/>
      <c r="AQ793" s="40"/>
      <c r="AR793" s="40"/>
      <c r="AS793" s="40"/>
      <c r="AT793" s="40"/>
      <c r="AU793" s="40"/>
      <c r="AV793" s="40"/>
      <c r="AW793" s="40"/>
      <c r="AX793" s="40"/>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320"/>
      <c r="AG794" s="40"/>
      <c r="AH794" s="40"/>
      <c r="AI794" s="40"/>
      <c r="AJ794" s="40"/>
      <c r="AK794" s="40"/>
      <c r="AL794" s="40"/>
      <c r="AM794" s="40"/>
      <c r="AN794" s="40"/>
      <c r="AO794" s="40"/>
      <c r="AP794" s="40"/>
      <c r="AQ794" s="40"/>
      <c r="AR794" s="40"/>
      <c r="AS794" s="40"/>
      <c r="AT794" s="40"/>
      <c r="AU794" s="40"/>
      <c r="AV794" s="40"/>
      <c r="AW794" s="40"/>
      <c r="AX794" s="40"/>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320"/>
      <c r="AG795" s="40"/>
      <c r="AH795" s="40"/>
      <c r="AI795" s="40"/>
      <c r="AJ795" s="40"/>
      <c r="AK795" s="40"/>
      <c r="AL795" s="40"/>
      <c r="AM795" s="40"/>
      <c r="AN795" s="40"/>
      <c r="AO795" s="40"/>
      <c r="AP795" s="40"/>
      <c r="AQ795" s="40"/>
      <c r="AR795" s="40"/>
      <c r="AS795" s="40"/>
      <c r="AT795" s="40"/>
      <c r="AU795" s="40"/>
      <c r="AV795" s="40"/>
      <c r="AW795" s="40"/>
      <c r="AX795" s="40"/>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320"/>
      <c r="AG796" s="40"/>
      <c r="AH796" s="40"/>
      <c r="AI796" s="40"/>
      <c r="AJ796" s="40"/>
      <c r="AK796" s="40"/>
      <c r="AL796" s="40"/>
      <c r="AM796" s="40"/>
      <c r="AN796" s="40"/>
      <c r="AO796" s="40"/>
      <c r="AP796" s="40"/>
      <c r="AQ796" s="40"/>
      <c r="AR796" s="40"/>
      <c r="AS796" s="40"/>
      <c r="AT796" s="40"/>
      <c r="AU796" s="40"/>
      <c r="AV796" s="40"/>
      <c r="AW796" s="40"/>
      <c r="AX796" s="40"/>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320"/>
      <c r="AG797" s="40"/>
      <c r="AH797" s="40"/>
      <c r="AI797" s="40"/>
      <c r="AJ797" s="40"/>
      <c r="AK797" s="40"/>
      <c r="AL797" s="40"/>
      <c r="AM797" s="40"/>
      <c r="AN797" s="40"/>
      <c r="AO797" s="40"/>
      <c r="AP797" s="40"/>
      <c r="AQ797" s="40"/>
      <c r="AR797" s="40"/>
      <c r="AS797" s="40"/>
      <c r="AT797" s="40"/>
      <c r="AU797" s="40"/>
      <c r="AV797" s="40"/>
      <c r="AW797" s="40"/>
      <c r="AX797" s="40"/>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320"/>
      <c r="AG798" s="40"/>
      <c r="AH798" s="40"/>
      <c r="AI798" s="40"/>
      <c r="AJ798" s="40"/>
      <c r="AK798" s="40"/>
      <c r="AL798" s="40"/>
      <c r="AM798" s="40"/>
      <c r="AN798" s="40"/>
      <c r="AO798" s="40"/>
      <c r="AP798" s="40"/>
      <c r="AQ798" s="40"/>
      <c r="AR798" s="40"/>
      <c r="AS798" s="40"/>
      <c r="AT798" s="40"/>
      <c r="AU798" s="40"/>
      <c r="AV798" s="40"/>
      <c r="AW798" s="40"/>
      <c r="AX798" s="40"/>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320"/>
      <c r="AG799" s="40"/>
      <c r="AH799" s="40"/>
      <c r="AI799" s="40"/>
      <c r="AJ799" s="40"/>
      <c r="AK799" s="40"/>
      <c r="AL799" s="40"/>
      <c r="AM799" s="40"/>
      <c r="AN799" s="40"/>
      <c r="AO799" s="40"/>
      <c r="AP799" s="40"/>
      <c r="AQ799" s="40"/>
      <c r="AR799" s="40"/>
      <c r="AS799" s="40"/>
      <c r="AT799" s="40"/>
      <c r="AU799" s="40"/>
      <c r="AV799" s="40"/>
      <c r="AW799" s="40"/>
      <c r="AX799" s="40"/>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320"/>
      <c r="AG800" s="40"/>
      <c r="AH800" s="40"/>
      <c r="AI800" s="40"/>
      <c r="AJ800" s="40"/>
      <c r="AK800" s="40"/>
      <c r="AL800" s="40"/>
      <c r="AM800" s="40"/>
      <c r="AN800" s="40"/>
      <c r="AO800" s="40"/>
      <c r="AP800" s="40"/>
      <c r="AQ800" s="40"/>
      <c r="AR800" s="40"/>
      <c r="AS800" s="40"/>
      <c r="AT800" s="40"/>
      <c r="AU800" s="40"/>
      <c r="AV800" s="40"/>
      <c r="AW800" s="40"/>
      <c r="AX800" s="40"/>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320"/>
      <c r="AG801" s="40"/>
      <c r="AH801" s="40"/>
      <c r="AI801" s="40"/>
      <c r="AJ801" s="40"/>
      <c r="AK801" s="40"/>
      <c r="AL801" s="40"/>
      <c r="AM801" s="40"/>
      <c r="AN801" s="40"/>
      <c r="AO801" s="40"/>
      <c r="AP801" s="40"/>
      <c r="AQ801" s="40"/>
      <c r="AR801" s="40"/>
      <c r="AS801" s="40"/>
      <c r="AT801" s="40"/>
      <c r="AU801" s="40"/>
      <c r="AV801" s="40"/>
      <c r="AW801" s="40"/>
      <c r="AX801" s="40"/>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320"/>
      <c r="AG802" s="40"/>
      <c r="AH802" s="40"/>
      <c r="AI802" s="40"/>
      <c r="AJ802" s="40"/>
      <c r="AK802" s="40"/>
      <c r="AL802" s="40"/>
      <c r="AM802" s="40"/>
      <c r="AN802" s="40"/>
      <c r="AO802" s="40"/>
      <c r="AP802" s="40"/>
      <c r="AQ802" s="40"/>
      <c r="AR802" s="40"/>
      <c r="AS802" s="40"/>
      <c r="AT802" s="40"/>
      <c r="AU802" s="40"/>
      <c r="AV802" s="40"/>
      <c r="AW802" s="40"/>
      <c r="AX802" s="40"/>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320"/>
      <c r="AG803" s="40"/>
      <c r="AH803" s="40"/>
      <c r="AI803" s="40"/>
      <c r="AJ803" s="40"/>
      <c r="AK803" s="40"/>
      <c r="AL803" s="40"/>
      <c r="AM803" s="40"/>
      <c r="AN803" s="40"/>
      <c r="AO803" s="40"/>
      <c r="AP803" s="40"/>
      <c r="AQ803" s="40"/>
      <c r="AR803" s="40"/>
      <c r="AS803" s="40"/>
      <c r="AT803" s="40"/>
      <c r="AU803" s="40"/>
      <c r="AV803" s="40"/>
      <c r="AW803" s="40"/>
      <c r="AX803" s="40"/>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320"/>
      <c r="AG804" s="40"/>
      <c r="AH804" s="40"/>
      <c r="AI804" s="40"/>
      <c r="AJ804" s="40"/>
      <c r="AK804" s="40"/>
      <c r="AL804" s="40"/>
      <c r="AM804" s="40"/>
      <c r="AN804" s="40"/>
      <c r="AO804" s="40"/>
      <c r="AP804" s="40"/>
      <c r="AQ804" s="40"/>
      <c r="AR804" s="40"/>
      <c r="AS804" s="40"/>
      <c r="AT804" s="40"/>
      <c r="AU804" s="40"/>
      <c r="AV804" s="40"/>
      <c r="AW804" s="40"/>
      <c r="AX804" s="40"/>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320"/>
      <c r="AG805" s="40"/>
      <c r="AH805" s="40"/>
      <c r="AI805" s="40"/>
      <c r="AJ805" s="40"/>
      <c r="AK805" s="40"/>
      <c r="AL805" s="40"/>
      <c r="AM805" s="40"/>
      <c r="AN805" s="40"/>
      <c r="AO805" s="40"/>
      <c r="AP805" s="40"/>
      <c r="AQ805" s="40"/>
      <c r="AR805" s="40"/>
      <c r="AS805" s="40"/>
      <c r="AT805" s="40"/>
      <c r="AU805" s="40"/>
      <c r="AV805" s="40"/>
      <c r="AW805" s="40"/>
      <c r="AX805" s="40"/>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320"/>
      <c r="AG806" s="40"/>
      <c r="AH806" s="40"/>
      <c r="AI806" s="40"/>
      <c r="AJ806" s="40"/>
      <c r="AK806" s="40"/>
      <c r="AL806" s="40"/>
      <c r="AM806" s="40"/>
      <c r="AN806" s="40"/>
      <c r="AO806" s="40"/>
      <c r="AP806" s="40"/>
      <c r="AQ806" s="40"/>
      <c r="AR806" s="40"/>
      <c r="AS806" s="40"/>
      <c r="AT806" s="40"/>
      <c r="AU806" s="40"/>
      <c r="AV806" s="40"/>
      <c r="AW806" s="40"/>
      <c r="AX806" s="40"/>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320"/>
      <c r="AG807" s="40"/>
      <c r="AH807" s="40"/>
      <c r="AI807" s="40"/>
      <c r="AJ807" s="40"/>
      <c r="AK807" s="40"/>
      <c r="AL807" s="40"/>
      <c r="AM807" s="40"/>
      <c r="AN807" s="40"/>
      <c r="AO807" s="40"/>
      <c r="AP807" s="40"/>
      <c r="AQ807" s="40"/>
      <c r="AR807" s="40"/>
      <c r="AS807" s="40"/>
      <c r="AT807" s="40"/>
      <c r="AU807" s="40"/>
      <c r="AV807" s="40"/>
      <c r="AW807" s="40"/>
      <c r="AX807" s="40"/>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320"/>
      <c r="AG808" s="40"/>
      <c r="AH808" s="40"/>
      <c r="AI808" s="40"/>
      <c r="AJ808" s="40"/>
      <c r="AK808" s="40"/>
      <c r="AL808" s="40"/>
      <c r="AM808" s="40"/>
      <c r="AN808" s="40"/>
      <c r="AO808" s="40"/>
      <c r="AP808" s="40"/>
      <c r="AQ808" s="40"/>
      <c r="AR808" s="40"/>
      <c r="AS808" s="40"/>
      <c r="AT808" s="40"/>
      <c r="AU808" s="40"/>
      <c r="AV808" s="40"/>
      <c r="AW808" s="40"/>
      <c r="AX808" s="40"/>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320"/>
      <c r="AG809" s="40"/>
      <c r="AH809" s="40"/>
      <c r="AI809" s="40"/>
      <c r="AJ809" s="40"/>
      <c r="AK809" s="40"/>
      <c r="AL809" s="40"/>
      <c r="AM809" s="40"/>
      <c r="AN809" s="40"/>
      <c r="AO809" s="40"/>
      <c r="AP809" s="40"/>
      <c r="AQ809" s="40"/>
      <c r="AR809" s="40"/>
      <c r="AS809" s="40"/>
      <c r="AT809" s="40"/>
      <c r="AU809" s="40"/>
      <c r="AV809" s="40"/>
      <c r="AW809" s="40"/>
      <c r="AX809" s="40"/>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320"/>
      <c r="AG810" s="40"/>
      <c r="AH810" s="40"/>
      <c r="AI810" s="40"/>
      <c r="AJ810" s="40"/>
      <c r="AK810" s="40"/>
      <c r="AL810" s="40"/>
      <c r="AM810" s="40"/>
      <c r="AN810" s="40"/>
      <c r="AO810" s="40"/>
      <c r="AP810" s="40"/>
      <c r="AQ810" s="40"/>
      <c r="AR810" s="40"/>
      <c r="AS810" s="40"/>
      <c r="AT810" s="40"/>
      <c r="AU810" s="40"/>
      <c r="AV810" s="40"/>
      <c r="AW810" s="40"/>
      <c r="AX810" s="40"/>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320"/>
      <c r="AG811" s="40"/>
      <c r="AH811" s="40"/>
      <c r="AI811" s="40"/>
      <c r="AJ811" s="40"/>
      <c r="AK811" s="40"/>
      <c r="AL811" s="40"/>
      <c r="AM811" s="40"/>
      <c r="AN811" s="40"/>
      <c r="AO811" s="40"/>
      <c r="AP811" s="40"/>
      <c r="AQ811" s="40"/>
      <c r="AR811" s="40"/>
      <c r="AS811" s="40"/>
      <c r="AT811" s="40"/>
      <c r="AU811" s="40"/>
      <c r="AV811" s="40"/>
      <c r="AW811" s="40"/>
      <c r="AX811" s="40"/>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320"/>
      <c r="AG812" s="40"/>
      <c r="AH812" s="40"/>
      <c r="AI812" s="40"/>
      <c r="AJ812" s="40"/>
      <c r="AK812" s="40"/>
      <c r="AL812" s="40"/>
      <c r="AM812" s="40"/>
      <c r="AN812" s="40"/>
      <c r="AO812" s="40"/>
      <c r="AP812" s="40"/>
      <c r="AQ812" s="40"/>
      <c r="AR812" s="40"/>
      <c r="AS812" s="40"/>
      <c r="AT812" s="40"/>
      <c r="AU812" s="40"/>
      <c r="AV812" s="40"/>
      <c r="AW812" s="40"/>
      <c r="AX812" s="40"/>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320"/>
      <c r="AG813" s="40"/>
      <c r="AH813" s="40"/>
      <c r="AI813" s="40"/>
      <c r="AJ813" s="40"/>
      <c r="AK813" s="40"/>
      <c r="AL813" s="40"/>
      <c r="AM813" s="40"/>
      <c r="AN813" s="40"/>
      <c r="AO813" s="40"/>
      <c r="AP813" s="40"/>
      <c r="AQ813" s="40"/>
      <c r="AR813" s="40"/>
      <c r="AS813" s="40"/>
      <c r="AT813" s="40"/>
      <c r="AU813" s="40"/>
      <c r="AV813" s="40"/>
      <c r="AW813" s="40"/>
      <c r="AX813" s="40"/>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320"/>
      <c r="AG814" s="40"/>
      <c r="AH814" s="40"/>
      <c r="AI814" s="40"/>
      <c r="AJ814" s="40"/>
      <c r="AK814" s="40"/>
      <c r="AL814" s="40"/>
      <c r="AM814" s="40"/>
      <c r="AN814" s="40"/>
      <c r="AO814" s="40"/>
      <c r="AP814" s="40"/>
      <c r="AQ814" s="40"/>
      <c r="AR814" s="40"/>
      <c r="AS814" s="40"/>
      <c r="AT814" s="40"/>
      <c r="AU814" s="40"/>
      <c r="AV814" s="40"/>
      <c r="AW814" s="40"/>
      <c r="AX814" s="40"/>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320"/>
      <c r="AG815" s="40"/>
      <c r="AH815" s="40"/>
      <c r="AI815" s="40"/>
      <c r="AJ815" s="40"/>
      <c r="AK815" s="40"/>
      <c r="AL815" s="40"/>
      <c r="AM815" s="40"/>
      <c r="AN815" s="40"/>
      <c r="AO815" s="40"/>
      <c r="AP815" s="40"/>
      <c r="AQ815" s="40"/>
      <c r="AR815" s="40"/>
      <c r="AS815" s="40"/>
      <c r="AT815" s="40"/>
      <c r="AU815" s="40"/>
      <c r="AV815" s="40"/>
      <c r="AW815" s="40"/>
      <c r="AX815" s="40"/>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320"/>
      <c r="AG816" s="40"/>
      <c r="AH816" s="40"/>
      <c r="AI816" s="40"/>
      <c r="AJ816" s="40"/>
      <c r="AK816" s="40"/>
      <c r="AL816" s="40"/>
      <c r="AM816" s="40"/>
      <c r="AN816" s="40"/>
      <c r="AO816" s="40"/>
      <c r="AP816" s="40"/>
      <c r="AQ816" s="40"/>
      <c r="AR816" s="40"/>
      <c r="AS816" s="40"/>
      <c r="AT816" s="40"/>
      <c r="AU816" s="40"/>
      <c r="AV816" s="40"/>
      <c r="AW816" s="40"/>
      <c r="AX816" s="40"/>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320"/>
      <c r="AG817" s="40"/>
      <c r="AH817" s="40"/>
      <c r="AI817" s="40"/>
      <c r="AJ817" s="40"/>
      <c r="AK817" s="40"/>
      <c r="AL817" s="40"/>
      <c r="AM817" s="40"/>
      <c r="AN817" s="40"/>
      <c r="AO817" s="40"/>
      <c r="AP817" s="40"/>
      <c r="AQ817" s="40"/>
      <c r="AR817" s="40"/>
      <c r="AS817" s="40"/>
      <c r="AT817" s="40"/>
      <c r="AU817" s="40"/>
      <c r="AV817" s="40"/>
      <c r="AW817" s="40"/>
      <c r="AX817" s="40"/>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320"/>
      <c r="AG818" s="40"/>
      <c r="AH818" s="40"/>
      <c r="AI818" s="40"/>
      <c r="AJ818" s="40"/>
      <c r="AK818" s="40"/>
      <c r="AL818" s="40"/>
      <c r="AM818" s="40"/>
      <c r="AN818" s="40"/>
      <c r="AO818" s="40"/>
      <c r="AP818" s="40"/>
      <c r="AQ818" s="40"/>
      <c r="AR818" s="40"/>
      <c r="AS818" s="40"/>
      <c r="AT818" s="40"/>
      <c r="AU818" s="40"/>
      <c r="AV818" s="40"/>
      <c r="AW818" s="40"/>
      <c r="AX818" s="40"/>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320"/>
      <c r="AG819" s="40"/>
      <c r="AH819" s="40"/>
      <c r="AI819" s="40"/>
      <c r="AJ819" s="40"/>
      <c r="AK819" s="40"/>
      <c r="AL819" s="40"/>
      <c r="AM819" s="40"/>
      <c r="AN819" s="40"/>
      <c r="AO819" s="40"/>
      <c r="AP819" s="40"/>
      <c r="AQ819" s="40"/>
      <c r="AR819" s="40"/>
      <c r="AS819" s="40"/>
      <c r="AT819" s="40"/>
      <c r="AU819" s="40"/>
      <c r="AV819" s="40"/>
      <c r="AW819" s="40"/>
      <c r="AX819" s="40"/>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320"/>
      <c r="AG820" s="40"/>
      <c r="AH820" s="40"/>
      <c r="AI820" s="40"/>
      <c r="AJ820" s="40"/>
      <c r="AK820" s="40"/>
      <c r="AL820" s="40"/>
      <c r="AM820" s="40"/>
      <c r="AN820" s="40"/>
      <c r="AO820" s="40"/>
      <c r="AP820" s="40"/>
      <c r="AQ820" s="40"/>
      <c r="AR820" s="40"/>
      <c r="AS820" s="40"/>
      <c r="AT820" s="40"/>
      <c r="AU820" s="40"/>
      <c r="AV820" s="40"/>
      <c r="AW820" s="40"/>
      <c r="AX820" s="40"/>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320"/>
      <c r="AG821" s="40"/>
      <c r="AH821" s="40"/>
      <c r="AI821" s="40"/>
      <c r="AJ821" s="40"/>
      <c r="AK821" s="40"/>
      <c r="AL821" s="40"/>
      <c r="AM821" s="40"/>
      <c r="AN821" s="40"/>
      <c r="AO821" s="40"/>
      <c r="AP821" s="40"/>
      <c r="AQ821" s="40"/>
      <c r="AR821" s="40"/>
      <c r="AS821" s="40"/>
      <c r="AT821" s="40"/>
      <c r="AU821" s="40"/>
      <c r="AV821" s="40"/>
      <c r="AW821" s="40"/>
      <c r="AX821" s="40"/>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320"/>
      <c r="AG822" s="40"/>
      <c r="AH822" s="40"/>
      <c r="AI822" s="40"/>
      <c r="AJ822" s="40"/>
      <c r="AK822" s="40"/>
      <c r="AL822" s="40"/>
      <c r="AM822" s="40"/>
      <c r="AN822" s="40"/>
      <c r="AO822" s="40"/>
      <c r="AP822" s="40"/>
      <c r="AQ822" s="40"/>
      <c r="AR822" s="40"/>
      <c r="AS822" s="40"/>
      <c r="AT822" s="40"/>
      <c r="AU822" s="40"/>
      <c r="AV822" s="40"/>
      <c r="AW822" s="40"/>
      <c r="AX822" s="40"/>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320"/>
      <c r="AG823" s="40"/>
      <c r="AH823" s="40"/>
      <c r="AI823" s="40"/>
      <c r="AJ823" s="40"/>
      <c r="AK823" s="40"/>
      <c r="AL823" s="40"/>
      <c r="AM823" s="40"/>
      <c r="AN823" s="40"/>
      <c r="AO823" s="40"/>
      <c r="AP823" s="40"/>
      <c r="AQ823" s="40"/>
      <c r="AR823" s="40"/>
      <c r="AS823" s="40"/>
      <c r="AT823" s="40"/>
      <c r="AU823" s="40"/>
      <c r="AV823" s="40"/>
      <c r="AW823" s="40"/>
      <c r="AX823" s="40"/>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320"/>
      <c r="AG824" s="40"/>
      <c r="AH824" s="40"/>
      <c r="AI824" s="40"/>
      <c r="AJ824" s="40"/>
      <c r="AK824" s="40"/>
      <c r="AL824" s="40"/>
      <c r="AM824" s="40"/>
      <c r="AN824" s="40"/>
      <c r="AO824" s="40"/>
      <c r="AP824" s="40"/>
      <c r="AQ824" s="40"/>
      <c r="AR824" s="40"/>
      <c r="AS824" s="40"/>
      <c r="AT824" s="40"/>
      <c r="AU824" s="40"/>
      <c r="AV824" s="40"/>
      <c r="AW824" s="40"/>
      <c r="AX824" s="40"/>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320"/>
      <c r="AG825" s="40"/>
      <c r="AH825" s="40"/>
      <c r="AI825" s="40"/>
      <c r="AJ825" s="40"/>
      <c r="AK825" s="40"/>
      <c r="AL825" s="40"/>
      <c r="AM825" s="40"/>
      <c r="AN825" s="40"/>
      <c r="AO825" s="40"/>
      <c r="AP825" s="40"/>
      <c r="AQ825" s="40"/>
      <c r="AR825" s="40"/>
      <c r="AS825" s="40"/>
      <c r="AT825" s="40"/>
      <c r="AU825" s="40"/>
      <c r="AV825" s="40"/>
      <c r="AW825" s="40"/>
      <c r="AX825" s="40"/>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320"/>
      <c r="AG826" s="40"/>
      <c r="AH826" s="40"/>
      <c r="AI826" s="40"/>
      <c r="AJ826" s="40"/>
      <c r="AK826" s="40"/>
      <c r="AL826" s="40"/>
      <c r="AM826" s="40"/>
      <c r="AN826" s="40"/>
      <c r="AO826" s="40"/>
      <c r="AP826" s="40"/>
      <c r="AQ826" s="40"/>
      <c r="AR826" s="40"/>
      <c r="AS826" s="40"/>
      <c r="AT826" s="40"/>
      <c r="AU826" s="40"/>
      <c r="AV826" s="40"/>
      <c r="AW826" s="40"/>
      <c r="AX826" s="40"/>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320"/>
      <c r="AG827" s="40"/>
      <c r="AH827" s="40"/>
      <c r="AI827" s="40"/>
      <c r="AJ827" s="40"/>
      <c r="AK827" s="40"/>
      <c r="AL827" s="40"/>
      <c r="AM827" s="40"/>
      <c r="AN827" s="40"/>
      <c r="AO827" s="40"/>
      <c r="AP827" s="40"/>
      <c r="AQ827" s="40"/>
      <c r="AR827" s="40"/>
      <c r="AS827" s="40"/>
      <c r="AT827" s="40"/>
      <c r="AU827" s="40"/>
      <c r="AV827" s="40"/>
      <c r="AW827" s="40"/>
      <c r="AX827" s="40"/>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320"/>
      <c r="AG828" s="40"/>
      <c r="AH828" s="40"/>
      <c r="AI828" s="40"/>
      <c r="AJ828" s="40"/>
      <c r="AK828" s="40"/>
      <c r="AL828" s="40"/>
      <c r="AM828" s="40"/>
      <c r="AN828" s="40"/>
      <c r="AO828" s="40"/>
      <c r="AP828" s="40"/>
      <c r="AQ828" s="40"/>
      <c r="AR828" s="40"/>
      <c r="AS828" s="40"/>
      <c r="AT828" s="40"/>
      <c r="AU828" s="40"/>
      <c r="AV828" s="40"/>
      <c r="AW828" s="40"/>
      <c r="AX828" s="40"/>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320"/>
      <c r="AG829" s="40"/>
      <c r="AH829" s="40"/>
      <c r="AI829" s="40"/>
      <c r="AJ829" s="40"/>
      <c r="AK829" s="40"/>
      <c r="AL829" s="40"/>
      <c r="AM829" s="40"/>
      <c r="AN829" s="40"/>
      <c r="AO829" s="40"/>
      <c r="AP829" s="40"/>
      <c r="AQ829" s="40"/>
      <c r="AR829" s="40"/>
      <c r="AS829" s="40"/>
      <c r="AT829" s="40"/>
      <c r="AU829" s="40"/>
      <c r="AV829" s="40"/>
      <c r="AW829" s="40"/>
      <c r="AX829" s="40"/>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320"/>
      <c r="AG830" s="40"/>
      <c r="AH830" s="40"/>
      <c r="AI830" s="40"/>
      <c r="AJ830" s="40"/>
      <c r="AK830" s="40"/>
      <c r="AL830" s="40"/>
      <c r="AM830" s="40"/>
      <c r="AN830" s="40"/>
      <c r="AO830" s="40"/>
      <c r="AP830" s="40"/>
      <c r="AQ830" s="40"/>
      <c r="AR830" s="40"/>
      <c r="AS830" s="40"/>
      <c r="AT830" s="40"/>
      <c r="AU830" s="40"/>
      <c r="AV830" s="40"/>
      <c r="AW830" s="40"/>
      <c r="AX830" s="40"/>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320"/>
      <c r="AG831" s="40"/>
      <c r="AH831" s="40"/>
      <c r="AI831" s="40"/>
      <c r="AJ831" s="40"/>
      <c r="AK831" s="40"/>
      <c r="AL831" s="40"/>
      <c r="AM831" s="40"/>
      <c r="AN831" s="40"/>
      <c r="AO831" s="40"/>
      <c r="AP831" s="40"/>
      <c r="AQ831" s="40"/>
      <c r="AR831" s="40"/>
      <c r="AS831" s="40"/>
      <c r="AT831" s="40"/>
      <c r="AU831" s="40"/>
      <c r="AV831" s="40"/>
      <c r="AW831" s="40"/>
      <c r="AX831" s="40"/>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320"/>
      <c r="AG832" s="40"/>
      <c r="AH832" s="40"/>
      <c r="AI832" s="40"/>
      <c r="AJ832" s="40"/>
      <c r="AK832" s="40"/>
      <c r="AL832" s="40"/>
      <c r="AM832" s="40"/>
      <c r="AN832" s="40"/>
      <c r="AO832" s="40"/>
      <c r="AP832" s="40"/>
      <c r="AQ832" s="40"/>
      <c r="AR832" s="40"/>
      <c r="AS832" s="40"/>
      <c r="AT832" s="40"/>
      <c r="AU832" s="40"/>
      <c r="AV832" s="40"/>
      <c r="AW832" s="40"/>
      <c r="AX832" s="40"/>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320"/>
      <c r="AG833" s="40"/>
      <c r="AH833" s="40"/>
      <c r="AI833" s="40"/>
      <c r="AJ833" s="40"/>
      <c r="AK833" s="40"/>
      <c r="AL833" s="40"/>
      <c r="AM833" s="40"/>
      <c r="AN833" s="40"/>
      <c r="AO833" s="40"/>
      <c r="AP833" s="40"/>
      <c r="AQ833" s="40"/>
      <c r="AR833" s="40"/>
      <c r="AS833" s="40"/>
      <c r="AT833" s="40"/>
      <c r="AU833" s="40"/>
      <c r="AV833" s="40"/>
      <c r="AW833" s="40"/>
      <c r="AX833" s="40"/>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320"/>
      <c r="AG834" s="40"/>
      <c r="AH834" s="40"/>
      <c r="AI834" s="40"/>
      <c r="AJ834" s="40"/>
      <c r="AK834" s="40"/>
      <c r="AL834" s="40"/>
      <c r="AM834" s="40"/>
      <c r="AN834" s="40"/>
      <c r="AO834" s="40"/>
      <c r="AP834" s="40"/>
      <c r="AQ834" s="40"/>
      <c r="AR834" s="40"/>
      <c r="AS834" s="40"/>
      <c r="AT834" s="40"/>
      <c r="AU834" s="40"/>
      <c r="AV834" s="40"/>
      <c r="AW834" s="40"/>
      <c r="AX834" s="40"/>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320"/>
      <c r="AG835" s="40"/>
      <c r="AH835" s="40"/>
      <c r="AI835" s="40"/>
      <c r="AJ835" s="40"/>
      <c r="AK835" s="40"/>
      <c r="AL835" s="40"/>
      <c r="AM835" s="40"/>
      <c r="AN835" s="40"/>
      <c r="AO835" s="40"/>
      <c r="AP835" s="40"/>
      <c r="AQ835" s="40"/>
      <c r="AR835" s="40"/>
      <c r="AS835" s="40"/>
      <c r="AT835" s="40"/>
      <c r="AU835" s="40"/>
      <c r="AV835" s="40"/>
      <c r="AW835" s="40"/>
      <c r="AX835" s="40"/>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320"/>
      <c r="AG836" s="40"/>
      <c r="AH836" s="40"/>
      <c r="AI836" s="40"/>
      <c r="AJ836" s="40"/>
      <c r="AK836" s="40"/>
      <c r="AL836" s="40"/>
      <c r="AM836" s="40"/>
      <c r="AN836" s="40"/>
      <c r="AO836" s="40"/>
      <c r="AP836" s="40"/>
      <c r="AQ836" s="40"/>
      <c r="AR836" s="40"/>
      <c r="AS836" s="40"/>
      <c r="AT836" s="40"/>
      <c r="AU836" s="40"/>
      <c r="AV836" s="40"/>
      <c r="AW836" s="40"/>
      <c r="AX836" s="40"/>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320"/>
      <c r="AG837" s="40"/>
      <c r="AH837" s="40"/>
      <c r="AI837" s="40"/>
      <c r="AJ837" s="40"/>
      <c r="AK837" s="40"/>
      <c r="AL837" s="40"/>
      <c r="AM837" s="40"/>
      <c r="AN837" s="40"/>
      <c r="AO837" s="40"/>
      <c r="AP837" s="40"/>
      <c r="AQ837" s="40"/>
      <c r="AR837" s="40"/>
      <c r="AS837" s="40"/>
      <c r="AT837" s="40"/>
      <c r="AU837" s="40"/>
      <c r="AV837" s="40"/>
      <c r="AW837" s="40"/>
      <c r="AX837" s="40"/>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320"/>
      <c r="AG838" s="40"/>
      <c r="AH838" s="40"/>
      <c r="AI838" s="40"/>
      <c r="AJ838" s="40"/>
      <c r="AK838" s="40"/>
      <c r="AL838" s="40"/>
      <c r="AM838" s="40"/>
      <c r="AN838" s="40"/>
      <c r="AO838" s="40"/>
      <c r="AP838" s="40"/>
      <c r="AQ838" s="40"/>
      <c r="AR838" s="40"/>
      <c r="AS838" s="40"/>
      <c r="AT838" s="40"/>
      <c r="AU838" s="40"/>
      <c r="AV838" s="40"/>
      <c r="AW838" s="40"/>
      <c r="AX838" s="40"/>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320"/>
      <c r="AG839" s="40"/>
      <c r="AH839" s="40"/>
      <c r="AI839" s="40"/>
      <c r="AJ839" s="40"/>
      <c r="AK839" s="40"/>
      <c r="AL839" s="40"/>
      <c r="AM839" s="40"/>
      <c r="AN839" s="40"/>
      <c r="AO839" s="40"/>
      <c r="AP839" s="40"/>
      <c r="AQ839" s="40"/>
      <c r="AR839" s="40"/>
      <c r="AS839" s="40"/>
      <c r="AT839" s="40"/>
      <c r="AU839" s="40"/>
      <c r="AV839" s="40"/>
      <c r="AW839" s="40"/>
      <c r="AX839" s="40"/>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320"/>
      <c r="AG840" s="40"/>
      <c r="AH840" s="40"/>
      <c r="AI840" s="40"/>
      <c r="AJ840" s="40"/>
      <c r="AK840" s="40"/>
      <c r="AL840" s="40"/>
      <c r="AM840" s="40"/>
      <c r="AN840" s="40"/>
      <c r="AO840" s="40"/>
      <c r="AP840" s="40"/>
      <c r="AQ840" s="40"/>
      <c r="AR840" s="40"/>
      <c r="AS840" s="40"/>
      <c r="AT840" s="40"/>
      <c r="AU840" s="40"/>
      <c r="AV840" s="40"/>
      <c r="AW840" s="40"/>
      <c r="AX840" s="40"/>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320"/>
      <c r="AG841" s="40"/>
      <c r="AH841" s="40"/>
      <c r="AI841" s="40"/>
      <c r="AJ841" s="40"/>
      <c r="AK841" s="40"/>
      <c r="AL841" s="40"/>
      <c r="AM841" s="40"/>
      <c r="AN841" s="40"/>
      <c r="AO841" s="40"/>
      <c r="AP841" s="40"/>
      <c r="AQ841" s="40"/>
      <c r="AR841" s="40"/>
      <c r="AS841" s="40"/>
      <c r="AT841" s="40"/>
      <c r="AU841" s="40"/>
      <c r="AV841" s="40"/>
      <c r="AW841" s="40"/>
      <c r="AX841" s="40"/>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320"/>
      <c r="AG842" s="40"/>
      <c r="AH842" s="40"/>
      <c r="AI842" s="40"/>
      <c r="AJ842" s="40"/>
      <c r="AK842" s="40"/>
      <c r="AL842" s="40"/>
      <c r="AM842" s="40"/>
      <c r="AN842" s="40"/>
      <c r="AO842" s="40"/>
      <c r="AP842" s="40"/>
      <c r="AQ842" s="40"/>
      <c r="AR842" s="40"/>
      <c r="AS842" s="40"/>
      <c r="AT842" s="40"/>
      <c r="AU842" s="40"/>
      <c r="AV842" s="40"/>
      <c r="AW842" s="40"/>
      <c r="AX842" s="40"/>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320"/>
      <c r="AG843" s="40"/>
      <c r="AH843" s="40"/>
      <c r="AI843" s="40"/>
      <c r="AJ843" s="40"/>
      <c r="AK843" s="40"/>
      <c r="AL843" s="40"/>
      <c r="AM843" s="40"/>
      <c r="AN843" s="40"/>
      <c r="AO843" s="40"/>
      <c r="AP843" s="40"/>
      <c r="AQ843" s="40"/>
      <c r="AR843" s="40"/>
      <c r="AS843" s="40"/>
      <c r="AT843" s="40"/>
      <c r="AU843" s="40"/>
      <c r="AV843" s="40"/>
      <c r="AW843" s="40"/>
      <c r="AX843" s="40"/>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320"/>
      <c r="AG844" s="40"/>
      <c r="AH844" s="40"/>
      <c r="AI844" s="40"/>
      <c r="AJ844" s="40"/>
      <c r="AK844" s="40"/>
      <c r="AL844" s="40"/>
      <c r="AM844" s="40"/>
      <c r="AN844" s="40"/>
      <c r="AO844" s="40"/>
      <c r="AP844" s="40"/>
      <c r="AQ844" s="40"/>
      <c r="AR844" s="40"/>
      <c r="AS844" s="40"/>
      <c r="AT844" s="40"/>
      <c r="AU844" s="40"/>
      <c r="AV844" s="40"/>
      <c r="AW844" s="40"/>
      <c r="AX844" s="40"/>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320"/>
      <c r="AG845" s="40"/>
      <c r="AH845" s="40"/>
      <c r="AI845" s="40"/>
      <c r="AJ845" s="40"/>
      <c r="AK845" s="40"/>
      <c r="AL845" s="40"/>
      <c r="AM845" s="40"/>
      <c r="AN845" s="40"/>
      <c r="AO845" s="40"/>
      <c r="AP845" s="40"/>
      <c r="AQ845" s="40"/>
      <c r="AR845" s="40"/>
      <c r="AS845" s="40"/>
      <c r="AT845" s="40"/>
      <c r="AU845" s="40"/>
      <c r="AV845" s="40"/>
      <c r="AW845" s="40"/>
      <c r="AX845" s="40"/>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320"/>
      <c r="AG846" s="40"/>
      <c r="AH846" s="40"/>
      <c r="AI846" s="40"/>
      <c r="AJ846" s="40"/>
      <c r="AK846" s="40"/>
      <c r="AL846" s="40"/>
      <c r="AM846" s="40"/>
      <c r="AN846" s="40"/>
      <c r="AO846" s="40"/>
      <c r="AP846" s="40"/>
      <c r="AQ846" s="40"/>
      <c r="AR846" s="40"/>
      <c r="AS846" s="40"/>
      <c r="AT846" s="40"/>
      <c r="AU846" s="40"/>
      <c r="AV846" s="40"/>
      <c r="AW846" s="40"/>
      <c r="AX846" s="40"/>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320"/>
      <c r="AG847" s="40"/>
      <c r="AH847" s="40"/>
      <c r="AI847" s="40"/>
      <c r="AJ847" s="40"/>
      <c r="AK847" s="40"/>
      <c r="AL847" s="40"/>
      <c r="AM847" s="40"/>
      <c r="AN847" s="40"/>
      <c r="AO847" s="40"/>
      <c r="AP847" s="40"/>
      <c r="AQ847" s="40"/>
      <c r="AR847" s="40"/>
      <c r="AS847" s="40"/>
      <c r="AT847" s="40"/>
      <c r="AU847" s="40"/>
      <c r="AV847" s="40"/>
      <c r="AW847" s="40"/>
      <c r="AX847" s="40"/>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320"/>
      <c r="AG848" s="40"/>
      <c r="AH848" s="40"/>
      <c r="AI848" s="40"/>
      <c r="AJ848" s="40"/>
      <c r="AK848" s="40"/>
      <c r="AL848" s="40"/>
      <c r="AM848" s="40"/>
      <c r="AN848" s="40"/>
      <c r="AO848" s="40"/>
      <c r="AP848" s="40"/>
      <c r="AQ848" s="40"/>
      <c r="AR848" s="40"/>
      <c r="AS848" s="40"/>
      <c r="AT848" s="40"/>
      <c r="AU848" s="40"/>
      <c r="AV848" s="40"/>
      <c r="AW848" s="40"/>
      <c r="AX848" s="40"/>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320"/>
      <c r="AG849" s="40"/>
      <c r="AH849" s="40"/>
      <c r="AI849" s="40"/>
      <c r="AJ849" s="40"/>
      <c r="AK849" s="40"/>
      <c r="AL849" s="40"/>
      <c r="AM849" s="40"/>
      <c r="AN849" s="40"/>
      <c r="AO849" s="40"/>
      <c r="AP849" s="40"/>
      <c r="AQ849" s="40"/>
      <c r="AR849" s="40"/>
      <c r="AS849" s="40"/>
      <c r="AT849" s="40"/>
      <c r="AU849" s="40"/>
      <c r="AV849" s="40"/>
      <c r="AW849" s="40"/>
      <c r="AX849" s="40"/>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320"/>
      <c r="AG850" s="40"/>
      <c r="AH850" s="40"/>
      <c r="AI850" s="40"/>
      <c r="AJ850" s="40"/>
      <c r="AK850" s="40"/>
      <c r="AL850" s="40"/>
      <c r="AM850" s="40"/>
      <c r="AN850" s="40"/>
      <c r="AO850" s="40"/>
      <c r="AP850" s="40"/>
      <c r="AQ850" s="40"/>
      <c r="AR850" s="40"/>
      <c r="AS850" s="40"/>
      <c r="AT850" s="40"/>
      <c r="AU850" s="40"/>
      <c r="AV850" s="40"/>
      <c r="AW850" s="40"/>
      <c r="AX850" s="40"/>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320"/>
      <c r="AG851" s="40"/>
      <c r="AH851" s="40"/>
      <c r="AI851" s="40"/>
      <c r="AJ851" s="40"/>
      <c r="AK851" s="40"/>
      <c r="AL851" s="40"/>
      <c r="AM851" s="40"/>
      <c r="AN851" s="40"/>
      <c r="AO851" s="40"/>
      <c r="AP851" s="40"/>
      <c r="AQ851" s="40"/>
      <c r="AR851" s="40"/>
      <c r="AS851" s="40"/>
      <c r="AT851" s="40"/>
      <c r="AU851" s="40"/>
      <c r="AV851" s="40"/>
      <c r="AW851" s="40"/>
      <c r="AX851" s="40"/>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320"/>
      <c r="AG852" s="40"/>
      <c r="AH852" s="40"/>
      <c r="AI852" s="40"/>
      <c r="AJ852" s="40"/>
      <c r="AK852" s="40"/>
      <c r="AL852" s="40"/>
      <c r="AM852" s="40"/>
      <c r="AN852" s="40"/>
      <c r="AO852" s="40"/>
      <c r="AP852" s="40"/>
      <c r="AQ852" s="40"/>
      <c r="AR852" s="40"/>
      <c r="AS852" s="40"/>
      <c r="AT852" s="40"/>
      <c r="AU852" s="40"/>
      <c r="AV852" s="40"/>
      <c r="AW852" s="40"/>
      <c r="AX852" s="40"/>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320"/>
      <c r="AG853" s="40"/>
      <c r="AH853" s="40"/>
      <c r="AI853" s="40"/>
      <c r="AJ853" s="40"/>
      <c r="AK853" s="40"/>
      <c r="AL853" s="40"/>
      <c r="AM853" s="40"/>
      <c r="AN853" s="40"/>
      <c r="AO853" s="40"/>
      <c r="AP853" s="40"/>
      <c r="AQ853" s="40"/>
      <c r="AR853" s="40"/>
      <c r="AS853" s="40"/>
      <c r="AT853" s="40"/>
      <c r="AU853" s="40"/>
      <c r="AV853" s="40"/>
      <c r="AW853" s="40"/>
      <c r="AX853" s="40"/>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320"/>
      <c r="AG854" s="40"/>
      <c r="AH854" s="40"/>
      <c r="AI854" s="40"/>
      <c r="AJ854" s="40"/>
      <c r="AK854" s="40"/>
      <c r="AL854" s="40"/>
      <c r="AM854" s="40"/>
      <c r="AN854" s="40"/>
      <c r="AO854" s="40"/>
      <c r="AP854" s="40"/>
      <c r="AQ854" s="40"/>
      <c r="AR854" s="40"/>
      <c r="AS854" s="40"/>
      <c r="AT854" s="40"/>
      <c r="AU854" s="40"/>
      <c r="AV854" s="40"/>
      <c r="AW854" s="40"/>
      <c r="AX854" s="40"/>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320"/>
      <c r="AG855" s="40"/>
      <c r="AH855" s="40"/>
      <c r="AI855" s="40"/>
      <c r="AJ855" s="40"/>
      <c r="AK855" s="40"/>
      <c r="AL855" s="40"/>
      <c r="AM855" s="40"/>
      <c r="AN855" s="40"/>
      <c r="AO855" s="40"/>
      <c r="AP855" s="40"/>
      <c r="AQ855" s="40"/>
      <c r="AR855" s="40"/>
      <c r="AS855" s="40"/>
      <c r="AT855" s="40"/>
      <c r="AU855" s="40"/>
      <c r="AV855" s="40"/>
      <c r="AW855" s="40"/>
      <c r="AX855" s="40"/>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320"/>
      <c r="AG856" s="40"/>
      <c r="AH856" s="40"/>
      <c r="AI856" s="40"/>
      <c r="AJ856" s="40"/>
      <c r="AK856" s="40"/>
      <c r="AL856" s="40"/>
      <c r="AM856" s="40"/>
      <c r="AN856" s="40"/>
      <c r="AO856" s="40"/>
      <c r="AP856" s="40"/>
      <c r="AQ856" s="40"/>
      <c r="AR856" s="40"/>
      <c r="AS856" s="40"/>
      <c r="AT856" s="40"/>
      <c r="AU856" s="40"/>
      <c r="AV856" s="40"/>
      <c r="AW856" s="40"/>
      <c r="AX856" s="40"/>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320"/>
      <c r="AG857" s="40"/>
      <c r="AH857" s="40"/>
      <c r="AI857" s="40"/>
      <c r="AJ857" s="40"/>
      <c r="AK857" s="40"/>
      <c r="AL857" s="40"/>
      <c r="AM857" s="40"/>
      <c r="AN857" s="40"/>
      <c r="AO857" s="40"/>
      <c r="AP857" s="40"/>
      <c r="AQ857" s="40"/>
      <c r="AR857" s="40"/>
      <c r="AS857" s="40"/>
      <c r="AT857" s="40"/>
      <c r="AU857" s="40"/>
      <c r="AV857" s="40"/>
      <c r="AW857" s="40"/>
      <c r="AX857" s="40"/>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320"/>
      <c r="AG858" s="40"/>
      <c r="AH858" s="40"/>
      <c r="AI858" s="40"/>
      <c r="AJ858" s="40"/>
      <c r="AK858" s="40"/>
      <c r="AL858" s="40"/>
      <c r="AM858" s="40"/>
      <c r="AN858" s="40"/>
      <c r="AO858" s="40"/>
      <c r="AP858" s="40"/>
      <c r="AQ858" s="40"/>
      <c r="AR858" s="40"/>
      <c r="AS858" s="40"/>
      <c r="AT858" s="40"/>
      <c r="AU858" s="40"/>
      <c r="AV858" s="40"/>
      <c r="AW858" s="40"/>
      <c r="AX858" s="40"/>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320"/>
      <c r="AG859" s="40"/>
      <c r="AH859" s="40"/>
      <c r="AI859" s="40"/>
      <c r="AJ859" s="40"/>
      <c r="AK859" s="40"/>
      <c r="AL859" s="40"/>
      <c r="AM859" s="40"/>
      <c r="AN859" s="40"/>
      <c r="AO859" s="40"/>
      <c r="AP859" s="40"/>
      <c r="AQ859" s="40"/>
      <c r="AR859" s="40"/>
      <c r="AS859" s="40"/>
      <c r="AT859" s="40"/>
      <c r="AU859" s="40"/>
      <c r="AV859" s="40"/>
      <c r="AW859" s="40"/>
      <c r="AX859" s="40"/>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320"/>
      <c r="AG860" s="40"/>
      <c r="AH860" s="40"/>
      <c r="AI860" s="40"/>
      <c r="AJ860" s="40"/>
      <c r="AK860" s="40"/>
      <c r="AL860" s="40"/>
      <c r="AM860" s="40"/>
      <c r="AN860" s="40"/>
      <c r="AO860" s="40"/>
      <c r="AP860" s="40"/>
      <c r="AQ860" s="40"/>
      <c r="AR860" s="40"/>
      <c r="AS860" s="40"/>
      <c r="AT860" s="40"/>
      <c r="AU860" s="40"/>
      <c r="AV860" s="40"/>
      <c r="AW860" s="40"/>
      <c r="AX860" s="40"/>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320"/>
      <c r="AG861" s="40"/>
      <c r="AH861" s="40"/>
      <c r="AI861" s="40"/>
      <c r="AJ861" s="40"/>
      <c r="AK861" s="40"/>
      <c r="AL861" s="40"/>
      <c r="AM861" s="40"/>
      <c r="AN861" s="40"/>
      <c r="AO861" s="40"/>
      <c r="AP861" s="40"/>
      <c r="AQ861" s="40"/>
      <c r="AR861" s="40"/>
      <c r="AS861" s="40"/>
      <c r="AT861" s="40"/>
      <c r="AU861" s="40"/>
      <c r="AV861" s="40"/>
      <c r="AW861" s="40"/>
      <c r="AX861" s="40"/>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320"/>
      <c r="AG862" s="40"/>
      <c r="AH862" s="40"/>
      <c r="AI862" s="40"/>
      <c r="AJ862" s="40"/>
      <c r="AK862" s="40"/>
      <c r="AL862" s="40"/>
      <c r="AM862" s="40"/>
      <c r="AN862" s="40"/>
      <c r="AO862" s="40"/>
      <c r="AP862" s="40"/>
      <c r="AQ862" s="40"/>
      <c r="AR862" s="40"/>
      <c r="AS862" s="40"/>
      <c r="AT862" s="40"/>
      <c r="AU862" s="40"/>
      <c r="AV862" s="40"/>
      <c r="AW862" s="40"/>
      <c r="AX862" s="40"/>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320"/>
      <c r="AG863" s="40"/>
      <c r="AH863" s="40"/>
      <c r="AI863" s="40"/>
      <c r="AJ863" s="40"/>
      <c r="AK863" s="40"/>
      <c r="AL863" s="40"/>
      <c r="AM863" s="40"/>
      <c r="AN863" s="40"/>
      <c r="AO863" s="40"/>
      <c r="AP863" s="40"/>
      <c r="AQ863" s="40"/>
      <c r="AR863" s="40"/>
      <c r="AS863" s="40"/>
      <c r="AT863" s="40"/>
      <c r="AU863" s="40"/>
      <c r="AV863" s="40"/>
      <c r="AW863" s="40"/>
      <c r="AX863" s="40"/>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320"/>
      <c r="AG864" s="40"/>
      <c r="AH864" s="40"/>
      <c r="AI864" s="40"/>
      <c r="AJ864" s="40"/>
      <c r="AK864" s="40"/>
      <c r="AL864" s="40"/>
      <c r="AM864" s="40"/>
      <c r="AN864" s="40"/>
      <c r="AO864" s="40"/>
      <c r="AP864" s="40"/>
      <c r="AQ864" s="40"/>
      <c r="AR864" s="40"/>
      <c r="AS864" s="40"/>
      <c r="AT864" s="40"/>
      <c r="AU864" s="40"/>
      <c r="AV864" s="40"/>
      <c r="AW864" s="40"/>
      <c r="AX864" s="40"/>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320"/>
      <c r="AG865" s="40"/>
      <c r="AH865" s="40"/>
      <c r="AI865" s="40"/>
      <c r="AJ865" s="40"/>
      <c r="AK865" s="40"/>
      <c r="AL865" s="40"/>
      <c r="AM865" s="40"/>
      <c r="AN865" s="40"/>
      <c r="AO865" s="40"/>
      <c r="AP865" s="40"/>
      <c r="AQ865" s="40"/>
      <c r="AR865" s="40"/>
      <c r="AS865" s="40"/>
      <c r="AT865" s="40"/>
      <c r="AU865" s="40"/>
      <c r="AV865" s="40"/>
      <c r="AW865" s="40"/>
      <c r="AX865" s="40"/>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320"/>
      <c r="AG866" s="40"/>
      <c r="AH866" s="40"/>
      <c r="AI866" s="40"/>
      <c r="AJ866" s="40"/>
      <c r="AK866" s="40"/>
      <c r="AL866" s="40"/>
      <c r="AM866" s="40"/>
      <c r="AN866" s="40"/>
      <c r="AO866" s="40"/>
      <c r="AP866" s="40"/>
      <c r="AQ866" s="40"/>
      <c r="AR866" s="40"/>
      <c r="AS866" s="40"/>
      <c r="AT866" s="40"/>
      <c r="AU866" s="40"/>
      <c r="AV866" s="40"/>
      <c r="AW866" s="40"/>
      <c r="AX866" s="40"/>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320"/>
      <c r="AG867" s="40"/>
      <c r="AH867" s="40"/>
      <c r="AI867" s="40"/>
      <c r="AJ867" s="40"/>
      <c r="AK867" s="40"/>
      <c r="AL867" s="40"/>
      <c r="AM867" s="40"/>
      <c r="AN867" s="40"/>
      <c r="AO867" s="40"/>
      <c r="AP867" s="40"/>
      <c r="AQ867" s="40"/>
      <c r="AR867" s="40"/>
      <c r="AS867" s="40"/>
      <c r="AT867" s="40"/>
      <c r="AU867" s="40"/>
      <c r="AV867" s="40"/>
      <c r="AW867" s="40"/>
      <c r="AX867" s="40"/>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320"/>
      <c r="AG868" s="40"/>
      <c r="AH868" s="40"/>
      <c r="AI868" s="40"/>
      <c r="AJ868" s="40"/>
      <c r="AK868" s="40"/>
      <c r="AL868" s="40"/>
      <c r="AM868" s="40"/>
      <c r="AN868" s="40"/>
      <c r="AO868" s="40"/>
      <c r="AP868" s="40"/>
      <c r="AQ868" s="40"/>
      <c r="AR868" s="40"/>
      <c r="AS868" s="40"/>
      <c r="AT868" s="40"/>
      <c r="AU868" s="40"/>
      <c r="AV868" s="40"/>
      <c r="AW868" s="40"/>
      <c r="AX868" s="40"/>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320"/>
      <c r="AG869" s="40"/>
      <c r="AH869" s="40"/>
      <c r="AI869" s="40"/>
      <c r="AJ869" s="40"/>
      <c r="AK869" s="40"/>
      <c r="AL869" s="40"/>
      <c r="AM869" s="40"/>
      <c r="AN869" s="40"/>
      <c r="AO869" s="40"/>
      <c r="AP869" s="40"/>
      <c r="AQ869" s="40"/>
      <c r="AR869" s="40"/>
      <c r="AS869" s="40"/>
      <c r="AT869" s="40"/>
      <c r="AU869" s="40"/>
      <c r="AV869" s="40"/>
      <c r="AW869" s="40"/>
      <c r="AX869" s="40"/>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320"/>
      <c r="AG870" s="40"/>
      <c r="AH870" s="40"/>
      <c r="AI870" s="40"/>
      <c r="AJ870" s="40"/>
      <c r="AK870" s="40"/>
      <c r="AL870" s="40"/>
      <c r="AM870" s="40"/>
      <c r="AN870" s="40"/>
      <c r="AO870" s="40"/>
      <c r="AP870" s="40"/>
      <c r="AQ870" s="40"/>
      <c r="AR870" s="40"/>
      <c r="AS870" s="40"/>
      <c r="AT870" s="40"/>
      <c r="AU870" s="40"/>
      <c r="AV870" s="40"/>
      <c r="AW870" s="40"/>
      <c r="AX870" s="40"/>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320"/>
      <c r="AG871" s="40"/>
      <c r="AH871" s="40"/>
      <c r="AI871" s="40"/>
      <c r="AJ871" s="40"/>
      <c r="AK871" s="40"/>
      <c r="AL871" s="40"/>
      <c r="AM871" s="40"/>
      <c r="AN871" s="40"/>
      <c r="AO871" s="40"/>
      <c r="AP871" s="40"/>
      <c r="AQ871" s="40"/>
      <c r="AR871" s="40"/>
      <c r="AS871" s="40"/>
      <c r="AT871" s="40"/>
      <c r="AU871" s="40"/>
      <c r="AV871" s="40"/>
      <c r="AW871" s="40"/>
      <c r="AX871" s="40"/>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320"/>
      <c r="AG872" s="40"/>
      <c r="AH872" s="40"/>
      <c r="AI872" s="40"/>
      <c r="AJ872" s="40"/>
      <c r="AK872" s="40"/>
      <c r="AL872" s="40"/>
      <c r="AM872" s="40"/>
      <c r="AN872" s="40"/>
      <c r="AO872" s="40"/>
      <c r="AP872" s="40"/>
      <c r="AQ872" s="40"/>
      <c r="AR872" s="40"/>
      <c r="AS872" s="40"/>
      <c r="AT872" s="40"/>
      <c r="AU872" s="40"/>
      <c r="AV872" s="40"/>
      <c r="AW872" s="40"/>
      <c r="AX872" s="40"/>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320"/>
      <c r="AG873" s="40"/>
      <c r="AH873" s="40"/>
      <c r="AI873" s="40"/>
      <c r="AJ873" s="40"/>
      <c r="AK873" s="40"/>
      <c r="AL873" s="40"/>
      <c r="AM873" s="40"/>
      <c r="AN873" s="40"/>
      <c r="AO873" s="40"/>
      <c r="AP873" s="40"/>
      <c r="AQ873" s="40"/>
      <c r="AR873" s="40"/>
      <c r="AS873" s="40"/>
      <c r="AT873" s="40"/>
      <c r="AU873" s="40"/>
      <c r="AV873" s="40"/>
      <c r="AW873" s="40"/>
      <c r="AX873" s="40"/>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320"/>
      <c r="AG874" s="40"/>
      <c r="AH874" s="40"/>
      <c r="AI874" s="40"/>
      <c r="AJ874" s="40"/>
      <c r="AK874" s="40"/>
      <c r="AL874" s="40"/>
      <c r="AM874" s="40"/>
      <c r="AN874" s="40"/>
      <c r="AO874" s="40"/>
      <c r="AP874" s="40"/>
      <c r="AQ874" s="40"/>
      <c r="AR874" s="40"/>
      <c r="AS874" s="40"/>
      <c r="AT874" s="40"/>
      <c r="AU874" s="40"/>
      <c r="AV874" s="40"/>
      <c r="AW874" s="40"/>
      <c r="AX874" s="40"/>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320"/>
      <c r="AG875" s="40"/>
      <c r="AH875" s="40"/>
      <c r="AI875" s="40"/>
      <c r="AJ875" s="40"/>
      <c r="AK875" s="40"/>
      <c r="AL875" s="40"/>
      <c r="AM875" s="40"/>
      <c r="AN875" s="40"/>
      <c r="AO875" s="40"/>
      <c r="AP875" s="40"/>
      <c r="AQ875" s="40"/>
      <c r="AR875" s="40"/>
      <c r="AS875" s="40"/>
      <c r="AT875" s="40"/>
      <c r="AU875" s="40"/>
      <c r="AV875" s="40"/>
      <c r="AW875" s="40"/>
      <c r="AX875" s="40"/>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320"/>
      <c r="AG876" s="40"/>
      <c r="AH876" s="40"/>
      <c r="AI876" s="40"/>
      <c r="AJ876" s="40"/>
      <c r="AK876" s="40"/>
      <c r="AL876" s="40"/>
      <c r="AM876" s="40"/>
      <c r="AN876" s="40"/>
      <c r="AO876" s="40"/>
      <c r="AP876" s="40"/>
      <c r="AQ876" s="40"/>
      <c r="AR876" s="40"/>
      <c r="AS876" s="40"/>
      <c r="AT876" s="40"/>
      <c r="AU876" s="40"/>
      <c r="AV876" s="40"/>
      <c r="AW876" s="40"/>
      <c r="AX876" s="40"/>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320"/>
      <c r="AG877" s="40"/>
      <c r="AH877" s="40"/>
      <c r="AI877" s="40"/>
      <c r="AJ877" s="40"/>
      <c r="AK877" s="40"/>
      <c r="AL877" s="40"/>
      <c r="AM877" s="40"/>
      <c r="AN877" s="40"/>
      <c r="AO877" s="40"/>
      <c r="AP877" s="40"/>
      <c r="AQ877" s="40"/>
      <c r="AR877" s="40"/>
      <c r="AS877" s="40"/>
      <c r="AT877" s="40"/>
      <c r="AU877" s="40"/>
      <c r="AV877" s="40"/>
      <c r="AW877" s="40"/>
      <c r="AX877" s="40"/>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320"/>
      <c r="AG878" s="40"/>
      <c r="AH878" s="40"/>
      <c r="AI878" s="40"/>
      <c r="AJ878" s="40"/>
      <c r="AK878" s="40"/>
      <c r="AL878" s="40"/>
      <c r="AM878" s="40"/>
      <c r="AN878" s="40"/>
      <c r="AO878" s="40"/>
      <c r="AP878" s="40"/>
      <c r="AQ878" s="40"/>
      <c r="AR878" s="40"/>
      <c r="AS878" s="40"/>
      <c r="AT878" s="40"/>
      <c r="AU878" s="40"/>
      <c r="AV878" s="40"/>
      <c r="AW878" s="40"/>
      <c r="AX878" s="40"/>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320"/>
      <c r="AG879" s="40"/>
      <c r="AH879" s="40"/>
      <c r="AI879" s="40"/>
      <c r="AJ879" s="40"/>
      <c r="AK879" s="40"/>
      <c r="AL879" s="40"/>
      <c r="AM879" s="40"/>
      <c r="AN879" s="40"/>
      <c r="AO879" s="40"/>
      <c r="AP879" s="40"/>
      <c r="AQ879" s="40"/>
      <c r="AR879" s="40"/>
      <c r="AS879" s="40"/>
      <c r="AT879" s="40"/>
      <c r="AU879" s="40"/>
      <c r="AV879" s="40"/>
      <c r="AW879" s="40"/>
      <c r="AX879" s="40"/>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320"/>
      <c r="AG880" s="40"/>
      <c r="AH880" s="40"/>
      <c r="AI880" s="40"/>
      <c r="AJ880" s="40"/>
      <c r="AK880" s="40"/>
      <c r="AL880" s="40"/>
      <c r="AM880" s="40"/>
      <c r="AN880" s="40"/>
      <c r="AO880" s="40"/>
      <c r="AP880" s="40"/>
      <c r="AQ880" s="40"/>
      <c r="AR880" s="40"/>
      <c r="AS880" s="40"/>
      <c r="AT880" s="40"/>
      <c r="AU880" s="40"/>
      <c r="AV880" s="40"/>
      <c r="AW880" s="40"/>
      <c r="AX880" s="40"/>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320"/>
      <c r="AG881" s="40"/>
      <c r="AH881" s="40"/>
      <c r="AI881" s="40"/>
      <c r="AJ881" s="40"/>
      <c r="AK881" s="40"/>
      <c r="AL881" s="40"/>
      <c r="AM881" s="40"/>
      <c r="AN881" s="40"/>
      <c r="AO881" s="40"/>
      <c r="AP881" s="40"/>
      <c r="AQ881" s="40"/>
      <c r="AR881" s="40"/>
      <c r="AS881" s="40"/>
      <c r="AT881" s="40"/>
      <c r="AU881" s="40"/>
      <c r="AV881" s="40"/>
      <c r="AW881" s="40"/>
      <c r="AX881" s="40"/>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320"/>
      <c r="AG882" s="40"/>
      <c r="AH882" s="40"/>
      <c r="AI882" s="40"/>
      <c r="AJ882" s="40"/>
      <c r="AK882" s="40"/>
      <c r="AL882" s="40"/>
      <c r="AM882" s="40"/>
      <c r="AN882" s="40"/>
      <c r="AO882" s="40"/>
      <c r="AP882" s="40"/>
      <c r="AQ882" s="40"/>
      <c r="AR882" s="40"/>
      <c r="AS882" s="40"/>
      <c r="AT882" s="40"/>
      <c r="AU882" s="40"/>
      <c r="AV882" s="40"/>
      <c r="AW882" s="40"/>
      <c r="AX882" s="40"/>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320"/>
      <c r="AG883" s="40"/>
      <c r="AH883" s="40"/>
      <c r="AI883" s="40"/>
      <c r="AJ883" s="40"/>
      <c r="AK883" s="40"/>
      <c r="AL883" s="40"/>
      <c r="AM883" s="40"/>
      <c r="AN883" s="40"/>
      <c r="AO883" s="40"/>
      <c r="AP883" s="40"/>
      <c r="AQ883" s="40"/>
      <c r="AR883" s="40"/>
      <c r="AS883" s="40"/>
      <c r="AT883" s="40"/>
      <c r="AU883" s="40"/>
      <c r="AV883" s="40"/>
      <c r="AW883" s="40"/>
      <c r="AX883" s="40"/>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320"/>
      <c r="AG884" s="40"/>
      <c r="AH884" s="40"/>
      <c r="AI884" s="40"/>
      <c r="AJ884" s="40"/>
      <c r="AK884" s="40"/>
      <c r="AL884" s="40"/>
      <c r="AM884" s="40"/>
      <c r="AN884" s="40"/>
      <c r="AO884" s="40"/>
      <c r="AP884" s="40"/>
      <c r="AQ884" s="40"/>
      <c r="AR884" s="40"/>
      <c r="AS884" s="40"/>
      <c r="AT884" s="40"/>
      <c r="AU884" s="40"/>
      <c r="AV884" s="40"/>
      <c r="AW884" s="40"/>
      <c r="AX884" s="40"/>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320"/>
      <c r="AG885" s="40"/>
      <c r="AH885" s="40"/>
      <c r="AI885" s="40"/>
      <c r="AJ885" s="40"/>
      <c r="AK885" s="40"/>
      <c r="AL885" s="40"/>
      <c r="AM885" s="40"/>
      <c r="AN885" s="40"/>
      <c r="AO885" s="40"/>
      <c r="AP885" s="40"/>
      <c r="AQ885" s="40"/>
      <c r="AR885" s="40"/>
      <c r="AS885" s="40"/>
      <c r="AT885" s="40"/>
      <c r="AU885" s="40"/>
      <c r="AV885" s="40"/>
      <c r="AW885" s="40"/>
      <c r="AX885" s="40"/>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320"/>
      <c r="AG886" s="40"/>
      <c r="AH886" s="40"/>
      <c r="AI886" s="40"/>
      <c r="AJ886" s="40"/>
      <c r="AK886" s="40"/>
      <c r="AL886" s="40"/>
      <c r="AM886" s="40"/>
      <c r="AN886" s="40"/>
      <c r="AO886" s="40"/>
      <c r="AP886" s="40"/>
      <c r="AQ886" s="40"/>
      <c r="AR886" s="40"/>
      <c r="AS886" s="40"/>
      <c r="AT886" s="40"/>
      <c r="AU886" s="40"/>
      <c r="AV886" s="40"/>
      <c r="AW886" s="40"/>
      <c r="AX886" s="40"/>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320"/>
      <c r="AG887" s="40"/>
      <c r="AH887" s="40"/>
      <c r="AI887" s="40"/>
      <c r="AJ887" s="40"/>
      <c r="AK887" s="40"/>
      <c r="AL887" s="40"/>
      <c r="AM887" s="40"/>
      <c r="AN887" s="40"/>
      <c r="AO887" s="40"/>
      <c r="AP887" s="40"/>
      <c r="AQ887" s="40"/>
      <c r="AR887" s="40"/>
      <c r="AS887" s="40"/>
      <c r="AT887" s="40"/>
      <c r="AU887" s="40"/>
      <c r="AV887" s="40"/>
      <c r="AW887" s="40"/>
      <c r="AX887" s="40"/>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320"/>
      <c r="AG888" s="40"/>
      <c r="AH888" s="40"/>
      <c r="AI888" s="40"/>
      <c r="AJ888" s="40"/>
      <c r="AK888" s="40"/>
      <c r="AL888" s="40"/>
      <c r="AM888" s="40"/>
      <c r="AN888" s="40"/>
      <c r="AO888" s="40"/>
      <c r="AP888" s="40"/>
      <c r="AQ888" s="40"/>
      <c r="AR888" s="40"/>
      <c r="AS888" s="40"/>
      <c r="AT888" s="40"/>
      <c r="AU888" s="40"/>
      <c r="AV888" s="40"/>
      <c r="AW888" s="40"/>
      <c r="AX888" s="40"/>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320"/>
      <c r="AG889" s="40"/>
      <c r="AH889" s="40"/>
      <c r="AI889" s="40"/>
      <c r="AJ889" s="40"/>
      <c r="AK889" s="40"/>
      <c r="AL889" s="40"/>
      <c r="AM889" s="40"/>
      <c r="AN889" s="40"/>
      <c r="AO889" s="40"/>
      <c r="AP889" s="40"/>
      <c r="AQ889" s="40"/>
      <c r="AR889" s="40"/>
      <c r="AS889" s="40"/>
      <c r="AT889" s="40"/>
      <c r="AU889" s="40"/>
      <c r="AV889" s="40"/>
      <c r="AW889" s="40"/>
      <c r="AX889" s="40"/>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320"/>
      <c r="AG890" s="40"/>
      <c r="AH890" s="40"/>
      <c r="AI890" s="40"/>
      <c r="AJ890" s="40"/>
      <c r="AK890" s="40"/>
      <c r="AL890" s="40"/>
      <c r="AM890" s="40"/>
      <c r="AN890" s="40"/>
      <c r="AO890" s="40"/>
      <c r="AP890" s="40"/>
      <c r="AQ890" s="40"/>
      <c r="AR890" s="40"/>
      <c r="AS890" s="40"/>
      <c r="AT890" s="40"/>
      <c r="AU890" s="40"/>
      <c r="AV890" s="40"/>
      <c r="AW890" s="40"/>
      <c r="AX890" s="40"/>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320"/>
      <c r="AG891" s="40"/>
      <c r="AH891" s="40"/>
      <c r="AI891" s="40"/>
      <c r="AJ891" s="40"/>
      <c r="AK891" s="40"/>
      <c r="AL891" s="40"/>
      <c r="AM891" s="40"/>
      <c r="AN891" s="40"/>
      <c r="AO891" s="40"/>
      <c r="AP891" s="40"/>
      <c r="AQ891" s="40"/>
      <c r="AR891" s="40"/>
      <c r="AS891" s="40"/>
      <c r="AT891" s="40"/>
      <c r="AU891" s="40"/>
      <c r="AV891" s="40"/>
      <c r="AW891" s="40"/>
      <c r="AX891" s="40"/>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320"/>
      <c r="AG892" s="40"/>
      <c r="AH892" s="40"/>
      <c r="AI892" s="40"/>
      <c r="AJ892" s="40"/>
      <c r="AK892" s="40"/>
      <c r="AL892" s="40"/>
      <c r="AM892" s="40"/>
      <c r="AN892" s="40"/>
      <c r="AO892" s="40"/>
      <c r="AP892" s="40"/>
      <c r="AQ892" s="40"/>
      <c r="AR892" s="40"/>
      <c r="AS892" s="40"/>
      <c r="AT892" s="40"/>
      <c r="AU892" s="40"/>
      <c r="AV892" s="40"/>
      <c r="AW892" s="40"/>
      <c r="AX892" s="40"/>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320"/>
      <c r="AG893" s="40"/>
      <c r="AH893" s="40"/>
      <c r="AI893" s="40"/>
      <c r="AJ893" s="40"/>
      <c r="AK893" s="40"/>
      <c r="AL893" s="40"/>
      <c r="AM893" s="40"/>
      <c r="AN893" s="40"/>
      <c r="AO893" s="40"/>
      <c r="AP893" s="40"/>
      <c r="AQ893" s="40"/>
      <c r="AR893" s="40"/>
      <c r="AS893" s="40"/>
      <c r="AT893" s="40"/>
      <c r="AU893" s="40"/>
      <c r="AV893" s="40"/>
      <c r="AW893" s="40"/>
      <c r="AX893" s="40"/>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320"/>
      <c r="AG894" s="40"/>
      <c r="AH894" s="40"/>
      <c r="AI894" s="40"/>
      <c r="AJ894" s="40"/>
      <c r="AK894" s="40"/>
      <c r="AL894" s="40"/>
      <c r="AM894" s="40"/>
      <c r="AN894" s="40"/>
      <c r="AO894" s="40"/>
      <c r="AP894" s="40"/>
      <c r="AQ894" s="40"/>
      <c r="AR894" s="40"/>
      <c r="AS894" s="40"/>
      <c r="AT894" s="40"/>
      <c r="AU894" s="40"/>
      <c r="AV894" s="40"/>
      <c r="AW894" s="40"/>
      <c r="AX894" s="40"/>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320"/>
      <c r="AG895" s="40"/>
      <c r="AH895" s="40"/>
      <c r="AI895" s="40"/>
      <c r="AJ895" s="40"/>
      <c r="AK895" s="40"/>
      <c r="AL895" s="40"/>
      <c r="AM895" s="40"/>
      <c r="AN895" s="40"/>
      <c r="AO895" s="40"/>
      <c r="AP895" s="40"/>
      <c r="AQ895" s="40"/>
      <c r="AR895" s="40"/>
      <c r="AS895" s="40"/>
      <c r="AT895" s="40"/>
      <c r="AU895" s="40"/>
      <c r="AV895" s="40"/>
      <c r="AW895" s="40"/>
      <c r="AX895" s="40"/>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320"/>
      <c r="AG896" s="40"/>
      <c r="AH896" s="40"/>
      <c r="AI896" s="40"/>
      <c r="AJ896" s="40"/>
      <c r="AK896" s="40"/>
      <c r="AL896" s="40"/>
      <c r="AM896" s="40"/>
      <c r="AN896" s="40"/>
      <c r="AO896" s="40"/>
      <c r="AP896" s="40"/>
      <c r="AQ896" s="40"/>
      <c r="AR896" s="40"/>
      <c r="AS896" s="40"/>
      <c r="AT896" s="40"/>
      <c r="AU896" s="40"/>
      <c r="AV896" s="40"/>
      <c r="AW896" s="40"/>
      <c r="AX896" s="40"/>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320"/>
      <c r="AG897" s="40"/>
      <c r="AH897" s="40"/>
      <c r="AI897" s="40"/>
      <c r="AJ897" s="40"/>
      <c r="AK897" s="40"/>
      <c r="AL897" s="40"/>
      <c r="AM897" s="40"/>
      <c r="AN897" s="40"/>
      <c r="AO897" s="40"/>
      <c r="AP897" s="40"/>
      <c r="AQ897" s="40"/>
      <c r="AR897" s="40"/>
      <c r="AS897" s="40"/>
      <c r="AT897" s="40"/>
      <c r="AU897" s="40"/>
      <c r="AV897" s="40"/>
      <c r="AW897" s="40"/>
      <c r="AX897" s="40"/>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320"/>
      <c r="AG898" s="40"/>
      <c r="AH898" s="40"/>
      <c r="AI898" s="40"/>
      <c r="AJ898" s="40"/>
      <c r="AK898" s="40"/>
      <c r="AL898" s="40"/>
      <c r="AM898" s="40"/>
      <c r="AN898" s="40"/>
      <c r="AO898" s="40"/>
      <c r="AP898" s="40"/>
      <c r="AQ898" s="40"/>
      <c r="AR898" s="40"/>
      <c r="AS898" s="40"/>
      <c r="AT898" s="40"/>
      <c r="AU898" s="40"/>
      <c r="AV898" s="40"/>
      <c r="AW898" s="40"/>
      <c r="AX898" s="40"/>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320"/>
      <c r="AG899" s="40"/>
      <c r="AH899" s="40"/>
      <c r="AI899" s="40"/>
      <c r="AJ899" s="40"/>
      <c r="AK899" s="40"/>
      <c r="AL899" s="40"/>
      <c r="AM899" s="40"/>
      <c r="AN899" s="40"/>
      <c r="AO899" s="40"/>
      <c r="AP899" s="40"/>
      <c r="AQ899" s="40"/>
      <c r="AR899" s="40"/>
      <c r="AS899" s="40"/>
      <c r="AT899" s="40"/>
      <c r="AU899" s="40"/>
      <c r="AV899" s="40"/>
      <c r="AW899" s="40"/>
      <c r="AX899" s="40"/>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320"/>
      <c r="AG900" s="40"/>
      <c r="AH900" s="40"/>
      <c r="AI900" s="40"/>
      <c r="AJ900" s="40"/>
      <c r="AK900" s="40"/>
      <c r="AL900" s="40"/>
      <c r="AM900" s="40"/>
      <c r="AN900" s="40"/>
      <c r="AO900" s="40"/>
      <c r="AP900" s="40"/>
      <c r="AQ900" s="40"/>
      <c r="AR900" s="40"/>
      <c r="AS900" s="40"/>
      <c r="AT900" s="40"/>
      <c r="AU900" s="40"/>
      <c r="AV900" s="40"/>
      <c r="AW900" s="40"/>
      <c r="AX900" s="40"/>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320"/>
      <c r="AG901" s="40"/>
      <c r="AH901" s="40"/>
      <c r="AI901" s="40"/>
      <c r="AJ901" s="40"/>
      <c r="AK901" s="40"/>
      <c r="AL901" s="40"/>
      <c r="AM901" s="40"/>
      <c r="AN901" s="40"/>
      <c r="AO901" s="40"/>
      <c r="AP901" s="40"/>
      <c r="AQ901" s="40"/>
      <c r="AR901" s="40"/>
      <c r="AS901" s="40"/>
      <c r="AT901" s="40"/>
      <c r="AU901" s="40"/>
      <c r="AV901" s="40"/>
      <c r="AW901" s="40"/>
      <c r="AX901" s="40"/>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320"/>
      <c r="AG902" s="40"/>
      <c r="AH902" s="40"/>
      <c r="AI902" s="40"/>
      <c r="AJ902" s="40"/>
      <c r="AK902" s="40"/>
      <c r="AL902" s="40"/>
      <c r="AM902" s="40"/>
      <c r="AN902" s="40"/>
      <c r="AO902" s="40"/>
      <c r="AP902" s="40"/>
      <c r="AQ902" s="40"/>
      <c r="AR902" s="40"/>
      <c r="AS902" s="40"/>
      <c r="AT902" s="40"/>
      <c r="AU902" s="40"/>
      <c r="AV902" s="40"/>
      <c r="AW902" s="40"/>
      <c r="AX902" s="40"/>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320"/>
      <c r="AG903" s="40"/>
      <c r="AH903" s="40"/>
      <c r="AI903" s="40"/>
      <c r="AJ903" s="40"/>
      <c r="AK903" s="40"/>
      <c r="AL903" s="40"/>
      <c r="AM903" s="40"/>
      <c r="AN903" s="40"/>
      <c r="AO903" s="40"/>
      <c r="AP903" s="40"/>
      <c r="AQ903" s="40"/>
      <c r="AR903" s="40"/>
      <c r="AS903" s="40"/>
      <c r="AT903" s="40"/>
      <c r="AU903" s="40"/>
      <c r="AV903" s="40"/>
      <c r="AW903" s="40"/>
      <c r="AX903" s="40"/>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320"/>
      <c r="AG904" s="40"/>
      <c r="AH904" s="40"/>
      <c r="AI904" s="40"/>
      <c r="AJ904" s="40"/>
      <c r="AK904" s="40"/>
      <c r="AL904" s="40"/>
      <c r="AM904" s="40"/>
      <c r="AN904" s="40"/>
      <c r="AO904" s="40"/>
      <c r="AP904" s="40"/>
      <c r="AQ904" s="40"/>
      <c r="AR904" s="40"/>
      <c r="AS904" s="40"/>
      <c r="AT904" s="40"/>
      <c r="AU904" s="40"/>
      <c r="AV904" s="40"/>
      <c r="AW904" s="40"/>
      <c r="AX904" s="40"/>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320"/>
      <c r="AG905" s="40"/>
      <c r="AH905" s="40"/>
      <c r="AI905" s="40"/>
      <c r="AJ905" s="40"/>
      <c r="AK905" s="40"/>
      <c r="AL905" s="40"/>
      <c r="AM905" s="40"/>
      <c r="AN905" s="40"/>
      <c r="AO905" s="40"/>
      <c r="AP905" s="40"/>
      <c r="AQ905" s="40"/>
      <c r="AR905" s="40"/>
      <c r="AS905" s="40"/>
      <c r="AT905" s="40"/>
      <c r="AU905" s="40"/>
      <c r="AV905" s="40"/>
      <c r="AW905" s="40"/>
      <c r="AX905" s="40"/>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320"/>
      <c r="AG906" s="40"/>
      <c r="AH906" s="40"/>
      <c r="AI906" s="40"/>
      <c r="AJ906" s="40"/>
      <c r="AK906" s="40"/>
      <c r="AL906" s="40"/>
      <c r="AM906" s="40"/>
      <c r="AN906" s="40"/>
      <c r="AO906" s="40"/>
      <c r="AP906" s="40"/>
      <c r="AQ906" s="40"/>
      <c r="AR906" s="40"/>
      <c r="AS906" s="40"/>
      <c r="AT906" s="40"/>
      <c r="AU906" s="40"/>
      <c r="AV906" s="40"/>
      <c r="AW906" s="40"/>
      <c r="AX906" s="40"/>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320"/>
      <c r="AG907" s="40"/>
      <c r="AH907" s="40"/>
      <c r="AI907" s="40"/>
      <c r="AJ907" s="40"/>
      <c r="AK907" s="40"/>
      <c r="AL907" s="40"/>
      <c r="AM907" s="40"/>
      <c r="AN907" s="40"/>
      <c r="AO907" s="40"/>
      <c r="AP907" s="40"/>
      <c r="AQ907" s="40"/>
      <c r="AR907" s="40"/>
      <c r="AS907" s="40"/>
      <c r="AT907" s="40"/>
      <c r="AU907" s="40"/>
      <c r="AV907" s="40"/>
      <c r="AW907" s="40"/>
      <c r="AX907" s="40"/>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320"/>
      <c r="AG908" s="40"/>
      <c r="AH908" s="40"/>
      <c r="AI908" s="40"/>
      <c r="AJ908" s="40"/>
      <c r="AK908" s="40"/>
      <c r="AL908" s="40"/>
      <c r="AM908" s="40"/>
      <c r="AN908" s="40"/>
      <c r="AO908" s="40"/>
      <c r="AP908" s="40"/>
      <c r="AQ908" s="40"/>
      <c r="AR908" s="40"/>
      <c r="AS908" s="40"/>
      <c r="AT908" s="40"/>
      <c r="AU908" s="40"/>
      <c r="AV908" s="40"/>
      <c r="AW908" s="40"/>
      <c r="AX908" s="40"/>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320"/>
      <c r="AG909" s="40"/>
      <c r="AH909" s="40"/>
      <c r="AI909" s="40"/>
      <c r="AJ909" s="40"/>
      <c r="AK909" s="40"/>
      <c r="AL909" s="40"/>
      <c r="AM909" s="40"/>
      <c r="AN909" s="40"/>
      <c r="AO909" s="40"/>
      <c r="AP909" s="40"/>
      <c r="AQ909" s="40"/>
      <c r="AR909" s="40"/>
      <c r="AS909" s="40"/>
      <c r="AT909" s="40"/>
      <c r="AU909" s="40"/>
      <c r="AV909" s="40"/>
      <c r="AW909" s="40"/>
      <c r="AX909" s="40"/>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320"/>
      <c r="AG910" s="40"/>
      <c r="AH910" s="40"/>
      <c r="AI910" s="40"/>
      <c r="AJ910" s="40"/>
      <c r="AK910" s="40"/>
      <c r="AL910" s="40"/>
      <c r="AM910" s="40"/>
      <c r="AN910" s="40"/>
      <c r="AO910" s="40"/>
      <c r="AP910" s="40"/>
      <c r="AQ910" s="40"/>
      <c r="AR910" s="40"/>
      <c r="AS910" s="40"/>
      <c r="AT910" s="40"/>
      <c r="AU910" s="40"/>
      <c r="AV910" s="40"/>
      <c r="AW910" s="40"/>
      <c r="AX910" s="40"/>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320"/>
      <c r="AG911" s="40"/>
      <c r="AH911" s="40"/>
      <c r="AI911" s="40"/>
      <c r="AJ911" s="40"/>
      <c r="AK911" s="40"/>
      <c r="AL911" s="40"/>
      <c r="AM911" s="40"/>
      <c r="AN911" s="40"/>
      <c r="AO911" s="40"/>
      <c r="AP911" s="40"/>
      <c r="AQ911" s="40"/>
      <c r="AR911" s="40"/>
      <c r="AS911" s="40"/>
      <c r="AT911" s="40"/>
      <c r="AU911" s="40"/>
      <c r="AV911" s="40"/>
      <c r="AW911" s="40"/>
      <c r="AX911" s="40"/>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320"/>
      <c r="AG912" s="40"/>
      <c r="AH912" s="40"/>
      <c r="AI912" s="40"/>
      <c r="AJ912" s="40"/>
      <c r="AK912" s="40"/>
      <c r="AL912" s="40"/>
      <c r="AM912" s="40"/>
      <c r="AN912" s="40"/>
      <c r="AO912" s="40"/>
      <c r="AP912" s="40"/>
      <c r="AQ912" s="40"/>
      <c r="AR912" s="40"/>
      <c r="AS912" s="40"/>
      <c r="AT912" s="40"/>
      <c r="AU912" s="40"/>
      <c r="AV912" s="40"/>
      <c r="AW912" s="40"/>
      <c r="AX912" s="40"/>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320"/>
      <c r="AG913" s="40"/>
      <c r="AH913" s="40"/>
      <c r="AI913" s="40"/>
      <c r="AJ913" s="40"/>
      <c r="AK913" s="40"/>
      <c r="AL913" s="40"/>
      <c r="AM913" s="40"/>
      <c r="AN913" s="40"/>
      <c r="AO913" s="40"/>
      <c r="AP913" s="40"/>
      <c r="AQ913" s="40"/>
      <c r="AR913" s="40"/>
      <c r="AS913" s="40"/>
      <c r="AT913" s="40"/>
      <c r="AU913" s="40"/>
      <c r="AV913" s="40"/>
      <c r="AW913" s="40"/>
      <c r="AX913" s="40"/>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320"/>
      <c r="AG914" s="40"/>
      <c r="AH914" s="40"/>
      <c r="AI914" s="40"/>
      <c r="AJ914" s="40"/>
      <c r="AK914" s="40"/>
      <c r="AL914" s="40"/>
      <c r="AM914" s="40"/>
      <c r="AN914" s="40"/>
      <c r="AO914" s="40"/>
      <c r="AP914" s="40"/>
      <c r="AQ914" s="40"/>
      <c r="AR914" s="40"/>
      <c r="AS914" s="40"/>
      <c r="AT914" s="40"/>
      <c r="AU914" s="40"/>
      <c r="AV914" s="40"/>
      <c r="AW914" s="40"/>
      <c r="AX914" s="40"/>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320"/>
      <c r="AG915" s="40"/>
      <c r="AH915" s="40"/>
      <c r="AI915" s="40"/>
      <c r="AJ915" s="40"/>
      <c r="AK915" s="40"/>
      <c r="AL915" s="40"/>
      <c r="AM915" s="40"/>
      <c r="AN915" s="40"/>
      <c r="AO915" s="40"/>
      <c r="AP915" s="40"/>
      <c r="AQ915" s="40"/>
      <c r="AR915" s="40"/>
      <c r="AS915" s="40"/>
      <c r="AT915" s="40"/>
      <c r="AU915" s="40"/>
      <c r="AV915" s="40"/>
      <c r="AW915" s="40"/>
      <c r="AX915" s="40"/>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320"/>
      <c r="AG916" s="40"/>
      <c r="AH916" s="40"/>
      <c r="AI916" s="40"/>
      <c r="AJ916" s="40"/>
      <c r="AK916" s="40"/>
      <c r="AL916" s="40"/>
      <c r="AM916" s="40"/>
      <c r="AN916" s="40"/>
      <c r="AO916" s="40"/>
      <c r="AP916" s="40"/>
      <c r="AQ916" s="40"/>
      <c r="AR916" s="40"/>
      <c r="AS916" s="40"/>
      <c r="AT916" s="40"/>
      <c r="AU916" s="40"/>
      <c r="AV916" s="40"/>
      <c r="AW916" s="40"/>
      <c r="AX916" s="40"/>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320"/>
      <c r="AG917" s="40"/>
      <c r="AH917" s="40"/>
      <c r="AI917" s="40"/>
      <c r="AJ917" s="40"/>
      <c r="AK917" s="40"/>
      <c r="AL917" s="40"/>
      <c r="AM917" s="40"/>
      <c r="AN917" s="40"/>
      <c r="AO917" s="40"/>
      <c r="AP917" s="40"/>
      <c r="AQ917" s="40"/>
      <c r="AR917" s="40"/>
      <c r="AS917" s="40"/>
      <c r="AT917" s="40"/>
      <c r="AU917" s="40"/>
      <c r="AV917" s="40"/>
      <c r="AW917" s="40"/>
      <c r="AX917" s="40"/>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320"/>
      <c r="AG918" s="40"/>
      <c r="AH918" s="40"/>
      <c r="AI918" s="40"/>
      <c r="AJ918" s="40"/>
      <c r="AK918" s="40"/>
      <c r="AL918" s="40"/>
      <c r="AM918" s="40"/>
      <c r="AN918" s="40"/>
      <c r="AO918" s="40"/>
      <c r="AP918" s="40"/>
      <c r="AQ918" s="40"/>
      <c r="AR918" s="40"/>
      <c r="AS918" s="40"/>
      <c r="AT918" s="40"/>
      <c r="AU918" s="40"/>
      <c r="AV918" s="40"/>
      <c r="AW918" s="40"/>
      <c r="AX918" s="40"/>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320"/>
      <c r="AG919" s="40"/>
      <c r="AH919" s="40"/>
      <c r="AI919" s="40"/>
      <c r="AJ919" s="40"/>
      <c r="AK919" s="40"/>
      <c r="AL919" s="40"/>
      <c r="AM919" s="40"/>
      <c r="AN919" s="40"/>
      <c r="AO919" s="40"/>
      <c r="AP919" s="40"/>
      <c r="AQ919" s="40"/>
      <c r="AR919" s="40"/>
      <c r="AS919" s="40"/>
      <c r="AT919" s="40"/>
      <c r="AU919" s="40"/>
      <c r="AV919" s="40"/>
      <c r="AW919" s="40"/>
      <c r="AX919" s="40"/>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320"/>
      <c r="AG920" s="40"/>
      <c r="AH920" s="40"/>
      <c r="AI920" s="40"/>
      <c r="AJ920" s="40"/>
      <c r="AK920" s="40"/>
      <c r="AL920" s="40"/>
      <c r="AM920" s="40"/>
      <c r="AN920" s="40"/>
      <c r="AO920" s="40"/>
      <c r="AP920" s="40"/>
      <c r="AQ920" s="40"/>
      <c r="AR920" s="40"/>
      <c r="AS920" s="40"/>
      <c r="AT920" s="40"/>
      <c r="AU920" s="40"/>
      <c r="AV920" s="40"/>
      <c r="AW920" s="40"/>
      <c r="AX920" s="40"/>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320"/>
      <c r="AG921" s="40"/>
      <c r="AH921" s="40"/>
      <c r="AI921" s="40"/>
      <c r="AJ921" s="40"/>
      <c r="AK921" s="40"/>
      <c r="AL921" s="40"/>
      <c r="AM921" s="40"/>
      <c r="AN921" s="40"/>
      <c r="AO921" s="40"/>
      <c r="AP921" s="40"/>
      <c r="AQ921" s="40"/>
      <c r="AR921" s="40"/>
      <c r="AS921" s="40"/>
      <c r="AT921" s="40"/>
      <c r="AU921" s="40"/>
      <c r="AV921" s="40"/>
      <c r="AW921" s="40"/>
      <c r="AX921" s="40"/>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320"/>
      <c r="AG922" s="40"/>
      <c r="AH922" s="40"/>
      <c r="AI922" s="40"/>
      <c r="AJ922" s="40"/>
      <c r="AK922" s="40"/>
      <c r="AL922" s="40"/>
      <c r="AM922" s="40"/>
      <c r="AN922" s="40"/>
      <c r="AO922" s="40"/>
      <c r="AP922" s="40"/>
      <c r="AQ922" s="40"/>
      <c r="AR922" s="40"/>
      <c r="AS922" s="40"/>
      <c r="AT922" s="40"/>
      <c r="AU922" s="40"/>
      <c r="AV922" s="40"/>
      <c r="AW922" s="40"/>
      <c r="AX922" s="40"/>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320"/>
      <c r="AG923" s="40"/>
      <c r="AH923" s="40"/>
      <c r="AI923" s="40"/>
      <c r="AJ923" s="40"/>
      <c r="AK923" s="40"/>
      <c r="AL923" s="40"/>
      <c r="AM923" s="40"/>
      <c r="AN923" s="40"/>
      <c r="AO923" s="40"/>
      <c r="AP923" s="40"/>
      <c r="AQ923" s="40"/>
      <c r="AR923" s="40"/>
      <c r="AS923" s="40"/>
      <c r="AT923" s="40"/>
      <c r="AU923" s="40"/>
      <c r="AV923" s="40"/>
      <c r="AW923" s="40"/>
      <c r="AX923" s="40"/>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320"/>
      <c r="AG924" s="40"/>
      <c r="AH924" s="40"/>
      <c r="AI924" s="40"/>
      <c r="AJ924" s="40"/>
      <c r="AK924" s="40"/>
      <c r="AL924" s="40"/>
      <c r="AM924" s="40"/>
      <c r="AN924" s="40"/>
      <c r="AO924" s="40"/>
      <c r="AP924" s="40"/>
      <c r="AQ924" s="40"/>
      <c r="AR924" s="40"/>
      <c r="AS924" s="40"/>
      <c r="AT924" s="40"/>
      <c r="AU924" s="40"/>
      <c r="AV924" s="40"/>
      <c r="AW924" s="40"/>
      <c r="AX924" s="40"/>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320"/>
      <c r="AG925" s="40"/>
      <c r="AH925" s="40"/>
      <c r="AI925" s="40"/>
      <c r="AJ925" s="40"/>
      <c r="AK925" s="40"/>
      <c r="AL925" s="40"/>
      <c r="AM925" s="40"/>
      <c r="AN925" s="40"/>
      <c r="AO925" s="40"/>
      <c r="AP925" s="40"/>
      <c r="AQ925" s="40"/>
      <c r="AR925" s="40"/>
      <c r="AS925" s="40"/>
      <c r="AT925" s="40"/>
      <c r="AU925" s="40"/>
      <c r="AV925" s="40"/>
      <c r="AW925" s="40"/>
      <c r="AX925" s="40"/>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320"/>
      <c r="AG926" s="40"/>
      <c r="AH926" s="40"/>
      <c r="AI926" s="40"/>
      <c r="AJ926" s="40"/>
      <c r="AK926" s="40"/>
      <c r="AL926" s="40"/>
      <c r="AM926" s="40"/>
      <c r="AN926" s="40"/>
      <c r="AO926" s="40"/>
      <c r="AP926" s="40"/>
      <c r="AQ926" s="40"/>
      <c r="AR926" s="40"/>
      <c r="AS926" s="40"/>
      <c r="AT926" s="40"/>
      <c r="AU926" s="40"/>
      <c r="AV926" s="40"/>
      <c r="AW926" s="40"/>
      <c r="AX926" s="40"/>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320"/>
      <c r="AG927" s="40"/>
      <c r="AH927" s="40"/>
      <c r="AI927" s="40"/>
      <c r="AJ927" s="40"/>
      <c r="AK927" s="40"/>
      <c r="AL927" s="40"/>
      <c r="AM927" s="40"/>
      <c r="AN927" s="40"/>
      <c r="AO927" s="40"/>
      <c r="AP927" s="40"/>
      <c r="AQ927" s="40"/>
      <c r="AR927" s="40"/>
      <c r="AS927" s="40"/>
      <c r="AT927" s="40"/>
      <c r="AU927" s="40"/>
      <c r="AV927" s="40"/>
      <c r="AW927" s="40"/>
      <c r="AX927" s="40"/>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320"/>
      <c r="AG928" s="40"/>
      <c r="AH928" s="40"/>
      <c r="AI928" s="40"/>
      <c r="AJ928" s="40"/>
      <c r="AK928" s="40"/>
      <c r="AL928" s="40"/>
      <c r="AM928" s="40"/>
      <c r="AN928" s="40"/>
      <c r="AO928" s="40"/>
      <c r="AP928" s="40"/>
      <c r="AQ928" s="40"/>
      <c r="AR928" s="40"/>
      <c r="AS928" s="40"/>
      <c r="AT928" s="40"/>
      <c r="AU928" s="40"/>
      <c r="AV928" s="40"/>
      <c r="AW928" s="40"/>
      <c r="AX928" s="40"/>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320"/>
      <c r="AG929" s="40"/>
      <c r="AH929" s="40"/>
      <c r="AI929" s="40"/>
      <c r="AJ929" s="40"/>
      <c r="AK929" s="40"/>
      <c r="AL929" s="40"/>
      <c r="AM929" s="40"/>
      <c r="AN929" s="40"/>
      <c r="AO929" s="40"/>
      <c r="AP929" s="40"/>
      <c r="AQ929" s="40"/>
      <c r="AR929" s="40"/>
      <c r="AS929" s="40"/>
      <c r="AT929" s="40"/>
      <c r="AU929" s="40"/>
      <c r="AV929" s="40"/>
      <c r="AW929" s="40"/>
      <c r="AX929" s="40"/>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320"/>
      <c r="AG930" s="40"/>
      <c r="AH930" s="40"/>
      <c r="AI930" s="40"/>
      <c r="AJ930" s="40"/>
      <c r="AK930" s="40"/>
      <c r="AL930" s="40"/>
      <c r="AM930" s="40"/>
      <c r="AN930" s="40"/>
      <c r="AO930" s="40"/>
      <c r="AP930" s="40"/>
      <c r="AQ930" s="40"/>
      <c r="AR930" s="40"/>
      <c r="AS930" s="40"/>
      <c r="AT930" s="40"/>
      <c r="AU930" s="40"/>
      <c r="AV930" s="40"/>
      <c r="AW930" s="40"/>
      <c r="AX930" s="40"/>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320"/>
      <c r="AG931" s="40"/>
      <c r="AH931" s="40"/>
      <c r="AI931" s="40"/>
      <c r="AJ931" s="40"/>
      <c r="AK931" s="40"/>
      <c r="AL931" s="40"/>
      <c r="AM931" s="40"/>
      <c r="AN931" s="40"/>
      <c r="AO931" s="40"/>
      <c r="AP931" s="40"/>
      <c r="AQ931" s="40"/>
      <c r="AR931" s="40"/>
      <c r="AS931" s="40"/>
      <c r="AT931" s="40"/>
      <c r="AU931" s="40"/>
      <c r="AV931" s="40"/>
      <c r="AW931" s="40"/>
      <c r="AX931" s="40"/>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320"/>
      <c r="AG932" s="40"/>
      <c r="AH932" s="40"/>
      <c r="AI932" s="40"/>
      <c r="AJ932" s="40"/>
      <c r="AK932" s="40"/>
      <c r="AL932" s="40"/>
      <c r="AM932" s="40"/>
      <c r="AN932" s="40"/>
      <c r="AO932" s="40"/>
      <c r="AP932" s="40"/>
      <c r="AQ932" s="40"/>
      <c r="AR932" s="40"/>
      <c r="AS932" s="40"/>
      <c r="AT932" s="40"/>
      <c r="AU932" s="40"/>
      <c r="AV932" s="40"/>
      <c r="AW932" s="40"/>
      <c r="AX932" s="40"/>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320"/>
      <c r="AG933" s="40"/>
      <c r="AH933" s="40"/>
      <c r="AI933" s="40"/>
      <c r="AJ933" s="40"/>
      <c r="AK933" s="40"/>
      <c r="AL933" s="40"/>
      <c r="AM933" s="40"/>
      <c r="AN933" s="40"/>
      <c r="AO933" s="40"/>
      <c r="AP933" s="40"/>
      <c r="AQ933" s="40"/>
      <c r="AR933" s="40"/>
      <c r="AS933" s="40"/>
      <c r="AT933" s="40"/>
      <c r="AU933" s="40"/>
      <c r="AV933" s="40"/>
      <c r="AW933" s="40"/>
      <c r="AX933" s="40"/>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320"/>
      <c r="AG934" s="40"/>
      <c r="AH934" s="40"/>
      <c r="AI934" s="40"/>
      <c r="AJ934" s="40"/>
      <c r="AK934" s="40"/>
      <c r="AL934" s="40"/>
      <c r="AM934" s="40"/>
      <c r="AN934" s="40"/>
      <c r="AO934" s="40"/>
      <c r="AP934" s="40"/>
      <c r="AQ934" s="40"/>
      <c r="AR934" s="40"/>
      <c r="AS934" s="40"/>
      <c r="AT934" s="40"/>
      <c r="AU934" s="40"/>
      <c r="AV934" s="40"/>
      <c r="AW934" s="40"/>
      <c r="AX934" s="40"/>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320"/>
      <c r="AG935" s="40"/>
      <c r="AH935" s="40"/>
      <c r="AI935" s="40"/>
      <c r="AJ935" s="40"/>
      <c r="AK935" s="40"/>
      <c r="AL935" s="40"/>
      <c r="AM935" s="40"/>
      <c r="AN935" s="40"/>
      <c r="AO935" s="40"/>
      <c r="AP935" s="40"/>
      <c r="AQ935" s="40"/>
      <c r="AR935" s="40"/>
      <c r="AS935" s="40"/>
      <c r="AT935" s="40"/>
      <c r="AU935" s="40"/>
      <c r="AV935" s="40"/>
      <c r="AW935" s="40"/>
      <c r="AX935" s="40"/>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320"/>
      <c r="AG936" s="40"/>
      <c r="AH936" s="40"/>
      <c r="AI936" s="40"/>
      <c r="AJ936" s="40"/>
      <c r="AK936" s="40"/>
      <c r="AL936" s="40"/>
      <c r="AM936" s="40"/>
      <c r="AN936" s="40"/>
      <c r="AO936" s="40"/>
      <c r="AP936" s="40"/>
      <c r="AQ936" s="40"/>
      <c r="AR936" s="40"/>
      <c r="AS936" s="40"/>
      <c r="AT936" s="40"/>
      <c r="AU936" s="40"/>
      <c r="AV936" s="40"/>
      <c r="AW936" s="40"/>
      <c r="AX936" s="40"/>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320"/>
      <c r="AG937" s="40"/>
      <c r="AH937" s="40"/>
      <c r="AI937" s="40"/>
      <c r="AJ937" s="40"/>
      <c r="AK937" s="40"/>
      <c r="AL937" s="40"/>
      <c r="AM937" s="40"/>
      <c r="AN937" s="40"/>
      <c r="AO937" s="40"/>
      <c r="AP937" s="40"/>
      <c r="AQ937" s="40"/>
      <c r="AR937" s="40"/>
      <c r="AS937" s="40"/>
      <c r="AT937" s="40"/>
      <c r="AU937" s="40"/>
      <c r="AV937" s="40"/>
      <c r="AW937" s="40"/>
      <c r="AX937" s="40"/>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320"/>
      <c r="AG938" s="40"/>
      <c r="AH938" s="40"/>
      <c r="AI938" s="40"/>
      <c r="AJ938" s="40"/>
      <c r="AK938" s="40"/>
      <c r="AL938" s="40"/>
      <c r="AM938" s="40"/>
      <c r="AN938" s="40"/>
      <c r="AO938" s="40"/>
      <c r="AP938" s="40"/>
      <c r="AQ938" s="40"/>
      <c r="AR938" s="40"/>
      <c r="AS938" s="40"/>
      <c r="AT938" s="40"/>
      <c r="AU938" s="40"/>
      <c r="AV938" s="40"/>
      <c r="AW938" s="40"/>
      <c r="AX938" s="40"/>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320"/>
      <c r="AG939" s="40"/>
      <c r="AH939" s="40"/>
      <c r="AI939" s="40"/>
      <c r="AJ939" s="40"/>
      <c r="AK939" s="40"/>
      <c r="AL939" s="40"/>
      <c r="AM939" s="40"/>
      <c r="AN939" s="40"/>
      <c r="AO939" s="40"/>
      <c r="AP939" s="40"/>
      <c r="AQ939" s="40"/>
      <c r="AR939" s="40"/>
      <c r="AS939" s="40"/>
      <c r="AT939" s="40"/>
      <c r="AU939" s="40"/>
      <c r="AV939" s="40"/>
      <c r="AW939" s="40"/>
      <c r="AX939" s="40"/>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320"/>
      <c r="AG940" s="40"/>
      <c r="AH940" s="40"/>
      <c r="AI940" s="40"/>
      <c r="AJ940" s="40"/>
      <c r="AK940" s="40"/>
      <c r="AL940" s="40"/>
      <c r="AM940" s="40"/>
      <c r="AN940" s="40"/>
      <c r="AO940" s="40"/>
      <c r="AP940" s="40"/>
      <c r="AQ940" s="40"/>
      <c r="AR940" s="40"/>
      <c r="AS940" s="40"/>
      <c r="AT940" s="40"/>
      <c r="AU940" s="40"/>
      <c r="AV940" s="40"/>
      <c r="AW940" s="40"/>
      <c r="AX940" s="40"/>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320"/>
      <c r="AG941" s="40"/>
      <c r="AH941" s="40"/>
      <c r="AI941" s="40"/>
      <c r="AJ941" s="40"/>
      <c r="AK941" s="40"/>
      <c r="AL941" s="40"/>
      <c r="AM941" s="40"/>
      <c r="AN941" s="40"/>
      <c r="AO941" s="40"/>
      <c r="AP941" s="40"/>
      <c r="AQ941" s="40"/>
      <c r="AR941" s="40"/>
      <c r="AS941" s="40"/>
      <c r="AT941" s="40"/>
      <c r="AU941" s="40"/>
      <c r="AV941" s="40"/>
      <c r="AW941" s="40"/>
      <c r="AX941" s="40"/>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320"/>
      <c r="AG942" s="40"/>
      <c r="AH942" s="40"/>
      <c r="AI942" s="40"/>
      <c r="AJ942" s="40"/>
      <c r="AK942" s="40"/>
      <c r="AL942" s="40"/>
      <c r="AM942" s="40"/>
      <c r="AN942" s="40"/>
      <c r="AO942" s="40"/>
      <c r="AP942" s="40"/>
      <c r="AQ942" s="40"/>
      <c r="AR942" s="40"/>
      <c r="AS942" s="40"/>
      <c r="AT942" s="40"/>
      <c r="AU942" s="40"/>
      <c r="AV942" s="40"/>
      <c r="AW942" s="40"/>
      <c r="AX942" s="40"/>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320"/>
      <c r="AG943" s="40"/>
      <c r="AH943" s="40"/>
      <c r="AI943" s="40"/>
      <c r="AJ943" s="40"/>
      <c r="AK943" s="40"/>
      <c r="AL943" s="40"/>
      <c r="AM943" s="40"/>
      <c r="AN943" s="40"/>
      <c r="AO943" s="40"/>
      <c r="AP943" s="40"/>
      <c r="AQ943" s="40"/>
      <c r="AR943" s="40"/>
      <c r="AS943" s="40"/>
      <c r="AT943" s="40"/>
      <c r="AU943" s="40"/>
      <c r="AV943" s="40"/>
      <c r="AW943" s="40"/>
      <c r="AX943" s="40"/>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320"/>
      <c r="AG944" s="40"/>
      <c r="AH944" s="40"/>
      <c r="AI944" s="40"/>
      <c r="AJ944" s="40"/>
      <c r="AK944" s="40"/>
      <c r="AL944" s="40"/>
      <c r="AM944" s="40"/>
      <c r="AN944" s="40"/>
      <c r="AO944" s="40"/>
      <c r="AP944" s="40"/>
      <c r="AQ944" s="40"/>
      <c r="AR944" s="40"/>
      <c r="AS944" s="40"/>
      <c r="AT944" s="40"/>
      <c r="AU944" s="40"/>
      <c r="AV944" s="40"/>
      <c r="AW944" s="40"/>
      <c r="AX944" s="40"/>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320"/>
      <c r="AG945" s="40"/>
      <c r="AH945" s="40"/>
      <c r="AI945" s="40"/>
      <c r="AJ945" s="40"/>
      <c r="AK945" s="40"/>
      <c r="AL945" s="40"/>
      <c r="AM945" s="40"/>
      <c r="AN945" s="40"/>
      <c r="AO945" s="40"/>
      <c r="AP945" s="40"/>
      <c r="AQ945" s="40"/>
      <c r="AR945" s="40"/>
      <c r="AS945" s="40"/>
      <c r="AT945" s="40"/>
      <c r="AU945" s="40"/>
      <c r="AV945" s="40"/>
      <c r="AW945" s="40"/>
      <c r="AX945" s="40"/>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320"/>
      <c r="AG946" s="40"/>
      <c r="AH946" s="40"/>
      <c r="AI946" s="40"/>
      <c r="AJ946" s="40"/>
      <c r="AK946" s="40"/>
      <c r="AL946" s="40"/>
      <c r="AM946" s="40"/>
      <c r="AN946" s="40"/>
      <c r="AO946" s="40"/>
      <c r="AP946" s="40"/>
      <c r="AQ946" s="40"/>
      <c r="AR946" s="40"/>
      <c r="AS946" s="40"/>
      <c r="AT946" s="40"/>
      <c r="AU946" s="40"/>
      <c r="AV946" s="40"/>
      <c r="AW946" s="40"/>
      <c r="AX946" s="40"/>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320"/>
      <c r="AG947" s="40"/>
      <c r="AH947" s="40"/>
      <c r="AI947" s="40"/>
      <c r="AJ947" s="40"/>
      <c r="AK947" s="40"/>
      <c r="AL947" s="40"/>
      <c r="AM947" s="40"/>
      <c r="AN947" s="40"/>
      <c r="AO947" s="40"/>
      <c r="AP947" s="40"/>
      <c r="AQ947" s="40"/>
      <c r="AR947" s="40"/>
      <c r="AS947" s="40"/>
      <c r="AT947" s="40"/>
      <c r="AU947" s="40"/>
      <c r="AV947" s="40"/>
      <c r="AW947" s="40"/>
      <c r="AX947" s="40"/>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320"/>
      <c r="AG948" s="40"/>
      <c r="AH948" s="40"/>
      <c r="AI948" s="40"/>
      <c r="AJ948" s="40"/>
      <c r="AK948" s="40"/>
      <c r="AL948" s="40"/>
      <c r="AM948" s="40"/>
      <c r="AN948" s="40"/>
      <c r="AO948" s="40"/>
      <c r="AP948" s="40"/>
      <c r="AQ948" s="40"/>
      <c r="AR948" s="40"/>
      <c r="AS948" s="40"/>
      <c r="AT948" s="40"/>
      <c r="AU948" s="40"/>
      <c r="AV948" s="40"/>
      <c r="AW948" s="40"/>
      <c r="AX948" s="40"/>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320"/>
      <c r="AG949" s="40"/>
      <c r="AH949" s="40"/>
      <c r="AI949" s="40"/>
      <c r="AJ949" s="40"/>
      <c r="AK949" s="40"/>
      <c r="AL949" s="40"/>
      <c r="AM949" s="40"/>
      <c r="AN949" s="40"/>
      <c r="AO949" s="40"/>
      <c r="AP949" s="40"/>
      <c r="AQ949" s="40"/>
      <c r="AR949" s="40"/>
      <c r="AS949" s="40"/>
      <c r="AT949" s="40"/>
      <c r="AU949" s="40"/>
      <c r="AV949" s="40"/>
      <c r="AW949" s="40"/>
      <c r="AX949" s="40"/>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320"/>
      <c r="AG950" s="40"/>
      <c r="AH950" s="40"/>
      <c r="AI950" s="40"/>
      <c r="AJ950" s="40"/>
      <c r="AK950" s="40"/>
      <c r="AL950" s="40"/>
      <c r="AM950" s="40"/>
      <c r="AN950" s="40"/>
      <c r="AO950" s="40"/>
      <c r="AP950" s="40"/>
      <c r="AQ950" s="40"/>
      <c r="AR950" s="40"/>
      <c r="AS950" s="40"/>
      <c r="AT950" s="40"/>
      <c r="AU950" s="40"/>
      <c r="AV950" s="40"/>
      <c r="AW950" s="40"/>
      <c r="AX950" s="40"/>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320"/>
      <c r="AG951" s="40"/>
      <c r="AH951" s="40"/>
      <c r="AI951" s="40"/>
      <c r="AJ951" s="40"/>
      <c r="AK951" s="40"/>
      <c r="AL951" s="40"/>
      <c r="AM951" s="40"/>
      <c r="AN951" s="40"/>
      <c r="AO951" s="40"/>
      <c r="AP951" s="40"/>
      <c r="AQ951" s="40"/>
      <c r="AR951" s="40"/>
      <c r="AS951" s="40"/>
      <c r="AT951" s="40"/>
      <c r="AU951" s="40"/>
      <c r="AV951" s="40"/>
      <c r="AW951" s="40"/>
      <c r="AX951" s="40"/>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320"/>
      <c r="AG952" s="40"/>
      <c r="AH952" s="40"/>
      <c r="AI952" s="40"/>
      <c r="AJ952" s="40"/>
      <c r="AK952" s="40"/>
      <c r="AL952" s="40"/>
      <c r="AM952" s="40"/>
      <c r="AN952" s="40"/>
      <c r="AO952" s="40"/>
      <c r="AP952" s="40"/>
      <c r="AQ952" s="40"/>
      <c r="AR952" s="40"/>
      <c r="AS952" s="40"/>
      <c r="AT952" s="40"/>
      <c r="AU952" s="40"/>
      <c r="AV952" s="40"/>
      <c r="AW952" s="40"/>
      <c r="AX952" s="40"/>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320"/>
      <c r="AG953" s="40"/>
      <c r="AH953" s="40"/>
      <c r="AI953" s="40"/>
      <c r="AJ953" s="40"/>
      <c r="AK953" s="40"/>
      <c r="AL953" s="40"/>
      <c r="AM953" s="40"/>
      <c r="AN953" s="40"/>
      <c r="AO953" s="40"/>
      <c r="AP953" s="40"/>
      <c r="AQ953" s="40"/>
      <c r="AR953" s="40"/>
      <c r="AS953" s="40"/>
      <c r="AT953" s="40"/>
      <c r="AU953" s="40"/>
      <c r="AV953" s="40"/>
      <c r="AW953" s="40"/>
      <c r="AX953" s="40"/>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320"/>
      <c r="AG954" s="40"/>
      <c r="AH954" s="40"/>
      <c r="AI954" s="40"/>
      <c r="AJ954" s="40"/>
      <c r="AK954" s="40"/>
      <c r="AL954" s="40"/>
      <c r="AM954" s="40"/>
      <c r="AN954" s="40"/>
      <c r="AO954" s="40"/>
      <c r="AP954" s="40"/>
      <c r="AQ954" s="40"/>
      <c r="AR954" s="40"/>
      <c r="AS954" s="40"/>
      <c r="AT954" s="40"/>
      <c r="AU954" s="40"/>
      <c r="AV954" s="40"/>
      <c r="AW954" s="40"/>
      <c r="AX954" s="40"/>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320"/>
      <c r="AG955" s="40"/>
      <c r="AH955" s="40"/>
      <c r="AI955" s="40"/>
      <c r="AJ955" s="40"/>
      <c r="AK955" s="40"/>
      <c r="AL955" s="40"/>
      <c r="AM955" s="40"/>
      <c r="AN955" s="40"/>
      <c r="AO955" s="40"/>
      <c r="AP955" s="40"/>
      <c r="AQ955" s="40"/>
      <c r="AR955" s="40"/>
      <c r="AS955" s="40"/>
      <c r="AT955" s="40"/>
      <c r="AU955" s="40"/>
      <c r="AV955" s="40"/>
      <c r="AW955" s="40"/>
      <c r="AX955" s="40"/>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320"/>
      <c r="AG956" s="40"/>
      <c r="AH956" s="40"/>
      <c r="AI956" s="40"/>
      <c r="AJ956" s="40"/>
      <c r="AK956" s="40"/>
      <c r="AL956" s="40"/>
      <c r="AM956" s="40"/>
      <c r="AN956" s="40"/>
      <c r="AO956" s="40"/>
      <c r="AP956" s="40"/>
      <c r="AQ956" s="40"/>
      <c r="AR956" s="40"/>
      <c r="AS956" s="40"/>
      <c r="AT956" s="40"/>
      <c r="AU956" s="40"/>
      <c r="AV956" s="40"/>
      <c r="AW956" s="40"/>
      <c r="AX956" s="40"/>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320"/>
      <c r="AG957" s="40"/>
      <c r="AH957" s="40"/>
      <c r="AI957" s="40"/>
      <c r="AJ957" s="40"/>
      <c r="AK957" s="40"/>
      <c r="AL957" s="40"/>
      <c r="AM957" s="40"/>
      <c r="AN957" s="40"/>
      <c r="AO957" s="40"/>
      <c r="AP957" s="40"/>
      <c r="AQ957" s="40"/>
      <c r="AR957" s="40"/>
      <c r="AS957" s="40"/>
      <c r="AT957" s="40"/>
      <c r="AU957" s="40"/>
      <c r="AV957" s="40"/>
      <c r="AW957" s="40"/>
      <c r="AX957" s="40"/>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320"/>
      <c r="AG958" s="40"/>
      <c r="AH958" s="40"/>
      <c r="AI958" s="40"/>
      <c r="AJ958" s="40"/>
      <c r="AK958" s="40"/>
      <c r="AL958" s="40"/>
      <c r="AM958" s="40"/>
      <c r="AN958" s="40"/>
      <c r="AO958" s="40"/>
      <c r="AP958" s="40"/>
      <c r="AQ958" s="40"/>
      <c r="AR958" s="40"/>
      <c r="AS958" s="40"/>
      <c r="AT958" s="40"/>
      <c r="AU958" s="40"/>
      <c r="AV958" s="40"/>
      <c r="AW958" s="40"/>
      <c r="AX958" s="40"/>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320"/>
      <c r="AG959" s="40"/>
      <c r="AH959" s="40"/>
      <c r="AI959" s="40"/>
      <c r="AJ959" s="40"/>
      <c r="AK959" s="40"/>
      <c r="AL959" s="40"/>
      <c r="AM959" s="40"/>
      <c r="AN959" s="40"/>
      <c r="AO959" s="40"/>
      <c r="AP959" s="40"/>
      <c r="AQ959" s="40"/>
      <c r="AR959" s="40"/>
      <c r="AS959" s="40"/>
      <c r="AT959" s="40"/>
      <c r="AU959" s="40"/>
      <c r="AV959" s="40"/>
      <c r="AW959" s="40"/>
      <c r="AX959" s="40"/>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320"/>
      <c r="AG960" s="40"/>
      <c r="AH960" s="40"/>
      <c r="AI960" s="40"/>
      <c r="AJ960" s="40"/>
      <c r="AK960" s="40"/>
      <c r="AL960" s="40"/>
      <c r="AM960" s="40"/>
      <c r="AN960" s="40"/>
      <c r="AO960" s="40"/>
      <c r="AP960" s="40"/>
      <c r="AQ960" s="40"/>
      <c r="AR960" s="40"/>
      <c r="AS960" s="40"/>
      <c r="AT960" s="40"/>
      <c r="AU960" s="40"/>
      <c r="AV960" s="40"/>
      <c r="AW960" s="40"/>
      <c r="AX960" s="40"/>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320"/>
      <c r="AG961" s="40"/>
      <c r="AH961" s="40"/>
      <c r="AI961" s="40"/>
      <c r="AJ961" s="40"/>
      <c r="AK961" s="40"/>
      <c r="AL961" s="40"/>
      <c r="AM961" s="40"/>
      <c r="AN961" s="40"/>
      <c r="AO961" s="40"/>
      <c r="AP961" s="40"/>
      <c r="AQ961" s="40"/>
      <c r="AR961" s="40"/>
      <c r="AS961" s="40"/>
      <c r="AT961" s="40"/>
      <c r="AU961" s="40"/>
      <c r="AV961" s="40"/>
      <c r="AW961" s="40"/>
      <c r="AX961" s="40"/>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320"/>
      <c r="AG962" s="40"/>
      <c r="AH962" s="40"/>
      <c r="AI962" s="40"/>
      <c r="AJ962" s="40"/>
      <c r="AK962" s="40"/>
      <c r="AL962" s="40"/>
      <c r="AM962" s="40"/>
      <c r="AN962" s="40"/>
      <c r="AO962" s="40"/>
      <c r="AP962" s="40"/>
      <c r="AQ962" s="40"/>
      <c r="AR962" s="40"/>
      <c r="AS962" s="40"/>
      <c r="AT962" s="40"/>
      <c r="AU962" s="40"/>
      <c r="AV962" s="40"/>
      <c r="AW962" s="40"/>
      <c r="AX962" s="40"/>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320"/>
      <c r="AG963" s="40"/>
      <c r="AH963" s="40"/>
      <c r="AI963" s="40"/>
      <c r="AJ963" s="40"/>
      <c r="AK963" s="40"/>
      <c r="AL963" s="40"/>
      <c r="AM963" s="40"/>
      <c r="AN963" s="40"/>
      <c r="AO963" s="40"/>
      <c r="AP963" s="40"/>
      <c r="AQ963" s="40"/>
      <c r="AR963" s="40"/>
      <c r="AS963" s="40"/>
      <c r="AT963" s="40"/>
      <c r="AU963" s="40"/>
      <c r="AV963" s="40"/>
      <c r="AW963" s="40"/>
      <c r="AX963" s="40"/>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320"/>
      <c r="AG964" s="40"/>
      <c r="AH964" s="40"/>
      <c r="AI964" s="40"/>
      <c r="AJ964" s="40"/>
      <c r="AK964" s="40"/>
      <c r="AL964" s="40"/>
      <c r="AM964" s="40"/>
      <c r="AN964" s="40"/>
      <c r="AO964" s="40"/>
      <c r="AP964" s="40"/>
      <c r="AQ964" s="40"/>
      <c r="AR964" s="40"/>
      <c r="AS964" s="40"/>
      <c r="AT964" s="40"/>
      <c r="AU964" s="40"/>
      <c r="AV964" s="40"/>
      <c r="AW964" s="40"/>
      <c r="AX964" s="40"/>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320"/>
      <c r="AG965" s="40"/>
      <c r="AH965" s="40"/>
      <c r="AI965" s="40"/>
      <c r="AJ965" s="40"/>
      <c r="AK965" s="40"/>
      <c r="AL965" s="40"/>
      <c r="AM965" s="40"/>
      <c r="AN965" s="40"/>
      <c r="AO965" s="40"/>
      <c r="AP965" s="40"/>
      <c r="AQ965" s="40"/>
      <c r="AR965" s="40"/>
      <c r="AS965" s="40"/>
      <c r="AT965" s="40"/>
      <c r="AU965" s="40"/>
      <c r="AV965" s="40"/>
      <c r="AW965" s="40"/>
      <c r="AX965" s="40"/>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320"/>
      <c r="AG966" s="40"/>
      <c r="AH966" s="40"/>
      <c r="AI966" s="40"/>
      <c r="AJ966" s="40"/>
      <c r="AK966" s="40"/>
      <c r="AL966" s="40"/>
      <c r="AM966" s="40"/>
      <c r="AN966" s="40"/>
      <c r="AO966" s="40"/>
      <c r="AP966" s="40"/>
      <c r="AQ966" s="40"/>
      <c r="AR966" s="40"/>
      <c r="AS966" s="40"/>
      <c r="AT966" s="40"/>
      <c r="AU966" s="40"/>
      <c r="AV966" s="40"/>
      <c r="AW966" s="40"/>
      <c r="AX966" s="40"/>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320"/>
      <c r="AG967" s="40"/>
      <c r="AH967" s="40"/>
      <c r="AI967" s="40"/>
      <c r="AJ967" s="40"/>
      <c r="AK967" s="40"/>
      <c r="AL967" s="40"/>
      <c r="AM967" s="40"/>
      <c r="AN967" s="40"/>
      <c r="AO967" s="40"/>
      <c r="AP967" s="40"/>
      <c r="AQ967" s="40"/>
      <c r="AR967" s="40"/>
      <c r="AS967" s="40"/>
      <c r="AT967" s="40"/>
      <c r="AU967" s="40"/>
      <c r="AV967" s="40"/>
      <c r="AW967" s="40"/>
      <c r="AX967" s="40"/>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320"/>
      <c r="AG968" s="40"/>
      <c r="AH968" s="40"/>
      <c r="AI968" s="40"/>
      <c r="AJ968" s="40"/>
      <c r="AK968" s="40"/>
      <c r="AL968" s="40"/>
      <c r="AM968" s="40"/>
      <c r="AN968" s="40"/>
      <c r="AO968" s="40"/>
      <c r="AP968" s="40"/>
      <c r="AQ968" s="40"/>
      <c r="AR968" s="40"/>
      <c r="AS968" s="40"/>
      <c r="AT968" s="40"/>
      <c r="AU968" s="40"/>
      <c r="AV968" s="40"/>
      <c r="AW968" s="40"/>
      <c r="AX968" s="40"/>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320"/>
      <c r="AG969" s="40"/>
      <c r="AH969" s="40"/>
      <c r="AI969" s="40"/>
      <c r="AJ969" s="40"/>
      <c r="AK969" s="40"/>
      <c r="AL969" s="40"/>
      <c r="AM969" s="40"/>
      <c r="AN969" s="40"/>
      <c r="AO969" s="40"/>
      <c r="AP969" s="40"/>
      <c r="AQ969" s="40"/>
      <c r="AR969" s="40"/>
      <c r="AS969" s="40"/>
      <c r="AT969" s="40"/>
      <c r="AU969" s="40"/>
      <c r="AV969" s="40"/>
      <c r="AW969" s="40"/>
      <c r="AX969" s="40"/>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320"/>
      <c r="AG970" s="40"/>
      <c r="AH970" s="40"/>
      <c r="AI970" s="40"/>
      <c r="AJ970" s="40"/>
      <c r="AK970" s="40"/>
      <c r="AL970" s="40"/>
      <c r="AM970" s="40"/>
      <c r="AN970" s="40"/>
      <c r="AO970" s="40"/>
      <c r="AP970" s="40"/>
      <c r="AQ970" s="40"/>
      <c r="AR970" s="40"/>
      <c r="AS970" s="40"/>
      <c r="AT970" s="40"/>
      <c r="AU970" s="40"/>
      <c r="AV970" s="40"/>
      <c r="AW970" s="40"/>
      <c r="AX970" s="40"/>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320"/>
      <c r="AG971" s="40"/>
      <c r="AH971" s="40"/>
      <c r="AI971" s="40"/>
      <c r="AJ971" s="40"/>
      <c r="AK971" s="40"/>
      <c r="AL971" s="40"/>
      <c r="AM971" s="40"/>
      <c r="AN971" s="40"/>
      <c r="AO971" s="40"/>
      <c r="AP971" s="40"/>
      <c r="AQ971" s="40"/>
      <c r="AR971" s="40"/>
      <c r="AS971" s="40"/>
      <c r="AT971" s="40"/>
      <c r="AU971" s="40"/>
      <c r="AV971" s="40"/>
      <c r="AW971" s="40"/>
      <c r="AX971" s="40"/>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320"/>
      <c r="AG972" s="40"/>
      <c r="AH972" s="40"/>
      <c r="AI972" s="40"/>
      <c r="AJ972" s="40"/>
      <c r="AK972" s="40"/>
      <c r="AL972" s="40"/>
      <c r="AM972" s="40"/>
      <c r="AN972" s="40"/>
      <c r="AO972" s="40"/>
      <c r="AP972" s="40"/>
      <c r="AQ972" s="40"/>
      <c r="AR972" s="40"/>
      <c r="AS972" s="40"/>
      <c r="AT972" s="40"/>
      <c r="AU972" s="40"/>
      <c r="AV972" s="40"/>
      <c r="AW972" s="40"/>
      <c r="AX972" s="40"/>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320"/>
      <c r="AG973" s="40"/>
      <c r="AH973" s="40"/>
      <c r="AI973" s="40"/>
      <c r="AJ973" s="40"/>
      <c r="AK973" s="40"/>
      <c r="AL973" s="40"/>
      <c r="AM973" s="40"/>
      <c r="AN973" s="40"/>
      <c r="AO973" s="40"/>
      <c r="AP973" s="40"/>
      <c r="AQ973" s="40"/>
      <c r="AR973" s="40"/>
      <c r="AS973" s="40"/>
      <c r="AT973" s="40"/>
      <c r="AU973" s="40"/>
      <c r="AV973" s="40"/>
      <c r="AW973" s="40"/>
      <c r="AX973" s="40"/>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320"/>
      <c r="AG974" s="40"/>
      <c r="AH974" s="40"/>
      <c r="AI974" s="40"/>
      <c r="AJ974" s="40"/>
      <c r="AK974" s="40"/>
      <c r="AL974" s="40"/>
      <c r="AM974" s="40"/>
      <c r="AN974" s="40"/>
      <c r="AO974" s="40"/>
      <c r="AP974" s="40"/>
      <c r="AQ974" s="40"/>
      <c r="AR974" s="40"/>
      <c r="AS974" s="40"/>
      <c r="AT974" s="40"/>
      <c r="AU974" s="40"/>
      <c r="AV974" s="40"/>
      <c r="AW974" s="40"/>
      <c r="AX974" s="40"/>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320"/>
      <c r="AG975" s="40"/>
      <c r="AH975" s="40"/>
      <c r="AI975" s="40"/>
      <c r="AJ975" s="40"/>
      <c r="AK975" s="40"/>
      <c r="AL975" s="40"/>
      <c r="AM975" s="40"/>
      <c r="AN975" s="40"/>
      <c r="AO975" s="40"/>
      <c r="AP975" s="40"/>
      <c r="AQ975" s="40"/>
      <c r="AR975" s="40"/>
      <c r="AS975" s="40"/>
      <c r="AT975" s="40"/>
      <c r="AU975" s="40"/>
      <c r="AV975" s="40"/>
      <c r="AW975" s="40"/>
      <c r="AX975" s="40"/>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320"/>
      <c r="AG976" s="40"/>
      <c r="AH976" s="40"/>
      <c r="AI976" s="40"/>
      <c r="AJ976" s="40"/>
      <c r="AK976" s="40"/>
      <c r="AL976" s="40"/>
      <c r="AM976" s="40"/>
      <c r="AN976" s="40"/>
      <c r="AO976" s="40"/>
      <c r="AP976" s="40"/>
      <c r="AQ976" s="40"/>
      <c r="AR976" s="40"/>
      <c r="AS976" s="40"/>
      <c r="AT976" s="40"/>
      <c r="AU976" s="40"/>
      <c r="AV976" s="40"/>
      <c r="AW976" s="40"/>
      <c r="AX976" s="40"/>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320"/>
      <c r="AG977" s="40"/>
      <c r="AH977" s="40"/>
      <c r="AI977" s="40"/>
      <c r="AJ977" s="40"/>
      <c r="AK977" s="40"/>
      <c r="AL977" s="40"/>
      <c r="AM977" s="40"/>
      <c r="AN977" s="40"/>
      <c r="AO977" s="40"/>
      <c r="AP977" s="40"/>
      <c r="AQ977" s="40"/>
      <c r="AR977" s="40"/>
      <c r="AS977" s="40"/>
      <c r="AT977" s="40"/>
      <c r="AU977" s="40"/>
      <c r="AV977" s="40"/>
      <c r="AW977" s="40"/>
      <c r="AX977" s="40"/>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320"/>
      <c r="AG978" s="40"/>
      <c r="AH978" s="40"/>
      <c r="AI978" s="40"/>
      <c r="AJ978" s="40"/>
      <c r="AK978" s="40"/>
      <c r="AL978" s="40"/>
      <c r="AM978" s="40"/>
      <c r="AN978" s="40"/>
      <c r="AO978" s="40"/>
      <c r="AP978" s="40"/>
      <c r="AQ978" s="40"/>
      <c r="AR978" s="40"/>
      <c r="AS978" s="40"/>
      <c r="AT978" s="40"/>
      <c r="AU978" s="40"/>
      <c r="AV978" s="40"/>
      <c r="AW978" s="40"/>
      <c r="AX978" s="40"/>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320"/>
      <c r="AG979" s="40"/>
      <c r="AH979" s="40"/>
      <c r="AI979" s="40"/>
      <c r="AJ979" s="40"/>
      <c r="AK979" s="40"/>
      <c r="AL979" s="40"/>
      <c r="AM979" s="40"/>
      <c r="AN979" s="40"/>
      <c r="AO979" s="40"/>
      <c r="AP979" s="40"/>
      <c r="AQ979" s="40"/>
      <c r="AR979" s="40"/>
      <c r="AS979" s="40"/>
      <c r="AT979" s="40"/>
      <c r="AU979" s="40"/>
      <c r="AV979" s="40"/>
      <c r="AW979" s="40"/>
      <c r="AX979" s="40"/>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320"/>
      <c r="AG980" s="40"/>
      <c r="AH980" s="40"/>
      <c r="AI980" s="40"/>
      <c r="AJ980" s="40"/>
      <c r="AK980" s="40"/>
      <c r="AL980" s="40"/>
      <c r="AM980" s="40"/>
      <c r="AN980" s="40"/>
      <c r="AO980" s="40"/>
      <c r="AP980" s="40"/>
      <c r="AQ980" s="40"/>
      <c r="AR980" s="40"/>
      <c r="AS980" s="40"/>
      <c r="AT980" s="40"/>
      <c r="AU980" s="40"/>
      <c r="AV980" s="40"/>
      <c r="AW980" s="40"/>
      <c r="AX980" s="40"/>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320"/>
      <c r="AG981" s="40"/>
      <c r="AH981" s="40"/>
      <c r="AI981" s="40"/>
      <c r="AJ981" s="40"/>
      <c r="AK981" s="40"/>
      <c r="AL981" s="40"/>
      <c r="AM981" s="40"/>
      <c r="AN981" s="40"/>
      <c r="AO981" s="40"/>
      <c r="AP981" s="40"/>
      <c r="AQ981" s="40"/>
      <c r="AR981" s="40"/>
      <c r="AS981" s="40"/>
      <c r="AT981" s="40"/>
      <c r="AU981" s="40"/>
      <c r="AV981" s="40"/>
      <c r="AW981" s="40"/>
      <c r="AX981" s="40"/>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320"/>
      <c r="AG982" s="40"/>
      <c r="AH982" s="40"/>
      <c r="AI982" s="40"/>
      <c r="AJ982" s="40"/>
      <c r="AK982" s="40"/>
      <c r="AL982" s="40"/>
      <c r="AM982" s="40"/>
      <c r="AN982" s="40"/>
      <c r="AO982" s="40"/>
      <c r="AP982" s="40"/>
      <c r="AQ982" s="40"/>
      <c r="AR982" s="40"/>
      <c r="AS982" s="40"/>
      <c r="AT982" s="40"/>
      <c r="AU982" s="40"/>
      <c r="AV982" s="40"/>
      <c r="AW982" s="40"/>
      <c r="AX982" s="40"/>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320"/>
      <c r="AG983" s="40"/>
      <c r="AH983" s="40"/>
      <c r="AI983" s="40"/>
      <c r="AJ983" s="40"/>
      <c r="AK983" s="40"/>
      <c r="AL983" s="40"/>
      <c r="AM983" s="40"/>
      <c r="AN983" s="40"/>
      <c r="AO983" s="40"/>
      <c r="AP983" s="40"/>
      <c r="AQ983" s="40"/>
      <c r="AR983" s="40"/>
      <c r="AS983" s="40"/>
      <c r="AT983" s="40"/>
      <c r="AU983" s="40"/>
      <c r="AV983" s="40"/>
      <c r="AW983" s="40"/>
      <c r="AX983" s="40"/>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320"/>
      <c r="AG984" s="40"/>
      <c r="AH984" s="40"/>
      <c r="AI984" s="40"/>
      <c r="AJ984" s="40"/>
      <c r="AK984" s="40"/>
      <c r="AL984" s="40"/>
      <c r="AM984" s="40"/>
      <c r="AN984" s="40"/>
      <c r="AO984" s="40"/>
      <c r="AP984" s="40"/>
      <c r="AQ984" s="40"/>
      <c r="AR984" s="40"/>
      <c r="AS984" s="40"/>
      <c r="AT984" s="40"/>
      <c r="AU984" s="40"/>
      <c r="AV984" s="40"/>
      <c r="AW984" s="40"/>
      <c r="AX984" s="40"/>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320"/>
      <c r="AG985" s="40"/>
      <c r="AH985" s="40"/>
      <c r="AI985" s="40"/>
      <c r="AJ985" s="40"/>
      <c r="AK985" s="40"/>
      <c r="AL985" s="40"/>
      <c r="AM985" s="40"/>
      <c r="AN985" s="40"/>
      <c r="AO985" s="40"/>
      <c r="AP985" s="40"/>
      <c r="AQ985" s="40"/>
      <c r="AR985" s="40"/>
      <c r="AS985" s="40"/>
      <c r="AT985" s="40"/>
      <c r="AU985" s="40"/>
      <c r="AV985" s="40"/>
      <c r="AW985" s="40"/>
      <c r="AX985" s="40"/>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320"/>
      <c r="AG986" s="40"/>
      <c r="AH986" s="40"/>
      <c r="AI986" s="40"/>
      <c r="AJ986" s="40"/>
      <c r="AK986" s="40"/>
      <c r="AL986" s="40"/>
      <c r="AM986" s="40"/>
      <c r="AN986" s="40"/>
      <c r="AO986" s="40"/>
      <c r="AP986" s="40"/>
      <c r="AQ986" s="40"/>
      <c r="AR986" s="40"/>
      <c r="AS986" s="40"/>
      <c r="AT986" s="40"/>
      <c r="AU986" s="40"/>
      <c r="AV986" s="40"/>
      <c r="AW986" s="40"/>
      <c r="AX986" s="40"/>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320"/>
      <c r="AG987" s="40"/>
      <c r="AH987" s="40"/>
      <c r="AI987" s="40"/>
      <c r="AJ987" s="40"/>
      <c r="AK987" s="40"/>
      <c r="AL987" s="40"/>
      <c r="AM987" s="40"/>
      <c r="AN987" s="40"/>
      <c r="AO987" s="40"/>
      <c r="AP987" s="40"/>
      <c r="AQ987" s="40"/>
      <c r="AR987" s="40"/>
      <c r="AS987" s="40"/>
      <c r="AT987" s="40"/>
      <c r="AU987" s="40"/>
      <c r="AV987" s="40"/>
      <c r="AW987" s="40"/>
      <c r="AX987" s="40"/>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320"/>
      <c r="AG988" s="40"/>
      <c r="AH988" s="40"/>
      <c r="AI988" s="40"/>
      <c r="AJ988" s="40"/>
      <c r="AK988" s="40"/>
      <c r="AL988" s="40"/>
      <c r="AM988" s="40"/>
      <c r="AN988" s="40"/>
      <c r="AO988" s="40"/>
      <c r="AP988" s="40"/>
      <c r="AQ988" s="40"/>
      <c r="AR988" s="40"/>
      <c r="AS988" s="40"/>
      <c r="AT988" s="40"/>
      <c r="AU988" s="40"/>
      <c r="AV988" s="40"/>
      <c r="AW988" s="40"/>
      <c r="AX988" s="40"/>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320"/>
      <c r="AG989" s="40"/>
      <c r="AH989" s="40"/>
      <c r="AI989" s="40"/>
      <c r="AJ989" s="40"/>
      <c r="AK989" s="40"/>
      <c r="AL989" s="40"/>
      <c r="AM989" s="40"/>
      <c r="AN989" s="40"/>
      <c r="AO989" s="40"/>
      <c r="AP989" s="40"/>
      <c r="AQ989" s="40"/>
      <c r="AR989" s="40"/>
      <c r="AS989" s="40"/>
      <c r="AT989" s="40"/>
      <c r="AU989" s="40"/>
      <c r="AV989" s="40"/>
      <c r="AW989" s="40"/>
      <c r="AX989" s="40"/>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320"/>
      <c r="AG990" s="40"/>
      <c r="AH990" s="40"/>
      <c r="AI990" s="40"/>
      <c r="AJ990" s="40"/>
      <c r="AK990" s="40"/>
      <c r="AL990" s="40"/>
      <c r="AM990" s="40"/>
      <c r="AN990" s="40"/>
      <c r="AO990" s="40"/>
      <c r="AP990" s="40"/>
      <c r="AQ990" s="40"/>
      <c r="AR990" s="40"/>
      <c r="AS990" s="40"/>
      <c r="AT990" s="40"/>
      <c r="AU990" s="40"/>
      <c r="AV990" s="40"/>
      <c r="AW990" s="40"/>
      <c r="AX990" s="40"/>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320"/>
      <c r="AG991" s="40"/>
      <c r="AH991" s="40"/>
      <c r="AI991" s="40"/>
      <c r="AJ991" s="40"/>
      <c r="AK991" s="40"/>
      <c r="AL991" s="40"/>
      <c r="AM991" s="40"/>
      <c r="AN991" s="40"/>
      <c r="AO991" s="40"/>
      <c r="AP991" s="40"/>
      <c r="AQ991" s="40"/>
      <c r="AR991" s="40"/>
      <c r="AS991" s="40"/>
      <c r="AT991" s="40"/>
      <c r="AU991" s="40"/>
      <c r="AV991" s="40"/>
      <c r="AW991" s="40"/>
      <c r="AX991" s="40"/>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320"/>
      <c r="AG992" s="40"/>
      <c r="AH992" s="40"/>
      <c r="AI992" s="40"/>
      <c r="AJ992" s="40"/>
      <c r="AK992" s="40"/>
      <c r="AL992" s="40"/>
      <c r="AM992" s="40"/>
      <c r="AN992" s="40"/>
      <c r="AO992" s="40"/>
      <c r="AP992" s="40"/>
      <c r="AQ992" s="40"/>
      <c r="AR992" s="40"/>
      <c r="AS992" s="40"/>
      <c r="AT992" s="40"/>
      <c r="AU992" s="40"/>
      <c r="AV992" s="40"/>
      <c r="AW992" s="40"/>
      <c r="AX992" s="40"/>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320"/>
      <c r="AG993" s="40"/>
      <c r="AH993" s="40"/>
      <c r="AI993" s="40"/>
      <c r="AJ993" s="40"/>
      <c r="AK993" s="40"/>
      <c r="AL993" s="40"/>
      <c r="AM993" s="40"/>
      <c r="AN993" s="40"/>
      <c r="AO993" s="40"/>
      <c r="AP993" s="40"/>
      <c r="AQ993" s="40"/>
      <c r="AR993" s="40"/>
      <c r="AS993" s="40"/>
      <c r="AT993" s="40"/>
      <c r="AU993" s="40"/>
      <c r="AV993" s="40"/>
      <c r="AW993" s="40"/>
      <c r="AX993" s="40"/>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320"/>
      <c r="AG994" s="40"/>
      <c r="AH994" s="40"/>
      <c r="AI994" s="40"/>
      <c r="AJ994" s="40"/>
      <c r="AK994" s="40"/>
      <c r="AL994" s="40"/>
      <c r="AM994" s="40"/>
      <c r="AN994" s="40"/>
      <c r="AO994" s="40"/>
      <c r="AP994" s="40"/>
      <c r="AQ994" s="40"/>
      <c r="AR994" s="40"/>
      <c r="AS994" s="40"/>
      <c r="AT994" s="40"/>
      <c r="AU994" s="40"/>
      <c r="AV994" s="40"/>
      <c r="AW994" s="40"/>
      <c r="AX994" s="40"/>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320"/>
      <c r="AG995" s="40"/>
      <c r="AH995" s="40"/>
      <c r="AI995" s="40"/>
      <c r="AJ995" s="40"/>
      <c r="AK995" s="40"/>
      <c r="AL995" s="40"/>
      <c r="AM995" s="40"/>
      <c r="AN995" s="40"/>
      <c r="AO995" s="40"/>
      <c r="AP995" s="40"/>
      <c r="AQ995" s="40"/>
      <c r="AR995" s="40"/>
      <c r="AS995" s="40"/>
      <c r="AT995" s="40"/>
      <c r="AU995" s="40"/>
      <c r="AV995" s="40"/>
      <c r="AW995" s="40"/>
      <c r="AX995" s="40"/>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320"/>
      <c r="AG996" s="40"/>
      <c r="AH996" s="40"/>
      <c r="AI996" s="40"/>
      <c r="AJ996" s="40"/>
      <c r="AK996" s="40"/>
      <c r="AL996" s="40"/>
      <c r="AM996" s="40"/>
      <c r="AN996" s="40"/>
      <c r="AO996" s="40"/>
      <c r="AP996" s="40"/>
      <c r="AQ996" s="40"/>
      <c r="AR996" s="40"/>
      <c r="AS996" s="40"/>
      <c r="AT996" s="40"/>
      <c r="AU996" s="40"/>
      <c r="AV996" s="40"/>
      <c r="AW996" s="40"/>
      <c r="AX996" s="40"/>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row>
    <row r="997" spans="1:73"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320"/>
      <c r="AG997" s="40"/>
      <c r="AH997" s="40"/>
      <c r="AI997" s="40"/>
      <c r="AJ997" s="40"/>
      <c r="AK997" s="40"/>
      <c r="AL997" s="40"/>
      <c r="AM997" s="40"/>
      <c r="AN997" s="40"/>
      <c r="AO997" s="40"/>
      <c r="AP997" s="40"/>
      <c r="AQ997" s="40"/>
      <c r="AR997" s="40"/>
      <c r="AS997" s="40"/>
      <c r="AT997" s="40"/>
      <c r="AU997" s="40"/>
      <c r="AV997" s="40"/>
      <c r="AW997" s="40"/>
      <c r="AX997" s="40"/>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row>
    <row r="998" spans="1:73"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320"/>
      <c r="AG998" s="40"/>
      <c r="AH998" s="40"/>
      <c r="AI998" s="40"/>
      <c r="AJ998" s="40"/>
      <c r="AK998" s="40"/>
      <c r="AL998" s="40"/>
      <c r="AM998" s="40"/>
      <c r="AN998" s="40"/>
      <c r="AO998" s="40"/>
      <c r="AP998" s="40"/>
      <c r="AQ998" s="40"/>
      <c r="AR998" s="40"/>
      <c r="AS998" s="40"/>
      <c r="AT998" s="40"/>
      <c r="AU998" s="40"/>
      <c r="AV998" s="40"/>
      <c r="AW998" s="40"/>
      <c r="AX998" s="40"/>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row>
    <row r="999" spans="1:73"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320"/>
      <c r="AG999" s="40"/>
      <c r="AH999" s="40"/>
      <c r="AI999" s="40"/>
      <c r="AJ999" s="40"/>
      <c r="AK999" s="40"/>
      <c r="AL999" s="40"/>
      <c r="AM999" s="40"/>
      <c r="AN999" s="40"/>
      <c r="AO999" s="40"/>
      <c r="AP999" s="40"/>
      <c r="AQ999" s="40"/>
      <c r="AR999" s="40"/>
      <c r="AS999" s="40"/>
      <c r="AT999" s="40"/>
      <c r="AU999" s="40"/>
      <c r="AV999" s="40"/>
      <c r="AW999" s="40"/>
      <c r="AX999" s="40"/>
      <c r="AY999" s="41"/>
      <c r="AZ999" s="41"/>
      <c r="BA999" s="41"/>
      <c r="BB999" s="41"/>
      <c r="BC999" s="41"/>
      <c r="BD999" s="41"/>
      <c r="BE999" s="41"/>
      <c r="BF999" s="41"/>
      <c r="BG999" s="41"/>
      <c r="BH999" s="41"/>
      <c r="BI999" s="41"/>
      <c r="BJ999" s="41"/>
      <c r="BK999" s="41"/>
      <c r="BL999" s="41"/>
      <c r="BM999" s="41"/>
      <c r="BN999" s="41"/>
      <c r="BO999" s="41"/>
      <c r="BP999" s="41"/>
      <c r="BQ999" s="41"/>
      <c r="BR999" s="41"/>
      <c r="BS999" s="41"/>
      <c r="BT999" s="41"/>
      <c r="BU999" s="41"/>
    </row>
    <row r="1000" spans="1:73" ht="12.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320"/>
      <c r="AG1000" s="40"/>
      <c r="AH1000" s="40"/>
      <c r="AI1000" s="40"/>
      <c r="AJ1000" s="40"/>
      <c r="AK1000" s="40"/>
      <c r="AL1000" s="40"/>
      <c r="AM1000" s="40"/>
      <c r="AN1000" s="40"/>
      <c r="AO1000" s="40"/>
      <c r="AP1000" s="40"/>
      <c r="AQ1000" s="40"/>
      <c r="AR1000" s="40"/>
      <c r="AS1000" s="40"/>
      <c r="AT1000" s="40"/>
      <c r="AU1000" s="40"/>
      <c r="AV1000" s="40"/>
      <c r="AW1000" s="40"/>
      <c r="AX1000" s="40"/>
      <c r="AY1000" s="41"/>
      <c r="AZ1000" s="41"/>
      <c r="BA1000" s="41"/>
      <c r="BB1000" s="41"/>
      <c r="BC1000" s="41"/>
      <c r="BD1000" s="41"/>
      <c r="BE1000" s="41"/>
      <c r="BF1000" s="41"/>
      <c r="BG1000" s="41"/>
      <c r="BH1000" s="41"/>
      <c r="BI1000" s="41"/>
      <c r="BJ1000" s="41"/>
      <c r="BK1000" s="41"/>
      <c r="BL1000" s="41"/>
      <c r="BM1000" s="41"/>
      <c r="BN1000" s="41"/>
      <c r="BO1000" s="41"/>
      <c r="BP1000" s="41"/>
      <c r="BQ1000" s="41"/>
      <c r="BR1000" s="41"/>
      <c r="BS1000" s="41"/>
      <c r="BT1000" s="41"/>
      <c r="BU1000" s="41"/>
    </row>
    <row r="1001" spans="1:73" ht="12.75" customHeight="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320"/>
      <c r="AG1001" s="40"/>
      <c r="AH1001" s="40"/>
      <c r="AI1001" s="40"/>
      <c r="AJ1001" s="40"/>
      <c r="AK1001" s="40"/>
      <c r="AL1001" s="40"/>
      <c r="AM1001" s="40"/>
      <c r="AN1001" s="40"/>
      <c r="AO1001" s="40"/>
      <c r="AP1001" s="40"/>
      <c r="AQ1001" s="40"/>
      <c r="AR1001" s="40"/>
      <c r="AS1001" s="40"/>
      <c r="AT1001" s="40"/>
      <c r="AU1001" s="40"/>
      <c r="AV1001" s="40"/>
      <c r="AW1001" s="40"/>
      <c r="AX1001" s="40"/>
      <c r="AY1001" s="41"/>
      <c r="AZ1001" s="41"/>
      <c r="BA1001" s="41"/>
      <c r="BB1001" s="41"/>
      <c r="BC1001" s="41"/>
      <c r="BD1001" s="41"/>
      <c r="BE1001" s="41"/>
      <c r="BF1001" s="41"/>
      <c r="BG1001" s="41"/>
      <c r="BH1001" s="41"/>
      <c r="BI1001" s="41"/>
      <c r="BJ1001" s="41"/>
      <c r="BK1001" s="41"/>
      <c r="BL1001" s="41"/>
      <c r="BM1001" s="41"/>
      <c r="BN1001" s="41"/>
      <c r="BO1001" s="41"/>
      <c r="BP1001" s="41"/>
      <c r="BQ1001" s="41"/>
      <c r="BR1001" s="41"/>
      <c r="BS1001" s="41"/>
      <c r="BT1001" s="41"/>
      <c r="BU1001" s="41"/>
    </row>
  </sheetData>
  <mergeCells count="32">
    <mergeCell ref="A1:B4"/>
    <mergeCell ref="C1:Q1"/>
    <mergeCell ref="C2:Q2"/>
    <mergeCell ref="C3:Q3"/>
    <mergeCell ref="C4:J4"/>
    <mergeCell ref="K4:Q4"/>
    <mergeCell ref="A6:E6"/>
    <mergeCell ref="A7:A8"/>
    <mergeCell ref="B7:B8"/>
    <mergeCell ref="C7:C8"/>
    <mergeCell ref="D7:D8"/>
    <mergeCell ref="E7:E8"/>
    <mergeCell ref="A16:J16"/>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conditionalFormatting sqref="A9:V14">
    <cfRule type="containsBlanks" dxfId="10" priority="3">
      <formula>LEN(TRIM(A9))=0</formula>
    </cfRule>
  </conditionalFormatting>
  <conditionalFormatting sqref="A9:X9 Z9">
    <cfRule type="containsBlanks" dxfId="9" priority="104">
      <formula>LEN(TRIM(A9))=0</formula>
    </cfRule>
  </conditionalFormatting>
  <conditionalFormatting sqref="A10:Z14">
    <cfRule type="containsBlanks" dxfId="8" priority="2">
      <formula>LEN(TRIM(A10))=0</formula>
    </cfRule>
  </conditionalFormatting>
  <conditionalFormatting sqref="J12">
    <cfRule type="containsBlanks" dxfId="7" priority="1">
      <formula>LEN(TRIM(J12))=0</formula>
    </cfRule>
  </conditionalFormatting>
  <conditionalFormatting sqref="Y9">
    <cfRule type="containsBlanks" dxfId="6" priority="42">
      <formula>LEN(TRIM(Y9))=0</formula>
    </cfRule>
  </conditionalFormatting>
  <conditionalFormatting sqref="AA9:AW14">
    <cfRule type="containsBlanks" dxfId="5" priority="12">
      <formula>LEN(TRIM(AA9))=0</formula>
    </cfRule>
  </conditionalFormatting>
  <dataValidations xWindow="862" yWindow="463" count="38">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0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1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2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3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4000000}"/>
    <dataValidation allowBlank="1" showInputMessage="1" showErrorMessage="1" prompt="Relacionar el nombre de la meta plan de desarrollo - PDD tal y como se aparece en el sistema SEGPLAN." sqref="V6:V8" xr:uid="{00000000-0002-0000-0300-000005000000}"/>
    <dataValidation allowBlank="1" showInputMessage="1" showErrorMessage="1" prompt="Relacionar el número de la meta plan de desarrollo - PDD tal y como se aparece en el sistema SEGPLAN." sqref="U6:U8" xr:uid="{00000000-0002-0000-0300-000006000000}"/>
    <dataValidation allowBlank="1" showInputMessage="1" showErrorMessage="1" prompt="Muestra los resultados de la ejecución frente a la programación" sqref="AM8 AC8 BA8 AR8 AH8" xr:uid="{00000000-0002-0000-0300-000007000000}"/>
    <dataValidation allowBlank="1" showInputMessage="1" showErrorMessage="1" prompt="Corresponde a la magnitud TOTAL ejecutada en la vigencia." sqref="AZ8" xr:uid="{00000000-0002-0000-0300-000008000000}"/>
    <dataValidation allowBlank="1" showInputMessage="1" showErrorMessage="1" prompt="Corresponde a la magnitud TOTAL programada para la vigencia. Debe guardar coherencia con la magnitud relacionada en la columna Z." sqref="AY8" xr:uid="{00000000-0002-0000-0300-000009000000}"/>
    <dataValidation allowBlank="1" showInputMessage="1" showErrorMessage="1" prompt="Relacione el link de la carpeta donde se cargarán las evidencias que dan cuenta de la gestión trimestral. " sqref="AT8 AE8 AO8 AJ8" xr:uid="{00000000-0002-0000-0300-00000A000000}"/>
    <dataValidation type="textLength" operator="lessThan" allowBlank="1" showInputMessage="1" showErrorMessage="1" errorTitle="Reporte supera 3000 caracteres" error="El reporte no debe superar los 3000 caracteres." promptTitle="Alerta" prompt="El reporte no debe superar los 3000 caracteres." sqref="AO11:AO14 AD9:AE14 AI9:AJ14 AN9:AN14 AO9 AS9:AW14" xr:uid="{00000000-0002-0000-0300-00000B000000}">
      <formula1>3000</formula1>
    </dataValidation>
    <dataValidation errorStyle="warning" allowBlank="1" showInputMessage="1" showErrorMessage="1" sqref="AY9:BA14" xr:uid="{00000000-0002-0000-0300-00000C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D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E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F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0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1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2000000}"/>
    <dataValidation allowBlank="1" showInputMessage="1" showErrorMessage="1" prompt="Corresponde a la magnitud ejecutada para el cuarto trimestre. Tener presente si ésta depende o no del avance de las actividades de la pestaña 2." sqref="AQ8" xr:uid="{00000000-0002-0000-0300-000013000000}"/>
    <dataValidation allowBlank="1" showInputMessage="1" showErrorMessage="1" prompt="Corresponde a la magnitud programada para el cuarto trimestre. Tener presente si ésta depende o no del avance de las actividades de la pestaña 2." sqref="AP8" xr:uid="{00000000-0002-0000-0300-000014000000}"/>
    <dataValidation allowBlank="1" showInputMessage="1" showErrorMessage="1" prompt="Corresponde a la magnitud programada para el tercer trimestre. Tener presente si ésta depende o no del avance de las actividades de la pestaña 2." sqref="AK8" xr:uid="{00000000-0002-0000-0300-000015000000}"/>
    <dataValidation allowBlank="1" showInputMessage="1" showErrorMessage="1" prompt="Corresponde a la magnitud ejecutada para el tercer trimestre. Tener presente si ésta depende o no del avance de las actividades de la pestaña 2." sqref="AL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8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9000000}"/>
    <dataValidation allowBlank="1" showInputMessage="1" showErrorMessage="1" prompt="Ingrese la magnitud  programada en la vigencia para el cumplimiento de la actividad." sqref="Y8" xr:uid="{00000000-0002-0000-0300-00001A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B000000}"/>
    <dataValidation allowBlank="1" showInputMessage="1" showErrorMessage="1" prompt="Escoja el componente de la lista desplegable conforme a la actividad." sqref="A7:B8" xr:uid="{00000000-0002-0000-0300-00001C000000}"/>
    <dataValidation allowBlank="1" showInputMessage="1" showErrorMessage="1" prompt="Corresponde a la magnitud programada para el primer trimestre. Tener presente si ésta depende o no del avance de las actividades de la pestaña 2." sqref="AA8" xr:uid="{00000000-0002-0000-0300-00001D000000}"/>
    <dataValidation allowBlank="1" showInputMessage="1" showErrorMessage="1" prompt="Corresponde a la magnitud ejecutada para el primer trimestre. Tener presente si ésta depende o no del avance de las actividades de la pestaña 2." sqref="AB8" xr:uid="{00000000-0002-0000-0300-00001E000000}"/>
    <dataValidation allowBlank="1" showInputMessage="1" showErrorMessage="1" prompt="Corresponde a la magnitud programada para el segundo trimestre. Tener presente si ésta depende o no del avance de las actividades de la pestaña 2." sqref="AF8" xr:uid="{00000000-0002-0000-0300-00001F000000}"/>
    <dataValidation allowBlank="1" showInputMessage="1" showErrorMessage="1" prompt="Corresponde a la magnitud ejecutada para el segundo trimestre. Tener presente si ésta depende o no del avance de las actividades de la pestaña 2." sqref="AG8" xr:uid="{00000000-0002-0000-0300-000020000000}"/>
    <dataValidation allowBlank="1" showInputMessage="1" showErrorMessage="1" prompt="Relacionar el nombre de la actividad del proyecto. Debe guardar coherencia con el registrado en la hoja de vida de indicador." sqref="X8" xr:uid="{00000000-0002-0000-0300-000021000000}"/>
    <dataValidation allowBlank="1" showInputMessage="1" showErrorMessage="1" prompt="Relacionar el código de la actividad. El código es asignado por SEGPLAN, y debe guardar coherencia con el registrado en la hoja de vidad de indicador._x000a_" sqref="W8" xr:uid="{00000000-0002-0000-0300-000022000000}"/>
    <dataValidation allowBlank="1" showInputMessage="1" showErrorMessage="1" prompt="Escoja el objetivo estratégico de la lista desplegable conforme a la actividad." sqref="C7:C8" xr:uid="{00000000-0002-0000-0300-000023000000}"/>
    <dataValidation type="list" allowBlank="1" showErrorMessage="1" sqref="V9:V14 K9:K14 J9:J11 M9:Q14 E9:I14" xr:uid="{00000000-0002-0000-0300-000024000000}">
      <formula1>#REF!</formula1>
    </dataValidation>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25000000}"/>
  </dataValidations>
  <hyperlinks>
    <hyperlink ref="AJ13" r:id="rId1" display="https://drive.google.com/drive/folders/17_-tyIjZgfrOlMDdFnuiiDCudkmUPDgx" xr:uid="{00000000-0004-0000-0300-000000000000}"/>
    <hyperlink ref="AT14" r:id="rId2" xr:uid="{00000000-0004-0000-0300-000001000000}"/>
  </hyperlinks>
  <pageMargins left="0.7" right="0.7" top="0.75" bottom="0.75" header="0" footer="0"/>
  <pageSetup paperSize="9" orientation="portrait" r:id="rId3"/>
  <colBreaks count="1" manualBreakCount="1">
    <brk id="10" min="4" max="4"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AK1014"/>
  <sheetViews>
    <sheetView zoomScale="73" zoomScaleNormal="73" workbookViewId="0">
      <pane ySplit="8" topLeftCell="A9" activePane="bottomLeft" state="frozen"/>
      <selection activeCell="B1" sqref="B1"/>
      <selection pane="bottomLeft" activeCell="U35" sqref="U35"/>
    </sheetView>
  </sheetViews>
  <sheetFormatPr baseColWidth="10" defaultColWidth="14.42578125" defaultRowHeight="15" outlineLevelCol="1"/>
  <cols>
    <col min="1" max="1" width="26.7109375" customWidth="1"/>
    <col min="2" max="2" width="5.140625" customWidth="1"/>
    <col min="3" max="3" width="21.42578125" customWidth="1"/>
    <col min="4" max="4" width="11" customWidth="1"/>
    <col min="5" max="5" width="15" customWidth="1"/>
    <col min="6" max="6" width="13.140625" customWidth="1"/>
    <col min="7" max="7" width="12.42578125" bestFit="1" customWidth="1"/>
    <col min="8" max="8" width="9.42578125" customWidth="1"/>
    <col min="9" max="9" width="11.140625" customWidth="1"/>
    <col min="10" max="10" width="11.42578125" customWidth="1"/>
    <col min="11" max="11" width="13" customWidth="1"/>
    <col min="12" max="13" width="13.5703125" customWidth="1"/>
    <col min="14" max="14" width="18.42578125" customWidth="1"/>
    <col min="15" max="15" width="22.140625" customWidth="1" outlineLevel="1"/>
    <col min="16" max="16" width="26.7109375" customWidth="1" outlineLevel="1"/>
    <col min="17" max="17" width="25" customWidth="1" outlineLevel="1"/>
    <col min="18" max="18" width="22.85546875" customWidth="1" outlineLevel="1"/>
    <col min="19" max="19" width="20.7109375" customWidth="1" outlineLevel="1"/>
    <col min="20" max="20" width="22.5703125" customWidth="1" outlineLevel="1"/>
    <col min="21" max="21" width="13.28515625" customWidth="1"/>
    <col min="22" max="22" width="24.42578125" customWidth="1" outlineLevel="1"/>
    <col min="23" max="23" width="21.5703125" customWidth="1" outlineLevel="1"/>
    <col min="24" max="26" width="23.85546875" customWidth="1" outlineLevel="1"/>
    <col min="27" max="27" width="19.85546875" customWidth="1"/>
    <col min="28" max="28" width="23.28515625" customWidth="1" outlineLevel="1"/>
    <col min="29" max="29" width="24.42578125" customWidth="1" outlineLevel="1"/>
    <col min="30" max="30" width="27.28515625" customWidth="1" outlineLevel="1"/>
    <col min="31" max="35" width="20" customWidth="1" outlineLevel="1"/>
    <col min="36" max="36" width="15.140625" customWidth="1"/>
    <col min="37" max="37" width="11.42578125" customWidth="1"/>
  </cols>
  <sheetData>
    <row r="1" spans="1:37" ht="16.5" customHeight="1">
      <c r="A1" s="715"/>
      <c r="B1" s="761"/>
      <c r="C1" s="762" t="s">
        <v>0</v>
      </c>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row>
    <row r="2" spans="1:37" ht="27" customHeight="1">
      <c r="A2" s="717"/>
      <c r="B2" s="566"/>
      <c r="C2" s="762" t="s">
        <v>1</v>
      </c>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row>
    <row r="3" spans="1:37" ht="25.5" customHeight="1">
      <c r="A3" s="717"/>
      <c r="B3" s="566"/>
      <c r="C3" s="762" t="s">
        <v>2</v>
      </c>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row>
    <row r="4" spans="1:37" ht="25.5" customHeight="1">
      <c r="A4" s="718"/>
      <c r="B4" s="732"/>
      <c r="C4" s="762" t="s">
        <v>1349</v>
      </c>
      <c r="D4" s="762"/>
      <c r="E4" s="762"/>
      <c r="F4" s="762"/>
      <c r="G4" s="762"/>
      <c r="H4" s="762"/>
      <c r="I4" s="762"/>
      <c r="J4" s="762"/>
      <c r="K4" s="762"/>
      <c r="L4" s="762"/>
      <c r="M4" s="762"/>
      <c r="N4" s="762"/>
      <c r="O4" s="762"/>
      <c r="P4" s="762"/>
      <c r="Q4" s="762"/>
      <c r="R4" s="762"/>
      <c r="S4" s="762"/>
      <c r="T4" s="762"/>
      <c r="U4" s="762"/>
      <c r="V4" s="762"/>
      <c r="W4" s="762"/>
      <c r="X4" s="762"/>
      <c r="Y4" s="762"/>
      <c r="Z4" s="763" t="s">
        <v>734</v>
      </c>
      <c r="AA4" s="763"/>
      <c r="AB4" s="763"/>
      <c r="AC4" s="763"/>
      <c r="AD4" s="763"/>
      <c r="AE4" s="763"/>
      <c r="AF4" s="763"/>
      <c r="AG4" s="763"/>
      <c r="AH4" s="763"/>
      <c r="AI4" s="763"/>
      <c r="AJ4" s="763"/>
    </row>
    <row r="5" spans="1:37" ht="14.25" customHeight="1">
      <c r="A5" s="772" t="s">
        <v>1352</v>
      </c>
      <c r="B5" s="772"/>
      <c r="C5" s="772"/>
      <c r="D5" s="772"/>
      <c r="E5" s="772"/>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774"/>
      <c r="AJ5" s="774"/>
      <c r="AK5" s="40"/>
    </row>
    <row r="6" spans="1:37" ht="14.25" customHeight="1">
      <c r="A6" s="772"/>
      <c r="B6" s="772"/>
      <c r="C6" s="772"/>
      <c r="D6" s="772"/>
      <c r="E6" s="772"/>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40"/>
    </row>
    <row r="7" spans="1:37" s="321" customFormat="1" ht="25.5" customHeight="1">
      <c r="A7" s="773"/>
      <c r="B7" s="773"/>
      <c r="C7" s="773"/>
      <c r="D7" s="773"/>
      <c r="E7" s="773"/>
      <c r="F7" s="771" t="s">
        <v>1241</v>
      </c>
      <c r="G7" s="771"/>
      <c r="H7" s="771"/>
      <c r="I7" s="771" t="s">
        <v>1242</v>
      </c>
      <c r="J7" s="771"/>
      <c r="K7" s="771"/>
      <c r="L7" s="771" t="s">
        <v>1246</v>
      </c>
      <c r="M7" s="771"/>
      <c r="N7" s="771"/>
      <c r="O7" s="776" t="s">
        <v>1353</v>
      </c>
      <c r="P7" s="776"/>
      <c r="Q7" s="776"/>
      <c r="R7" s="776"/>
      <c r="S7" s="776"/>
      <c r="T7" s="776"/>
      <c r="U7" s="776"/>
      <c r="V7" s="777" t="s">
        <v>59</v>
      </c>
      <c r="W7" s="728"/>
      <c r="X7" s="728"/>
      <c r="Y7" s="728"/>
      <c r="Z7" s="728"/>
      <c r="AA7" s="729"/>
      <c r="AB7" s="778" t="s">
        <v>1354</v>
      </c>
      <c r="AC7" s="778"/>
      <c r="AD7" s="778"/>
      <c r="AE7" s="778"/>
      <c r="AF7" s="778"/>
      <c r="AG7" s="778"/>
      <c r="AH7" s="778"/>
      <c r="AI7" s="778"/>
      <c r="AJ7" s="779"/>
      <c r="AK7" s="502"/>
    </row>
    <row r="8" spans="1:37" s="321" customFormat="1" ht="45" customHeight="1">
      <c r="A8" s="169" t="s">
        <v>60</v>
      </c>
      <c r="B8" s="169" t="s">
        <v>931</v>
      </c>
      <c r="C8" s="169" t="s">
        <v>932</v>
      </c>
      <c r="D8" s="169" t="s">
        <v>61</v>
      </c>
      <c r="E8" s="170" t="s">
        <v>62</v>
      </c>
      <c r="F8" s="333" t="s">
        <v>1238</v>
      </c>
      <c r="G8" s="333" t="s">
        <v>1239</v>
      </c>
      <c r="H8" s="333" t="s">
        <v>1240</v>
      </c>
      <c r="I8" s="380" t="s">
        <v>63</v>
      </c>
      <c r="J8" s="380" t="s">
        <v>1243</v>
      </c>
      <c r="K8" s="380" t="s">
        <v>1244</v>
      </c>
      <c r="L8" s="383" t="s">
        <v>63</v>
      </c>
      <c r="M8" s="383" t="s">
        <v>1243</v>
      </c>
      <c r="N8" s="383" t="s">
        <v>1244</v>
      </c>
      <c r="O8" s="333" t="s">
        <v>64</v>
      </c>
      <c r="P8" s="503" t="s">
        <v>29</v>
      </c>
      <c r="Q8" s="503" t="s">
        <v>30</v>
      </c>
      <c r="R8" s="503" t="s">
        <v>31</v>
      </c>
      <c r="S8" s="503" t="s">
        <v>32</v>
      </c>
      <c r="T8" s="503" t="s">
        <v>965</v>
      </c>
      <c r="U8" s="503" t="s">
        <v>65</v>
      </c>
      <c r="V8" s="171" t="s">
        <v>29</v>
      </c>
      <c r="W8" s="171" t="s">
        <v>30</v>
      </c>
      <c r="X8" s="171" t="s">
        <v>31</v>
      </c>
      <c r="Y8" s="171" t="s">
        <v>32</v>
      </c>
      <c r="Z8" s="171" t="s">
        <v>966</v>
      </c>
      <c r="AA8" s="171" t="s">
        <v>967</v>
      </c>
      <c r="AB8" s="504" t="s">
        <v>66</v>
      </c>
      <c r="AC8" s="504" t="s">
        <v>67</v>
      </c>
      <c r="AD8" s="504" t="s">
        <v>68</v>
      </c>
      <c r="AE8" s="504" t="s">
        <v>69</v>
      </c>
      <c r="AF8" s="504" t="s">
        <v>70</v>
      </c>
      <c r="AG8" s="504" t="s">
        <v>71</v>
      </c>
      <c r="AH8" s="504" t="s">
        <v>72</v>
      </c>
      <c r="AI8" s="504" t="s">
        <v>73</v>
      </c>
      <c r="AJ8" s="504" t="s">
        <v>74</v>
      </c>
      <c r="AK8" s="410"/>
    </row>
    <row r="9" spans="1:37" s="262" customFormat="1" ht="20.45" customHeight="1">
      <c r="A9" s="764" t="s">
        <v>802</v>
      </c>
      <c r="B9" s="764">
        <f>+'[1]2. Tarea_sub tareas_vig'!A8</f>
        <v>1</v>
      </c>
      <c r="C9" s="767" t="s">
        <v>996</v>
      </c>
      <c r="D9" s="770" t="s">
        <v>625</v>
      </c>
      <c r="E9" s="277">
        <v>2024</v>
      </c>
      <c r="F9" s="253">
        <v>0.9325</v>
      </c>
      <c r="G9" s="278">
        <v>0.9325</v>
      </c>
      <c r="H9" s="435">
        <f>+G9/F9</f>
        <v>1</v>
      </c>
      <c r="I9" s="253">
        <v>0.9325</v>
      </c>
      <c r="J9" s="278">
        <v>0.9325</v>
      </c>
      <c r="K9" s="283">
        <f>G9</f>
        <v>0.9325</v>
      </c>
      <c r="L9" s="253">
        <v>0</v>
      </c>
      <c r="M9" s="278">
        <v>0</v>
      </c>
      <c r="N9" s="435">
        <v>0</v>
      </c>
      <c r="O9" s="266">
        <v>7639927754</v>
      </c>
      <c r="P9" s="260"/>
      <c r="Q9" s="279"/>
      <c r="R9" s="279">
        <v>1828692560</v>
      </c>
      <c r="S9" s="266">
        <v>5799912195</v>
      </c>
      <c r="T9" s="279">
        <f>SUM(P9:S9)</f>
        <v>7628604755</v>
      </c>
      <c r="U9" s="261">
        <f>T9/O9</f>
        <v>0.99851791805307688</v>
      </c>
      <c r="V9" s="279"/>
      <c r="W9" s="279"/>
      <c r="X9" s="279">
        <v>107451488</v>
      </c>
      <c r="Y9" s="279">
        <v>1168052444</v>
      </c>
      <c r="Z9" s="279">
        <f>+SUM(V9:Y9)</f>
        <v>1275503932</v>
      </c>
      <c r="AA9" s="280">
        <f t="shared" ref="AA9:AA39" si="0">+IFERROR(Z9/T9,0)</f>
        <v>0.1672001595264192</v>
      </c>
      <c r="AB9" s="281"/>
      <c r="AC9" s="191"/>
      <c r="AD9" s="279"/>
      <c r="AE9" s="282"/>
      <c r="AF9" s="282"/>
      <c r="AG9" s="282"/>
      <c r="AH9" s="282">
        <f>AB9-AG9</f>
        <v>0</v>
      </c>
      <c r="AI9" s="282">
        <f>AC9+AD9+AE9+AF9</f>
        <v>0</v>
      </c>
      <c r="AJ9" s="283">
        <f>IFERROR(AI9/AH9,AI9)</f>
        <v>0</v>
      </c>
      <c r="AK9" s="284"/>
    </row>
    <row r="10" spans="1:37" ht="20.45" customHeight="1">
      <c r="A10" s="765"/>
      <c r="B10" s="765"/>
      <c r="C10" s="768"/>
      <c r="D10" s="765"/>
      <c r="E10" s="263">
        <v>2025</v>
      </c>
      <c r="F10" s="440">
        <v>0.96299999999999997</v>
      </c>
      <c r="G10" s="440">
        <f>+'3. Actividades PI'!AZ9</f>
        <v>0.96299999999999997</v>
      </c>
      <c r="H10" s="440">
        <f>+G10/F10</f>
        <v>1</v>
      </c>
      <c r="I10" s="440">
        <v>0.96299999999999997</v>
      </c>
      <c r="J10" s="440">
        <f>+G10</f>
        <v>0.96299999999999997</v>
      </c>
      <c r="K10" s="441">
        <f>G10</f>
        <v>0.96299999999999997</v>
      </c>
      <c r="L10" s="252">
        <v>0</v>
      </c>
      <c r="M10" s="252">
        <v>0</v>
      </c>
      <c r="N10" s="441">
        <v>0</v>
      </c>
      <c r="O10" s="288">
        <v>17419131845</v>
      </c>
      <c r="P10" s="288">
        <v>2612034415</v>
      </c>
      <c r="Q10" s="288">
        <v>11699447685</v>
      </c>
      <c r="R10" s="288">
        <v>1216413276</v>
      </c>
      <c r="S10" s="288">
        <v>1835133197</v>
      </c>
      <c r="T10" s="288">
        <f>SUM(P10:S10)</f>
        <v>17363028573</v>
      </c>
      <c r="U10" s="554">
        <f>T10/O10</f>
        <v>0.99677921537656289</v>
      </c>
      <c r="V10" s="288">
        <f>296523416+92136432</f>
        <v>388659848</v>
      </c>
      <c r="W10" s="288">
        <v>1405448434</v>
      </c>
      <c r="X10" s="288">
        <v>4597810847</v>
      </c>
      <c r="Y10" s="288">
        <v>6540200232</v>
      </c>
      <c r="Z10" s="288">
        <f>+SUM(V10:Y10)</f>
        <v>12932119361</v>
      </c>
      <c r="AA10" s="554">
        <f t="shared" si="0"/>
        <v>0.74480781429512888</v>
      </c>
      <c r="AB10" s="288">
        <f>T9-Z9</f>
        <v>6353100823</v>
      </c>
      <c r="AC10" s="288">
        <v>2574808686</v>
      </c>
      <c r="AD10" s="288">
        <v>3367888121</v>
      </c>
      <c r="AE10" s="288">
        <v>5695534</v>
      </c>
      <c r="AF10" s="288">
        <v>0</v>
      </c>
      <c r="AG10" s="288">
        <v>383539389</v>
      </c>
      <c r="AH10" s="288">
        <f>AB10-AG10</f>
        <v>5969561434</v>
      </c>
      <c r="AI10" s="288">
        <f>AC10+AD10+AE10+AF10</f>
        <v>5948392341</v>
      </c>
      <c r="AJ10" s="289">
        <f>IFERROR(AI10/AH10,AI10)</f>
        <v>0.99645382776707347</v>
      </c>
      <c r="AK10" s="290"/>
    </row>
    <row r="11" spans="1:37" ht="20.45" customHeight="1">
      <c r="A11" s="765"/>
      <c r="B11" s="765"/>
      <c r="C11" s="768"/>
      <c r="D11" s="765"/>
      <c r="E11" s="192">
        <v>2026</v>
      </c>
      <c r="F11" s="253">
        <v>0.96499999999999997</v>
      </c>
      <c r="G11" s="437"/>
      <c r="H11" s="438">
        <f>+G11/F11</f>
        <v>0</v>
      </c>
      <c r="I11" s="253">
        <v>0.96499999999999997</v>
      </c>
      <c r="J11" s="437"/>
      <c r="K11" s="438"/>
      <c r="L11" s="253"/>
      <c r="M11" s="253"/>
      <c r="N11" s="436"/>
      <c r="O11" s="194">
        <v>21701202000</v>
      </c>
      <c r="P11" s="188"/>
      <c r="Q11" s="193"/>
      <c r="R11" s="188"/>
      <c r="S11" s="194"/>
      <c r="T11" s="190">
        <f>SUM(P11:S11)</f>
        <v>0</v>
      </c>
      <c r="U11" s="189">
        <f>T11/O11</f>
        <v>0</v>
      </c>
      <c r="V11" s="191"/>
      <c r="W11" s="191"/>
      <c r="X11" s="191"/>
      <c r="Y11" s="191"/>
      <c r="Z11" s="279">
        <f>+SUM(V11:Y11)</f>
        <v>0</v>
      </c>
      <c r="AA11" s="280">
        <f t="shared" si="0"/>
        <v>0</v>
      </c>
      <c r="AB11" s="190"/>
      <c r="AC11" s="190"/>
      <c r="AD11" s="188"/>
      <c r="AE11" s="190"/>
      <c r="AF11" s="190"/>
      <c r="AG11" s="291"/>
      <c r="AH11" s="291">
        <f>AB11-AG11</f>
        <v>0</v>
      </c>
      <c r="AI11" s="291">
        <f>AC11+AD11+AE11+AF11</f>
        <v>0</v>
      </c>
      <c r="AJ11" s="292">
        <f>IFERROR(AI11/AH11,AI11)</f>
        <v>0</v>
      </c>
      <c r="AK11" s="290"/>
    </row>
    <row r="12" spans="1:37" ht="20.45" customHeight="1">
      <c r="A12" s="765"/>
      <c r="B12" s="765"/>
      <c r="C12" s="768"/>
      <c r="D12" s="765"/>
      <c r="E12" s="192">
        <v>2027</v>
      </c>
      <c r="F12" s="253">
        <v>0.97</v>
      </c>
      <c r="G12" s="439"/>
      <c r="H12" s="438">
        <f>+G12/F12</f>
        <v>0</v>
      </c>
      <c r="I12" s="253">
        <v>0.97</v>
      </c>
      <c r="J12" s="439"/>
      <c r="K12" s="438"/>
      <c r="L12" s="253"/>
      <c r="M12" s="253"/>
      <c r="N12" s="436"/>
      <c r="O12" s="194">
        <v>18202480777</v>
      </c>
      <c r="P12" s="188"/>
      <c r="Q12" s="188"/>
      <c r="R12" s="188"/>
      <c r="S12" s="194"/>
      <c r="T12" s="190">
        <f>SUM(P12:S12)</f>
        <v>0</v>
      </c>
      <c r="U12" s="189">
        <f>T12/O12</f>
        <v>0</v>
      </c>
      <c r="V12" s="191"/>
      <c r="W12" s="191"/>
      <c r="X12" s="191"/>
      <c r="Y12" s="191"/>
      <c r="Z12" s="279">
        <f>+SUM(V12:Y12)</f>
        <v>0</v>
      </c>
      <c r="AA12" s="280">
        <f t="shared" si="0"/>
        <v>0</v>
      </c>
      <c r="AB12" s="190"/>
      <c r="AC12" s="190"/>
      <c r="AD12" s="188"/>
      <c r="AE12" s="190"/>
      <c r="AF12" s="190"/>
      <c r="AG12" s="291"/>
      <c r="AH12" s="291">
        <f>AB12-AG12</f>
        <v>0</v>
      </c>
      <c r="AI12" s="291">
        <f>AC12+AD12+AE12+AF12</f>
        <v>0</v>
      </c>
      <c r="AJ12" s="292">
        <f>IFERROR(AI12/AH12,AI12)</f>
        <v>0</v>
      </c>
      <c r="AK12" s="290"/>
    </row>
    <row r="13" spans="1:37" s="197" customFormat="1" ht="20.45" customHeight="1">
      <c r="A13" s="766"/>
      <c r="B13" s="766"/>
      <c r="C13" s="769"/>
      <c r="D13" s="766"/>
      <c r="E13" s="276" t="s">
        <v>75</v>
      </c>
      <c r="F13" s="316">
        <f>+F12</f>
        <v>0.97</v>
      </c>
      <c r="G13" s="316"/>
      <c r="H13" s="314"/>
      <c r="I13" s="316">
        <f>+I12</f>
        <v>0.97</v>
      </c>
      <c r="J13" s="316"/>
      <c r="K13" s="314"/>
      <c r="L13" s="316"/>
      <c r="M13" s="316"/>
      <c r="N13" s="314"/>
      <c r="O13" s="195">
        <f>SUM(O9:O12)</f>
        <v>64962742376</v>
      </c>
      <c r="P13" s="195">
        <f>SUM(P9:P12)</f>
        <v>2612034415</v>
      </c>
      <c r="Q13" s="195">
        <f>SUM(Q9:Q12)</f>
        <v>11699447685</v>
      </c>
      <c r="R13" s="195">
        <f t="shared" ref="R13:X13" si="1">SUM(R9:R12)</f>
        <v>3045105836</v>
      </c>
      <c r="S13" s="195">
        <f t="shared" si="1"/>
        <v>7635045392</v>
      </c>
      <c r="T13" s="195">
        <f t="shared" si="1"/>
        <v>24991633328</v>
      </c>
      <c r="U13" s="196">
        <f>T13/O13</f>
        <v>0.38470717851395653</v>
      </c>
      <c r="V13" s="195">
        <f t="shared" si="1"/>
        <v>388659848</v>
      </c>
      <c r="W13" s="195">
        <f t="shared" si="1"/>
        <v>1405448434</v>
      </c>
      <c r="X13" s="195">
        <f t="shared" si="1"/>
        <v>4705262335</v>
      </c>
      <c r="Y13" s="195">
        <f>SUM(Y9:Y12)</f>
        <v>7708252676</v>
      </c>
      <c r="Z13" s="195">
        <f>SUM(Z9:Z12)</f>
        <v>14207623293</v>
      </c>
      <c r="AA13" s="293">
        <f t="shared" si="0"/>
        <v>0.56849518823094025</v>
      </c>
      <c r="AB13" s="195">
        <f>SUM(AB9:AB12)</f>
        <v>6353100823</v>
      </c>
      <c r="AC13" s="195">
        <f>SUM(AC9:AC12)</f>
        <v>2574808686</v>
      </c>
      <c r="AD13" s="195">
        <f>SUM(AD9:AD12)</f>
        <v>3367888121</v>
      </c>
      <c r="AE13" s="195">
        <f>SUM(AE9:AE12)</f>
        <v>5695534</v>
      </c>
      <c r="AF13" s="55"/>
      <c r="AG13" s="294"/>
      <c r="AH13" s="294">
        <f>AB13-AG13</f>
        <v>6353100823</v>
      </c>
      <c r="AI13" s="294">
        <f>AC13+AD13+AE13+AF13</f>
        <v>5948392341</v>
      </c>
      <c r="AJ13" s="295">
        <f>IFERROR(AI13/AH13,AI13)</f>
        <v>0.93629748790781941</v>
      </c>
      <c r="AK13" s="216"/>
    </row>
    <row r="14" spans="1:37" s="197" customFormat="1" ht="20.45" customHeight="1">
      <c r="A14" s="764" t="s">
        <v>802</v>
      </c>
      <c r="B14" s="764">
        <f>+'[1]2. Tarea_sub tareas_vig'!A12</f>
        <v>2</v>
      </c>
      <c r="C14" s="780" t="str">
        <f>+'[1]2. Tarea_sub tareas_vig'!B12</f>
        <v xml:space="preserve">Disminuir a 34,7 unidades en minutos  del tiempo promedio del ciclo de atención de los trámites y servicios en el canal presencial.
</v>
      </c>
      <c r="D14" s="770" t="s">
        <v>637</v>
      </c>
      <c r="E14" s="277">
        <v>2024</v>
      </c>
      <c r="F14" s="250">
        <v>40.5</v>
      </c>
      <c r="G14" s="296">
        <v>40.5</v>
      </c>
      <c r="H14" s="442">
        <f>+IFERROR((F14-49.6)/(G14-49.6),0)</f>
        <v>1</v>
      </c>
      <c r="I14" s="250">
        <v>40.5</v>
      </c>
      <c r="J14" s="296">
        <v>40.5</v>
      </c>
      <c r="K14" s="443">
        <f>+J14</f>
        <v>40.5</v>
      </c>
      <c r="L14" s="253">
        <v>0</v>
      </c>
      <c r="M14" s="278">
        <v>0</v>
      </c>
      <c r="N14" s="435">
        <v>0</v>
      </c>
      <c r="O14" s="266">
        <v>4826974894</v>
      </c>
      <c r="P14" s="260"/>
      <c r="Q14" s="279"/>
      <c r="R14" s="279">
        <v>3803823609</v>
      </c>
      <c r="S14" s="266">
        <v>945693670</v>
      </c>
      <c r="T14" s="279">
        <f t="shared" ref="T14:T32" si="2">SUM(P14+Q14+R14+S14)</f>
        <v>4749517279</v>
      </c>
      <c r="U14" s="261">
        <f t="shared" ref="U14:U33" si="3">T14/O14</f>
        <v>0.98395317632658896</v>
      </c>
      <c r="V14" s="279"/>
      <c r="W14" s="279"/>
      <c r="X14" s="279">
        <v>22645462</v>
      </c>
      <c r="Y14" s="279">
        <f>2848499387+934040</f>
        <v>2849433427</v>
      </c>
      <c r="Z14" s="279">
        <f>+SUM(V14:Y14)</f>
        <v>2872078889</v>
      </c>
      <c r="AA14" s="280">
        <f t="shared" si="0"/>
        <v>0.60470964106160907</v>
      </c>
      <c r="AB14" s="281"/>
      <c r="AC14" s="281"/>
      <c r="AD14" s="279"/>
      <c r="AE14" s="282"/>
      <c r="AF14" s="282"/>
      <c r="AG14" s="282"/>
      <c r="AH14" s="282">
        <f t="shared" ref="AH14:AH35" si="4">AB14-AG14</f>
        <v>0</v>
      </c>
      <c r="AI14" s="282">
        <f t="shared" ref="AI14:AI33" si="5">AC14+AD14+AE14+AF14</f>
        <v>0</v>
      </c>
      <c r="AJ14" s="283">
        <f t="shared" ref="AJ14:AJ39" si="6">IFERROR(AI14/AH14,AI14)</f>
        <v>0</v>
      </c>
      <c r="AK14" s="216"/>
    </row>
    <row r="15" spans="1:37" s="197" customFormat="1" ht="20.45" customHeight="1">
      <c r="A15" s="765"/>
      <c r="B15" s="765"/>
      <c r="C15" s="781"/>
      <c r="D15" s="765"/>
      <c r="E15" s="263">
        <v>2025</v>
      </c>
      <c r="F15" s="251">
        <v>39</v>
      </c>
      <c r="G15" s="310">
        <f>+'3. Actividades PI'!AZ10</f>
        <v>39</v>
      </c>
      <c r="H15" s="313">
        <f>+IFERROR(F15/G15,0)</f>
        <v>1</v>
      </c>
      <c r="I15" s="251">
        <v>39</v>
      </c>
      <c r="J15" s="310">
        <f>+G15</f>
        <v>39</v>
      </c>
      <c r="K15" s="310">
        <f>+J15</f>
        <v>39</v>
      </c>
      <c r="L15" s="252">
        <v>0</v>
      </c>
      <c r="M15" s="252">
        <v>0</v>
      </c>
      <c r="N15" s="441">
        <v>0</v>
      </c>
      <c r="O15" s="288">
        <v>16823068045</v>
      </c>
      <c r="P15" s="288">
        <v>7732881500</v>
      </c>
      <c r="Q15" s="288">
        <v>4165310620</v>
      </c>
      <c r="R15" s="288">
        <v>184186500</v>
      </c>
      <c r="S15" s="288">
        <v>1246965880</v>
      </c>
      <c r="T15" s="288">
        <f t="shared" si="2"/>
        <v>13329344500</v>
      </c>
      <c r="U15" s="554">
        <f t="shared" si="3"/>
        <v>0.79232542270799566</v>
      </c>
      <c r="V15" s="288">
        <f>14960200+98106600</f>
        <v>113066800</v>
      </c>
      <c r="W15" s="288">
        <v>2178908783</v>
      </c>
      <c r="X15" s="288">
        <v>3697360339</v>
      </c>
      <c r="Y15" s="288">
        <v>4750015838</v>
      </c>
      <c r="Z15" s="288">
        <f>+SUM(V15:Y15)</f>
        <v>10739351760</v>
      </c>
      <c r="AA15" s="554">
        <f t="shared" si="0"/>
        <v>0.80569241495708965</v>
      </c>
      <c r="AB15" s="288">
        <f>T14-Z14</f>
        <v>1877438390</v>
      </c>
      <c r="AC15" s="288">
        <v>1294202497</v>
      </c>
      <c r="AD15" s="288">
        <v>421928296</v>
      </c>
      <c r="AE15" s="288">
        <v>55060612</v>
      </c>
      <c r="AF15" s="288">
        <v>101908783</v>
      </c>
      <c r="AG15" s="288">
        <v>3298202</v>
      </c>
      <c r="AH15" s="288">
        <f t="shared" si="4"/>
        <v>1874140188</v>
      </c>
      <c r="AI15" s="288">
        <f t="shared" si="5"/>
        <v>1873100188</v>
      </c>
      <c r="AJ15" s="289">
        <f t="shared" si="6"/>
        <v>0.99944507886514622</v>
      </c>
      <c r="AK15" s="216"/>
    </row>
    <row r="16" spans="1:37" s="197" customFormat="1" ht="20.45" customHeight="1">
      <c r="A16" s="765"/>
      <c r="B16" s="765"/>
      <c r="C16" s="781"/>
      <c r="D16" s="765"/>
      <c r="E16" s="192">
        <v>2026</v>
      </c>
      <c r="F16" s="250">
        <v>38.700000000000003</v>
      </c>
      <c r="G16" s="437"/>
      <c r="H16" s="444">
        <f>+IFERROR(F16/G16,0)</f>
        <v>0</v>
      </c>
      <c r="I16" s="250">
        <v>38.700000000000003</v>
      </c>
      <c r="J16" s="437"/>
      <c r="K16" s="444"/>
      <c r="L16" s="253"/>
      <c r="M16" s="253"/>
      <c r="N16" s="436"/>
      <c r="O16" s="194">
        <v>16596629000</v>
      </c>
      <c r="P16" s="188"/>
      <c r="Q16" s="193"/>
      <c r="R16" s="188"/>
      <c r="S16" s="194"/>
      <c r="T16" s="190">
        <f t="shared" si="2"/>
        <v>0</v>
      </c>
      <c r="U16" s="189">
        <f t="shared" si="3"/>
        <v>0</v>
      </c>
      <c r="V16" s="191"/>
      <c r="W16" s="191"/>
      <c r="X16" s="191"/>
      <c r="Y16" s="191"/>
      <c r="Z16" s="279">
        <f>+SUM(V16:Y16)</f>
        <v>0</v>
      </c>
      <c r="AA16" s="280">
        <f t="shared" si="0"/>
        <v>0</v>
      </c>
      <c r="AB16" s="190"/>
      <c r="AC16" s="190"/>
      <c r="AD16" s="188"/>
      <c r="AE16" s="190"/>
      <c r="AF16" s="190"/>
      <c r="AG16" s="291"/>
      <c r="AH16" s="291">
        <f t="shared" si="4"/>
        <v>0</v>
      </c>
      <c r="AI16" s="291">
        <f t="shared" si="5"/>
        <v>0</v>
      </c>
      <c r="AJ16" s="292">
        <f t="shared" si="6"/>
        <v>0</v>
      </c>
      <c r="AK16" s="216"/>
    </row>
    <row r="17" spans="1:37" s="197" customFormat="1" ht="20.45" customHeight="1">
      <c r="A17" s="765"/>
      <c r="B17" s="765"/>
      <c r="C17" s="781"/>
      <c r="D17" s="765"/>
      <c r="E17" s="192">
        <v>2027</v>
      </c>
      <c r="F17" s="250">
        <v>34.72</v>
      </c>
      <c r="G17" s="437"/>
      <c r="H17" s="444">
        <f>+IFERROR(F17/G17,0)</f>
        <v>0</v>
      </c>
      <c r="I17" s="250">
        <v>34.72</v>
      </c>
      <c r="J17" s="437"/>
      <c r="K17" s="444"/>
      <c r="L17" s="253"/>
      <c r="M17" s="253"/>
      <c r="N17" s="436"/>
      <c r="O17" s="194">
        <v>14711185376</v>
      </c>
      <c r="P17" s="188"/>
      <c r="Q17" s="188"/>
      <c r="R17" s="188"/>
      <c r="S17" s="194"/>
      <c r="T17" s="190">
        <f t="shared" si="2"/>
        <v>0</v>
      </c>
      <c r="U17" s="189">
        <f t="shared" si="3"/>
        <v>0</v>
      </c>
      <c r="V17" s="191"/>
      <c r="W17" s="191"/>
      <c r="X17" s="191"/>
      <c r="Y17" s="191"/>
      <c r="Z17" s="279">
        <f>+SUM(V17:Y17)</f>
        <v>0</v>
      </c>
      <c r="AA17" s="280">
        <f t="shared" si="0"/>
        <v>0</v>
      </c>
      <c r="AB17" s="190"/>
      <c r="AC17" s="190"/>
      <c r="AD17" s="188"/>
      <c r="AE17" s="190"/>
      <c r="AF17" s="190"/>
      <c r="AG17" s="291"/>
      <c r="AH17" s="291">
        <f t="shared" si="4"/>
        <v>0</v>
      </c>
      <c r="AI17" s="291">
        <f t="shared" si="5"/>
        <v>0</v>
      </c>
      <c r="AJ17" s="292">
        <f t="shared" si="6"/>
        <v>0</v>
      </c>
      <c r="AK17" s="216"/>
    </row>
    <row r="18" spans="1:37" s="197" customFormat="1" ht="20.45" customHeight="1">
      <c r="A18" s="766"/>
      <c r="B18" s="766"/>
      <c r="C18" s="782"/>
      <c r="D18" s="766"/>
      <c r="E18" s="276" t="s">
        <v>75</v>
      </c>
      <c r="F18" s="217">
        <f>+F17</f>
        <v>34.72</v>
      </c>
      <c r="G18" s="219"/>
      <c r="H18" s="315"/>
      <c r="I18" s="217">
        <f>+I17</f>
        <v>34.72</v>
      </c>
      <c r="J18" s="219"/>
      <c r="K18" s="315"/>
      <c r="L18" s="217"/>
      <c r="M18" s="219"/>
      <c r="N18" s="315"/>
      <c r="O18" s="195">
        <f>SUM(O14:O17)</f>
        <v>52957857315</v>
      </c>
      <c r="P18" s="195">
        <f>SUM(P14:P17)</f>
        <v>7732881500</v>
      </c>
      <c r="Q18" s="195">
        <f>SUM(Q14:Q17)</f>
        <v>4165310620</v>
      </c>
      <c r="R18" s="195">
        <f t="shared" ref="R18:Z18" si="7">SUM(R14:R17)</f>
        <v>3988010109</v>
      </c>
      <c r="S18" s="195">
        <f t="shared" si="7"/>
        <v>2192659550</v>
      </c>
      <c r="T18" s="195">
        <f t="shared" si="7"/>
        <v>18078861779</v>
      </c>
      <c r="U18" s="196">
        <f t="shared" si="3"/>
        <v>0.34138204783219711</v>
      </c>
      <c r="V18" s="195">
        <f t="shared" si="7"/>
        <v>113066800</v>
      </c>
      <c r="W18" s="195">
        <f t="shared" si="7"/>
        <v>2178908783</v>
      </c>
      <c r="X18" s="195">
        <f t="shared" si="7"/>
        <v>3720005801</v>
      </c>
      <c r="Y18" s="195">
        <f t="shared" si="7"/>
        <v>7599449265</v>
      </c>
      <c r="Z18" s="195">
        <f t="shared" si="7"/>
        <v>13611430649</v>
      </c>
      <c r="AA18" s="293">
        <f t="shared" si="0"/>
        <v>0.75289201363388558</v>
      </c>
      <c r="AB18" s="195">
        <f>SUM(AB14:AB17)</f>
        <v>1877438390</v>
      </c>
      <c r="AC18" s="195">
        <f>SUM(AC14:AC17)</f>
        <v>1294202497</v>
      </c>
      <c r="AD18" s="195">
        <f>SUM(AD14:AD17)</f>
        <v>421928296</v>
      </c>
      <c r="AE18" s="195">
        <f>SUM(AE14:AE17)</f>
        <v>55060612</v>
      </c>
      <c r="AF18" s="55"/>
      <c r="AG18" s="294"/>
      <c r="AH18" s="294">
        <f t="shared" si="4"/>
        <v>1877438390</v>
      </c>
      <c r="AI18" s="294">
        <f t="shared" si="5"/>
        <v>1771191405</v>
      </c>
      <c r="AJ18" s="295">
        <f t="shared" si="6"/>
        <v>0.94340853709718808</v>
      </c>
      <c r="AK18" s="216"/>
    </row>
    <row r="19" spans="1:37" s="197" customFormat="1" ht="20.45" customHeight="1">
      <c r="A19" s="764" t="s">
        <v>802</v>
      </c>
      <c r="B19" s="764">
        <f>+'[1]2. Tarea_sub tareas_vig'!A16</f>
        <v>3</v>
      </c>
      <c r="C19" s="780" t="s">
        <v>1374</v>
      </c>
      <c r="D19" s="770" t="s">
        <v>625</v>
      </c>
      <c r="E19" s="277">
        <v>2024</v>
      </c>
      <c r="F19" s="265">
        <v>500</v>
      </c>
      <c r="G19" s="297">
        <v>520</v>
      </c>
      <c r="H19" s="445">
        <f>+G19/F19</f>
        <v>1.04</v>
      </c>
      <c r="I19" s="265">
        <v>500</v>
      </c>
      <c r="J19" s="297">
        <v>520</v>
      </c>
      <c r="K19" s="297">
        <v>520</v>
      </c>
      <c r="L19" s="552">
        <v>0</v>
      </c>
      <c r="M19" s="552">
        <v>0</v>
      </c>
      <c r="N19" s="552">
        <v>0</v>
      </c>
      <c r="O19" s="266">
        <v>200600000</v>
      </c>
      <c r="P19" s="260"/>
      <c r="Q19" s="279"/>
      <c r="R19" s="279">
        <v>64953328</v>
      </c>
      <c r="S19" s="266">
        <v>131705929</v>
      </c>
      <c r="T19" s="279">
        <f t="shared" si="2"/>
        <v>196659257</v>
      </c>
      <c r="U19" s="261">
        <f t="shared" si="3"/>
        <v>0.98035521934197412</v>
      </c>
      <c r="V19" s="279"/>
      <c r="W19" s="279"/>
      <c r="X19" s="279">
        <v>2773874</v>
      </c>
      <c r="Y19" s="279">
        <v>42452268</v>
      </c>
      <c r="Z19" s="279">
        <f>+SUM(V19:Y19)</f>
        <v>45226142</v>
      </c>
      <c r="AA19" s="280">
        <f t="shared" si="0"/>
        <v>0.22997209838944932</v>
      </c>
      <c r="AB19" s="281"/>
      <c r="AC19" s="281"/>
      <c r="AD19" s="279"/>
      <c r="AE19" s="282"/>
      <c r="AF19" s="282"/>
      <c r="AG19" s="282"/>
      <c r="AH19" s="282">
        <f t="shared" si="4"/>
        <v>0</v>
      </c>
      <c r="AI19" s="282">
        <f t="shared" si="5"/>
        <v>0</v>
      </c>
      <c r="AJ19" s="283">
        <f t="shared" si="6"/>
        <v>0</v>
      </c>
      <c r="AK19" s="216"/>
    </row>
    <row r="20" spans="1:37" s="197" customFormat="1" ht="20.45" customHeight="1">
      <c r="A20" s="765"/>
      <c r="B20" s="765"/>
      <c r="C20" s="768"/>
      <c r="D20" s="765"/>
      <c r="E20" s="263">
        <v>2025</v>
      </c>
      <c r="F20" s="267">
        <v>1124</v>
      </c>
      <c r="G20" s="267">
        <f>+'3. Actividades PI'!AZ11</f>
        <v>1124</v>
      </c>
      <c r="H20" s="269">
        <f>+G20/F20</f>
        <v>1</v>
      </c>
      <c r="I20" s="267">
        <v>1124</v>
      </c>
      <c r="J20" s="267">
        <f>+G20</f>
        <v>1124</v>
      </c>
      <c r="K20" s="267">
        <f>+J20</f>
        <v>1124</v>
      </c>
      <c r="L20" s="553">
        <v>0</v>
      </c>
      <c r="M20" s="553">
        <v>0</v>
      </c>
      <c r="N20" s="553">
        <v>0</v>
      </c>
      <c r="O20" s="288">
        <v>2565877827</v>
      </c>
      <c r="P20" s="288">
        <v>1364057665</v>
      </c>
      <c r="Q20" s="288">
        <v>198549762</v>
      </c>
      <c r="R20" s="288">
        <v>154845000</v>
      </c>
      <c r="S20" s="288">
        <v>834271210</v>
      </c>
      <c r="T20" s="288">
        <f t="shared" si="2"/>
        <v>2551723637</v>
      </c>
      <c r="U20" s="554">
        <f t="shared" si="3"/>
        <v>0.99448368513455332</v>
      </c>
      <c r="V20" s="288">
        <v>23323980</v>
      </c>
      <c r="W20" s="288">
        <v>376878579</v>
      </c>
      <c r="X20" s="288">
        <v>452723132</v>
      </c>
      <c r="Y20" s="288">
        <v>655556135</v>
      </c>
      <c r="Z20" s="288">
        <f>+SUM(V20:Y20)</f>
        <v>1508481826</v>
      </c>
      <c r="AA20" s="285">
        <f t="shared" si="0"/>
        <v>0.59116191272715013</v>
      </c>
      <c r="AB20" s="286">
        <f>T19-Z19</f>
        <v>151433115</v>
      </c>
      <c r="AC20" s="287">
        <v>13413791</v>
      </c>
      <c r="AD20" s="259">
        <v>71419106</v>
      </c>
      <c r="AE20" s="264">
        <v>61612982</v>
      </c>
      <c r="AF20" s="264">
        <v>0</v>
      </c>
      <c r="AG20" s="288">
        <v>4987236</v>
      </c>
      <c r="AH20" s="288">
        <f t="shared" si="4"/>
        <v>146445879</v>
      </c>
      <c r="AI20" s="288">
        <f t="shared" si="5"/>
        <v>146445879</v>
      </c>
      <c r="AJ20" s="289">
        <f t="shared" si="6"/>
        <v>1</v>
      </c>
      <c r="AK20" s="216"/>
    </row>
    <row r="21" spans="1:37" s="197" customFormat="1" ht="20.45" customHeight="1">
      <c r="A21" s="765"/>
      <c r="B21" s="765"/>
      <c r="C21" s="768"/>
      <c r="D21" s="765"/>
      <c r="E21" s="192">
        <v>2026</v>
      </c>
      <c r="F21" s="446">
        <v>1214</v>
      </c>
      <c r="G21" s="437"/>
      <c r="H21" s="438">
        <f>+G21/F21</f>
        <v>0</v>
      </c>
      <c r="I21" s="446">
        <v>1214</v>
      </c>
      <c r="J21" s="437"/>
      <c r="K21" s="438"/>
      <c r="L21" s="253"/>
      <c r="M21" s="253"/>
      <c r="N21" s="436"/>
      <c r="O21" s="194">
        <v>2378341000</v>
      </c>
      <c r="P21" s="188"/>
      <c r="Q21" s="193"/>
      <c r="R21" s="188"/>
      <c r="S21" s="194"/>
      <c r="T21" s="190">
        <f t="shared" si="2"/>
        <v>0</v>
      </c>
      <c r="U21" s="189">
        <f t="shared" si="3"/>
        <v>0</v>
      </c>
      <c r="V21" s="191"/>
      <c r="W21" s="191"/>
      <c r="X21" s="191"/>
      <c r="Y21" s="191"/>
      <c r="Z21" s="279">
        <f>+SUM(V21:Y21)</f>
        <v>0</v>
      </c>
      <c r="AA21" s="280">
        <f t="shared" si="0"/>
        <v>0</v>
      </c>
      <c r="AB21" s="190"/>
      <c r="AC21" s="190"/>
      <c r="AD21" s="188"/>
      <c r="AE21" s="190"/>
      <c r="AF21" s="190"/>
      <c r="AG21" s="291"/>
      <c r="AH21" s="291">
        <f t="shared" si="4"/>
        <v>0</v>
      </c>
      <c r="AI21" s="291">
        <f t="shared" si="5"/>
        <v>0</v>
      </c>
      <c r="AJ21" s="292">
        <f t="shared" si="6"/>
        <v>0</v>
      </c>
      <c r="AK21" s="216"/>
    </row>
    <row r="22" spans="1:37" s="197" customFormat="1" ht="20.45" customHeight="1">
      <c r="A22" s="765"/>
      <c r="B22" s="765"/>
      <c r="C22" s="768"/>
      <c r="D22" s="765"/>
      <c r="E22" s="192">
        <v>2027</v>
      </c>
      <c r="F22" s="446">
        <v>1311</v>
      </c>
      <c r="G22" s="437"/>
      <c r="H22" s="438">
        <f>+G22/F22</f>
        <v>0</v>
      </c>
      <c r="I22" s="446">
        <v>1311</v>
      </c>
      <c r="J22" s="437"/>
      <c r="K22" s="438"/>
      <c r="L22" s="253"/>
      <c r="M22" s="253"/>
      <c r="N22" s="436"/>
      <c r="O22" s="194">
        <v>1892623462</v>
      </c>
      <c r="P22" s="188"/>
      <c r="Q22" s="188"/>
      <c r="R22" s="188"/>
      <c r="S22" s="194"/>
      <c r="T22" s="190">
        <f t="shared" si="2"/>
        <v>0</v>
      </c>
      <c r="U22" s="189">
        <f t="shared" si="3"/>
        <v>0</v>
      </c>
      <c r="V22" s="191"/>
      <c r="W22" s="191"/>
      <c r="X22" s="191"/>
      <c r="Y22" s="191"/>
      <c r="Z22" s="279">
        <f>+SUM(V22:Y22)</f>
        <v>0</v>
      </c>
      <c r="AA22" s="280">
        <f t="shared" si="0"/>
        <v>0</v>
      </c>
      <c r="AB22" s="190"/>
      <c r="AC22" s="190"/>
      <c r="AD22" s="188"/>
      <c r="AE22" s="190"/>
      <c r="AF22" s="190"/>
      <c r="AG22" s="291"/>
      <c r="AH22" s="291">
        <f t="shared" si="4"/>
        <v>0</v>
      </c>
      <c r="AI22" s="291">
        <f t="shared" si="5"/>
        <v>0</v>
      </c>
      <c r="AJ22" s="292">
        <f t="shared" si="6"/>
        <v>0</v>
      </c>
      <c r="AK22" s="216"/>
    </row>
    <row r="23" spans="1:37" s="197" customFormat="1" ht="20.45" customHeight="1">
      <c r="A23" s="766"/>
      <c r="B23" s="766"/>
      <c r="C23" s="769"/>
      <c r="D23" s="766"/>
      <c r="E23" s="276" t="s">
        <v>75</v>
      </c>
      <c r="F23" s="218">
        <f>+F22</f>
        <v>1311</v>
      </c>
      <c r="G23" s="219"/>
      <c r="H23" s="54"/>
      <c r="I23" s="218">
        <f>+I22</f>
        <v>1311</v>
      </c>
      <c r="J23" s="219"/>
      <c r="K23" s="54"/>
      <c r="L23" s="218"/>
      <c r="M23" s="219"/>
      <c r="N23" s="54"/>
      <c r="O23" s="195">
        <f>SUM(O19:O22)</f>
        <v>7037442289</v>
      </c>
      <c r="P23" s="195">
        <f>SUM(P19:P22)</f>
        <v>1364057665</v>
      </c>
      <c r="Q23" s="195">
        <f>SUM(Q19:Q22)</f>
        <v>198549762</v>
      </c>
      <c r="R23" s="195">
        <f t="shared" ref="R23:Z23" si="8">SUM(R19:R22)</f>
        <v>219798328</v>
      </c>
      <c r="S23" s="195">
        <f t="shared" si="8"/>
        <v>965977139</v>
      </c>
      <c r="T23" s="195">
        <f t="shared" si="8"/>
        <v>2748382894</v>
      </c>
      <c r="U23" s="196">
        <f t="shared" si="3"/>
        <v>0.39053718398457193</v>
      </c>
      <c r="V23" s="195">
        <f t="shared" si="8"/>
        <v>23323980</v>
      </c>
      <c r="W23" s="195">
        <f t="shared" si="8"/>
        <v>376878579</v>
      </c>
      <c r="X23" s="195">
        <f t="shared" si="8"/>
        <v>455497006</v>
      </c>
      <c r="Y23" s="195">
        <f t="shared" si="8"/>
        <v>698008403</v>
      </c>
      <c r="Z23" s="195">
        <f t="shared" si="8"/>
        <v>1553707968</v>
      </c>
      <c r="AA23" s="293">
        <f t="shared" si="0"/>
        <v>0.56531714390738741</v>
      </c>
      <c r="AB23" s="195">
        <f>SUM(AB19:AB22)</f>
        <v>151433115</v>
      </c>
      <c r="AC23" s="195">
        <f>SUM(AC19:AC22)</f>
        <v>13413791</v>
      </c>
      <c r="AD23" s="195">
        <f>SUM(AD19:AD22)</f>
        <v>71419106</v>
      </c>
      <c r="AE23" s="195">
        <f>SUM(AE19:AE22)</f>
        <v>61612982</v>
      </c>
      <c r="AF23" s="55"/>
      <c r="AG23" s="294"/>
      <c r="AH23" s="294">
        <f t="shared" si="4"/>
        <v>151433115</v>
      </c>
      <c r="AI23" s="294">
        <f t="shared" si="5"/>
        <v>146445879</v>
      </c>
      <c r="AJ23" s="295">
        <f t="shared" si="6"/>
        <v>0.96706641080453237</v>
      </c>
      <c r="AK23" s="216"/>
    </row>
    <row r="24" spans="1:37" s="197" customFormat="1" ht="20.45" customHeight="1">
      <c r="A24" s="764" t="s">
        <v>897</v>
      </c>
      <c r="B24" s="764">
        <f>+'[1]2. Tarea_sub tareas_vig'!A20</f>
        <v>4</v>
      </c>
      <c r="C24" s="780" t="s">
        <v>1375</v>
      </c>
      <c r="D24" s="770" t="s">
        <v>625</v>
      </c>
      <c r="E24" s="277">
        <v>2024</v>
      </c>
      <c r="F24" s="277">
        <v>0</v>
      </c>
      <c r="G24" s="311">
        <v>0</v>
      </c>
      <c r="H24" s="445">
        <v>0</v>
      </c>
      <c r="I24" s="277">
        <v>0</v>
      </c>
      <c r="J24" s="311">
        <v>0</v>
      </c>
      <c r="K24" s="445">
        <v>0</v>
      </c>
      <c r="L24" s="552">
        <v>0</v>
      </c>
      <c r="M24" s="552">
        <v>0</v>
      </c>
      <c r="N24" s="552">
        <v>0</v>
      </c>
      <c r="O24" s="266">
        <v>0</v>
      </c>
      <c r="P24" s="260"/>
      <c r="Q24" s="279"/>
      <c r="R24" s="279"/>
      <c r="S24" s="266"/>
      <c r="T24" s="279">
        <f t="shared" si="2"/>
        <v>0</v>
      </c>
      <c r="U24" s="261" t="e">
        <f t="shared" si="3"/>
        <v>#DIV/0!</v>
      </c>
      <c r="V24" s="279"/>
      <c r="W24" s="279"/>
      <c r="X24" s="279"/>
      <c r="Y24" s="279"/>
      <c r="Z24" s="279">
        <f>+SUM(V24:Y24)</f>
        <v>0</v>
      </c>
      <c r="AA24" s="280">
        <f t="shared" si="0"/>
        <v>0</v>
      </c>
      <c r="AB24" s="191">
        <v>0</v>
      </c>
      <c r="AC24" s="191"/>
      <c r="AD24" s="279"/>
      <c r="AE24" s="282"/>
      <c r="AF24" s="282"/>
      <c r="AG24" s="282"/>
      <c r="AH24" s="282">
        <f t="shared" si="4"/>
        <v>0</v>
      </c>
      <c r="AI24" s="282">
        <f t="shared" si="5"/>
        <v>0</v>
      </c>
      <c r="AJ24" s="283">
        <f t="shared" si="6"/>
        <v>0</v>
      </c>
      <c r="AK24" s="216"/>
    </row>
    <row r="25" spans="1:37" s="197" customFormat="1" ht="20.45" customHeight="1">
      <c r="A25" s="765"/>
      <c r="B25" s="765"/>
      <c r="C25" s="768"/>
      <c r="D25" s="765"/>
      <c r="E25" s="263">
        <v>2025</v>
      </c>
      <c r="F25" s="267">
        <v>11540</v>
      </c>
      <c r="G25" s="267">
        <f>+'3. Actividades PI'!AZ12</f>
        <v>11540</v>
      </c>
      <c r="H25" s="289">
        <f>+G25/F25</f>
        <v>1</v>
      </c>
      <c r="I25" s="267">
        <v>11540</v>
      </c>
      <c r="J25" s="267">
        <f>+G25</f>
        <v>11540</v>
      </c>
      <c r="K25" s="267">
        <f>+J25</f>
        <v>11540</v>
      </c>
      <c r="L25" s="553">
        <v>0</v>
      </c>
      <c r="M25" s="553">
        <v>0</v>
      </c>
      <c r="N25" s="553">
        <v>0</v>
      </c>
      <c r="O25" s="288">
        <v>281363600</v>
      </c>
      <c r="P25" s="288">
        <v>218609600</v>
      </c>
      <c r="Q25" s="288">
        <v>0</v>
      </c>
      <c r="R25" s="288">
        <v>0</v>
      </c>
      <c r="S25" s="288">
        <v>62752800</v>
      </c>
      <c r="T25" s="288">
        <f t="shared" si="2"/>
        <v>281362400</v>
      </c>
      <c r="U25" s="554">
        <f t="shared" si="3"/>
        <v>0.9999957350559916</v>
      </c>
      <c r="V25" s="288">
        <v>0</v>
      </c>
      <c r="W25" s="288">
        <v>52927453</v>
      </c>
      <c r="X25" s="288">
        <v>57928000</v>
      </c>
      <c r="Y25" s="288">
        <v>73721800</v>
      </c>
      <c r="Z25" s="288">
        <f>+SUM(V25:Y25)</f>
        <v>184577253</v>
      </c>
      <c r="AA25" s="285">
        <f t="shared" si="0"/>
        <v>0.65601250557999224</v>
      </c>
      <c r="AB25" s="286">
        <v>0</v>
      </c>
      <c r="AC25" s="287">
        <v>0</v>
      </c>
      <c r="AD25" s="259">
        <v>0</v>
      </c>
      <c r="AE25" s="264">
        <v>0</v>
      </c>
      <c r="AF25" s="264">
        <v>0</v>
      </c>
      <c r="AG25" s="288"/>
      <c r="AH25" s="288">
        <f t="shared" si="4"/>
        <v>0</v>
      </c>
      <c r="AI25" s="288">
        <f t="shared" si="5"/>
        <v>0</v>
      </c>
      <c r="AJ25" s="289">
        <f t="shared" si="6"/>
        <v>0</v>
      </c>
      <c r="AK25" s="216"/>
    </row>
    <row r="26" spans="1:37" s="197" customFormat="1" ht="20.45" customHeight="1">
      <c r="A26" s="765"/>
      <c r="B26" s="765"/>
      <c r="C26" s="768"/>
      <c r="D26" s="765"/>
      <c r="E26" s="192">
        <v>2026</v>
      </c>
      <c r="F26" s="446">
        <v>11590</v>
      </c>
      <c r="G26" s="446"/>
      <c r="H26" s="438">
        <f>+G26/F26</f>
        <v>0</v>
      </c>
      <c r="I26" s="446">
        <v>11590</v>
      </c>
      <c r="J26" s="446"/>
      <c r="K26" s="438"/>
      <c r="L26" s="253"/>
      <c r="M26" s="253"/>
      <c r="N26" s="436"/>
      <c r="O26" s="194">
        <v>273290000</v>
      </c>
      <c r="P26" s="188"/>
      <c r="Q26" s="193"/>
      <c r="R26" s="188"/>
      <c r="S26" s="194"/>
      <c r="T26" s="190">
        <f t="shared" si="2"/>
        <v>0</v>
      </c>
      <c r="U26" s="189">
        <f t="shared" si="3"/>
        <v>0</v>
      </c>
      <c r="V26" s="191"/>
      <c r="W26" s="191"/>
      <c r="X26" s="191"/>
      <c r="Y26" s="191"/>
      <c r="Z26" s="279">
        <f>+SUM(V26:Y26)</f>
        <v>0</v>
      </c>
      <c r="AA26" s="280">
        <f t="shared" si="0"/>
        <v>0</v>
      </c>
      <c r="AB26" s="190"/>
      <c r="AC26" s="190"/>
      <c r="AD26" s="188"/>
      <c r="AE26" s="190"/>
      <c r="AF26" s="190"/>
      <c r="AG26" s="291"/>
      <c r="AH26" s="291">
        <f t="shared" si="4"/>
        <v>0</v>
      </c>
      <c r="AI26" s="291">
        <f t="shared" si="5"/>
        <v>0</v>
      </c>
      <c r="AJ26" s="292">
        <f t="shared" si="6"/>
        <v>0</v>
      </c>
      <c r="AK26" s="216"/>
    </row>
    <row r="27" spans="1:37" s="197" customFormat="1" ht="20.45" customHeight="1">
      <c r="A27" s="765"/>
      <c r="B27" s="765"/>
      <c r="C27" s="768"/>
      <c r="D27" s="765"/>
      <c r="E27" s="192">
        <v>2027</v>
      </c>
      <c r="F27" s="446">
        <v>11640</v>
      </c>
      <c r="G27" s="446"/>
      <c r="H27" s="438">
        <f>+G27/F27</f>
        <v>0</v>
      </c>
      <c r="I27" s="446">
        <v>11640</v>
      </c>
      <c r="J27" s="446"/>
      <c r="K27" s="438"/>
      <c r="L27" s="253"/>
      <c r="M27" s="253"/>
      <c r="N27" s="436"/>
      <c r="O27" s="194">
        <v>480799880</v>
      </c>
      <c r="P27" s="188"/>
      <c r="Q27" s="188"/>
      <c r="R27" s="188"/>
      <c r="S27" s="194"/>
      <c r="T27" s="190">
        <f t="shared" si="2"/>
        <v>0</v>
      </c>
      <c r="U27" s="189">
        <f t="shared" si="3"/>
        <v>0</v>
      </c>
      <c r="V27" s="191"/>
      <c r="W27" s="191"/>
      <c r="X27" s="191"/>
      <c r="Y27" s="191"/>
      <c r="Z27" s="279">
        <f>+SUM(V27:Y27)</f>
        <v>0</v>
      </c>
      <c r="AA27" s="280">
        <f t="shared" si="0"/>
        <v>0</v>
      </c>
      <c r="AB27" s="190"/>
      <c r="AC27" s="190"/>
      <c r="AD27" s="188"/>
      <c r="AE27" s="190"/>
      <c r="AF27" s="190"/>
      <c r="AG27" s="291"/>
      <c r="AH27" s="291">
        <f t="shared" si="4"/>
        <v>0</v>
      </c>
      <c r="AI27" s="291">
        <f t="shared" si="5"/>
        <v>0</v>
      </c>
      <c r="AJ27" s="292">
        <f t="shared" si="6"/>
        <v>0</v>
      </c>
      <c r="AK27" s="216"/>
    </row>
    <row r="28" spans="1:37" s="197" customFormat="1" ht="20.45" customHeight="1">
      <c r="A28" s="766"/>
      <c r="B28" s="766"/>
      <c r="C28" s="769"/>
      <c r="D28" s="766"/>
      <c r="E28" s="276" t="s">
        <v>75</v>
      </c>
      <c r="F28" s="218">
        <f>+F27</f>
        <v>11640</v>
      </c>
      <c r="G28" s="219"/>
      <c r="H28" s="54"/>
      <c r="I28" s="218">
        <f>+I27</f>
        <v>11640</v>
      </c>
      <c r="J28" s="218"/>
      <c r="K28" s="486"/>
      <c r="L28" s="218"/>
      <c r="M28" s="218"/>
      <c r="N28" s="218"/>
      <c r="O28" s="195">
        <f t="shared" ref="O28:T28" si="9">SUM(O24:O27)</f>
        <v>1035453480</v>
      </c>
      <c r="P28" s="195">
        <f t="shared" si="9"/>
        <v>218609600</v>
      </c>
      <c r="Q28" s="195">
        <f t="shared" si="9"/>
        <v>0</v>
      </c>
      <c r="R28" s="195">
        <f t="shared" si="9"/>
        <v>0</v>
      </c>
      <c r="S28" s="195">
        <f t="shared" si="9"/>
        <v>62752800</v>
      </c>
      <c r="T28" s="195">
        <f t="shared" si="9"/>
        <v>281362400</v>
      </c>
      <c r="U28" s="196">
        <f t="shared" si="3"/>
        <v>0.27172867292888908</v>
      </c>
      <c r="V28" s="195">
        <f>SUM(V24:V27)</f>
        <v>0</v>
      </c>
      <c r="W28" s="195">
        <f>SUM(W24:W27)</f>
        <v>52927453</v>
      </c>
      <c r="X28" s="195">
        <f>SUM(X24:X27)</f>
        <v>57928000</v>
      </c>
      <c r="Y28" s="195">
        <f>SUM(Y24:Y27)</f>
        <v>73721800</v>
      </c>
      <c r="Z28" s="195">
        <f>SUM(Z24:Z27)</f>
        <v>184577253</v>
      </c>
      <c r="AA28" s="293">
        <f t="shared" si="0"/>
        <v>0.65601250557999224</v>
      </c>
      <c r="AB28" s="195">
        <f>SUM(AB24:AB27)</f>
        <v>0</v>
      </c>
      <c r="AC28" s="195"/>
      <c r="AD28" s="56"/>
      <c r="AE28" s="55"/>
      <c r="AF28" s="55"/>
      <c r="AG28" s="294"/>
      <c r="AH28" s="294">
        <f t="shared" si="4"/>
        <v>0</v>
      </c>
      <c r="AI28" s="294">
        <f t="shared" si="5"/>
        <v>0</v>
      </c>
      <c r="AJ28" s="295">
        <f t="shared" si="6"/>
        <v>0</v>
      </c>
      <c r="AK28" s="216"/>
    </row>
    <row r="29" spans="1:37" s="197" customFormat="1" ht="20.45" customHeight="1">
      <c r="A29" s="764" t="s">
        <v>897</v>
      </c>
      <c r="B29" s="764">
        <f>+'[1]2. Tarea_sub tareas_vig'!A24</f>
        <v>5</v>
      </c>
      <c r="C29" s="780" t="str">
        <f>+'[1]2. Tarea_sub tareas_vig'!B24</f>
        <v>Incrementar a 11625 cursos pedagógicos dictados a la ciudadanía anualmente con enfoque poblacional, diferencial y de género.</v>
      </c>
      <c r="D29" s="770" t="s">
        <v>625</v>
      </c>
      <c r="E29" s="277">
        <v>2024</v>
      </c>
      <c r="F29" s="447">
        <v>7698</v>
      </c>
      <c r="G29" s="448">
        <v>7698</v>
      </c>
      <c r="H29" s="449">
        <v>1</v>
      </c>
      <c r="I29" s="447">
        <v>7698</v>
      </c>
      <c r="J29" s="448">
        <v>7698</v>
      </c>
      <c r="K29" s="448">
        <v>7698</v>
      </c>
      <c r="L29" s="552">
        <v>0</v>
      </c>
      <c r="M29" s="552">
        <v>0</v>
      </c>
      <c r="N29" s="552">
        <v>0</v>
      </c>
      <c r="O29" s="451">
        <v>1004165675</v>
      </c>
      <c r="P29" s="260"/>
      <c r="Q29" s="279"/>
      <c r="R29" s="279">
        <v>492705000</v>
      </c>
      <c r="S29" s="266">
        <v>506561400</v>
      </c>
      <c r="T29" s="279">
        <f t="shared" si="2"/>
        <v>999266400</v>
      </c>
      <c r="U29" s="261">
        <f t="shared" si="3"/>
        <v>0.9951210491236917</v>
      </c>
      <c r="V29" s="279"/>
      <c r="W29" s="279"/>
      <c r="X29" s="279"/>
      <c r="Y29" s="279">
        <v>828163160</v>
      </c>
      <c r="Z29" s="279">
        <f>+SUM(V29:Y29)</f>
        <v>828163160</v>
      </c>
      <c r="AA29" s="280">
        <f t="shared" si="0"/>
        <v>0.82877114651308204</v>
      </c>
      <c r="AB29" s="281"/>
      <c r="AC29" s="281"/>
      <c r="AD29" s="279"/>
      <c r="AE29" s="282"/>
      <c r="AF29" s="282"/>
      <c r="AG29" s="282"/>
      <c r="AH29" s="282">
        <f t="shared" si="4"/>
        <v>0</v>
      </c>
      <c r="AI29" s="282">
        <f t="shared" si="5"/>
        <v>0</v>
      </c>
      <c r="AJ29" s="283">
        <f t="shared" si="6"/>
        <v>0</v>
      </c>
      <c r="AK29" s="216"/>
    </row>
    <row r="30" spans="1:37" s="197" customFormat="1" ht="20.45" customHeight="1">
      <c r="A30" s="765"/>
      <c r="B30" s="765"/>
      <c r="C30" s="781"/>
      <c r="D30" s="765"/>
      <c r="E30" s="263">
        <v>2025</v>
      </c>
      <c r="F30" s="459">
        <v>10151</v>
      </c>
      <c r="G30" s="459">
        <f>+'3. Actividades PI'!AZ13</f>
        <v>10151</v>
      </c>
      <c r="H30" s="289">
        <f>+G30/F30</f>
        <v>1</v>
      </c>
      <c r="I30" s="267">
        <v>10151</v>
      </c>
      <c r="J30" s="267">
        <f>+G30</f>
        <v>10151</v>
      </c>
      <c r="K30" s="267">
        <f>+J30</f>
        <v>10151</v>
      </c>
      <c r="L30" s="553">
        <v>0</v>
      </c>
      <c r="M30" s="553">
        <v>0</v>
      </c>
      <c r="N30" s="553">
        <v>0</v>
      </c>
      <c r="O30" s="288">
        <v>3617417676</v>
      </c>
      <c r="P30" s="288">
        <v>2592233700</v>
      </c>
      <c r="Q30" s="288">
        <v>252956000</v>
      </c>
      <c r="R30" s="288">
        <v>24287000</v>
      </c>
      <c r="S30" s="288">
        <v>715987100</v>
      </c>
      <c r="T30" s="288">
        <f t="shared" si="2"/>
        <v>3585463800</v>
      </c>
      <c r="U30" s="554">
        <f t="shared" si="3"/>
        <v>0.9911666611760096</v>
      </c>
      <c r="V30" s="288">
        <f>2696534+51170536</f>
        <v>53867070</v>
      </c>
      <c r="W30" s="288">
        <v>706378239</v>
      </c>
      <c r="X30" s="288">
        <v>753532867</v>
      </c>
      <c r="Y30" s="288">
        <v>978798199</v>
      </c>
      <c r="Z30" s="288">
        <f>+SUM(V30:Y30)</f>
        <v>2492576375</v>
      </c>
      <c r="AA30" s="285">
        <f t="shared" si="0"/>
        <v>0.69518938526167795</v>
      </c>
      <c r="AB30" s="286">
        <f>T29-Z29</f>
        <v>171103240</v>
      </c>
      <c r="AC30" s="287">
        <v>158503630</v>
      </c>
      <c r="AD30" s="259">
        <v>3843380</v>
      </c>
      <c r="AE30" s="264">
        <v>244950</v>
      </c>
      <c r="AF30" s="264">
        <v>2795780</v>
      </c>
      <c r="AG30" s="288"/>
      <c r="AH30" s="288">
        <f t="shared" si="4"/>
        <v>171103240</v>
      </c>
      <c r="AI30" s="288">
        <f t="shared" si="5"/>
        <v>165387740</v>
      </c>
      <c r="AJ30" s="289">
        <f t="shared" si="6"/>
        <v>0.96659619069749936</v>
      </c>
      <c r="AK30" s="216"/>
    </row>
    <row r="31" spans="1:37" s="197" customFormat="1" ht="20.45" customHeight="1">
      <c r="A31" s="765"/>
      <c r="B31" s="765"/>
      <c r="C31" s="781"/>
      <c r="D31" s="765"/>
      <c r="E31" s="192">
        <v>2026</v>
      </c>
      <c r="F31" s="452">
        <v>11268</v>
      </c>
      <c r="G31" s="452"/>
      <c r="H31" s="454">
        <v>0</v>
      </c>
      <c r="I31" s="452">
        <v>11268</v>
      </c>
      <c r="J31" s="452"/>
      <c r="K31" s="454"/>
      <c r="L31" s="450"/>
      <c r="M31" s="450"/>
      <c r="N31" s="453"/>
      <c r="O31" s="455">
        <v>3716968000</v>
      </c>
      <c r="P31" s="188"/>
      <c r="Q31" s="193"/>
      <c r="R31" s="188"/>
      <c r="S31" s="194"/>
      <c r="T31" s="190">
        <f t="shared" si="2"/>
        <v>0</v>
      </c>
      <c r="U31" s="189">
        <f t="shared" si="3"/>
        <v>0</v>
      </c>
      <c r="V31" s="191"/>
      <c r="W31" s="191"/>
      <c r="X31" s="191"/>
      <c r="Y31" s="191"/>
      <c r="Z31" s="279">
        <f>+SUM(V31:Y31)</f>
        <v>0</v>
      </c>
      <c r="AA31" s="280">
        <f t="shared" si="0"/>
        <v>0</v>
      </c>
      <c r="AB31" s="190"/>
      <c r="AC31" s="190"/>
      <c r="AD31" s="188"/>
      <c r="AE31" s="190"/>
      <c r="AF31" s="190"/>
      <c r="AG31" s="291"/>
      <c r="AH31" s="291">
        <f t="shared" si="4"/>
        <v>0</v>
      </c>
      <c r="AI31" s="291">
        <f t="shared" si="5"/>
        <v>0</v>
      </c>
      <c r="AJ31" s="292">
        <f t="shared" si="6"/>
        <v>0</v>
      </c>
      <c r="AK31" s="216"/>
    </row>
    <row r="32" spans="1:37" s="197" customFormat="1" ht="20.45" customHeight="1">
      <c r="A32" s="765"/>
      <c r="B32" s="765"/>
      <c r="C32" s="781"/>
      <c r="D32" s="765"/>
      <c r="E32" s="192">
        <v>2027</v>
      </c>
      <c r="F32" s="452">
        <v>11625</v>
      </c>
      <c r="G32" s="452"/>
      <c r="H32" s="454">
        <v>0</v>
      </c>
      <c r="I32" s="452">
        <v>11625</v>
      </c>
      <c r="J32" s="452"/>
      <c r="K32" s="454"/>
      <c r="L32" s="450"/>
      <c r="M32" s="450"/>
      <c r="N32" s="453"/>
      <c r="O32" s="455">
        <v>4386860147</v>
      </c>
      <c r="P32" s="188"/>
      <c r="Q32" s="188"/>
      <c r="R32" s="188"/>
      <c r="S32" s="194"/>
      <c r="T32" s="190">
        <f t="shared" si="2"/>
        <v>0</v>
      </c>
      <c r="U32" s="189">
        <f t="shared" si="3"/>
        <v>0</v>
      </c>
      <c r="V32" s="191"/>
      <c r="W32" s="191"/>
      <c r="X32" s="191"/>
      <c r="Y32" s="191"/>
      <c r="Z32" s="279">
        <f>+SUM(V32:Y32)</f>
        <v>0</v>
      </c>
      <c r="AA32" s="280">
        <f t="shared" si="0"/>
        <v>0</v>
      </c>
      <c r="AB32" s="190"/>
      <c r="AC32" s="190"/>
      <c r="AD32" s="188"/>
      <c r="AE32" s="190"/>
      <c r="AF32" s="190"/>
      <c r="AG32" s="291"/>
      <c r="AH32" s="291">
        <f t="shared" si="4"/>
        <v>0</v>
      </c>
      <c r="AI32" s="291">
        <f t="shared" si="5"/>
        <v>0</v>
      </c>
      <c r="AJ32" s="292">
        <f t="shared" si="6"/>
        <v>0</v>
      </c>
      <c r="AK32" s="216"/>
    </row>
    <row r="33" spans="1:37" s="197" customFormat="1" ht="20.45" customHeight="1">
      <c r="A33" s="766"/>
      <c r="B33" s="766"/>
      <c r="C33" s="782"/>
      <c r="D33" s="766"/>
      <c r="E33" s="276" t="s">
        <v>75</v>
      </c>
      <c r="F33" s="218">
        <f>+F32</f>
        <v>11625</v>
      </c>
      <c r="G33" s="219"/>
      <c r="H33" s="54"/>
      <c r="I33" s="218">
        <f>+I32</f>
        <v>11625</v>
      </c>
      <c r="J33" s="219"/>
      <c r="K33" s="54"/>
      <c r="L33" s="218"/>
      <c r="M33" s="219"/>
      <c r="N33" s="54"/>
      <c r="O33" s="195">
        <f>SUM(O29:O32)</f>
        <v>12725411498</v>
      </c>
      <c r="P33" s="195">
        <f>SUM(P29:P32)</f>
        <v>2592233700</v>
      </c>
      <c r="Q33" s="195">
        <f>SUM(Q29:Q32)</f>
        <v>252956000</v>
      </c>
      <c r="R33" s="195">
        <f>SUM(R29:R32)</f>
        <v>516992000</v>
      </c>
      <c r="S33" s="195">
        <f t="shared" ref="S33:Z33" si="10">SUM(S29:S32)</f>
        <v>1222548500</v>
      </c>
      <c r="T33" s="195">
        <f t="shared" si="10"/>
        <v>4584730200</v>
      </c>
      <c r="U33" s="196">
        <f t="shared" si="3"/>
        <v>0.36028148879276423</v>
      </c>
      <c r="V33" s="195">
        <f t="shared" si="10"/>
        <v>53867070</v>
      </c>
      <c r="W33" s="195">
        <f t="shared" si="10"/>
        <v>706378239</v>
      </c>
      <c r="X33" s="195">
        <f t="shared" si="10"/>
        <v>753532867</v>
      </c>
      <c r="Y33" s="195">
        <f t="shared" si="10"/>
        <v>1806961359</v>
      </c>
      <c r="Z33" s="195">
        <f t="shared" si="10"/>
        <v>3320739535</v>
      </c>
      <c r="AA33" s="293">
        <f t="shared" si="0"/>
        <v>0.72430424259207227</v>
      </c>
      <c r="AB33" s="195">
        <f>SUM(AB29:AB32)</f>
        <v>171103240</v>
      </c>
      <c r="AC33" s="195">
        <f>SUM(AC29:AC32)</f>
        <v>158503630</v>
      </c>
      <c r="AD33" s="195">
        <f>SUM(AD29:AD32)</f>
        <v>3843380</v>
      </c>
      <c r="AE33" s="195">
        <f>SUM(AE29:AE32)</f>
        <v>244950</v>
      </c>
      <c r="AF33" s="55"/>
      <c r="AG33" s="294"/>
      <c r="AH33" s="294">
        <f t="shared" si="4"/>
        <v>171103240</v>
      </c>
      <c r="AI33" s="294">
        <f t="shared" si="5"/>
        <v>162591960</v>
      </c>
      <c r="AJ33" s="295">
        <f t="shared" si="6"/>
        <v>0.95025646504414529</v>
      </c>
      <c r="AK33" s="216"/>
    </row>
    <row r="34" spans="1:37" s="262" customFormat="1" ht="20.45" customHeight="1">
      <c r="A34" s="764" t="s">
        <v>897</v>
      </c>
      <c r="B34" s="764">
        <f>+'[1]2. Tarea_sub tareas_vig'!A28</f>
        <v>6</v>
      </c>
      <c r="C34" s="780" t="str">
        <f>+'[1]2. Tarea_sub tareas_vig'!B28</f>
        <v>Diseñar 100% del Programa de formación a mujeres en Oficios No Convencionales relacionados con transporte público de la ciudad con enfoque poblacional, diferencial y de género.</v>
      </c>
      <c r="D34" s="770" t="s">
        <v>611</v>
      </c>
      <c r="E34" s="277">
        <v>2024</v>
      </c>
      <c r="F34" s="456">
        <v>1</v>
      </c>
      <c r="G34" s="457">
        <f>+'[2]3. Actividades PI'!AZ14</f>
        <v>1</v>
      </c>
      <c r="H34" s="449">
        <f>+G34/F34</f>
        <v>1</v>
      </c>
      <c r="I34" s="456">
        <v>1</v>
      </c>
      <c r="J34" s="457">
        <v>1</v>
      </c>
      <c r="K34" s="449">
        <v>1</v>
      </c>
      <c r="L34" s="552">
        <v>0</v>
      </c>
      <c r="M34" s="552">
        <v>0</v>
      </c>
      <c r="N34" s="552">
        <v>0</v>
      </c>
      <c r="O34" s="451">
        <v>43688000</v>
      </c>
      <c r="P34" s="260"/>
      <c r="Q34" s="279"/>
      <c r="R34" s="279">
        <v>43688000</v>
      </c>
      <c r="S34" s="266">
        <v>0</v>
      </c>
      <c r="T34" s="279">
        <f>SUM(P34+Q34+R34+S34)</f>
        <v>43688000</v>
      </c>
      <c r="U34" s="261">
        <f t="shared" ref="U34:U39" si="11">T34/O34</f>
        <v>1</v>
      </c>
      <c r="V34" s="279"/>
      <c r="W34" s="279"/>
      <c r="X34" s="279"/>
      <c r="Y34" s="279">
        <v>29416587</v>
      </c>
      <c r="Z34" s="279">
        <f>+SUM(V34:Y34)</f>
        <v>29416587</v>
      </c>
      <c r="AA34" s="280">
        <f t="shared" si="0"/>
        <v>0.67333334096319353</v>
      </c>
      <c r="AB34" s="281"/>
      <c r="AC34" s="281"/>
      <c r="AD34" s="279"/>
      <c r="AE34" s="282"/>
      <c r="AF34" s="282"/>
      <c r="AG34" s="282"/>
      <c r="AH34" s="282">
        <f>AB34-AG34</f>
        <v>0</v>
      </c>
      <c r="AI34" s="282">
        <f>AC34+AD34+AE34+AF34</f>
        <v>0</v>
      </c>
      <c r="AJ34" s="283">
        <f t="shared" si="6"/>
        <v>0</v>
      </c>
      <c r="AK34" s="284"/>
    </row>
    <row r="35" spans="1:37" ht="20.45" customHeight="1">
      <c r="A35" s="765"/>
      <c r="B35" s="765"/>
      <c r="C35" s="781"/>
      <c r="D35" s="765"/>
      <c r="E35" s="263">
        <v>2025</v>
      </c>
      <c r="F35" s="268">
        <v>1</v>
      </c>
      <c r="G35" s="268">
        <f>+'3. Actividades PI'!AZ14</f>
        <v>1</v>
      </c>
      <c r="H35" s="269">
        <f>+G35/F35</f>
        <v>1</v>
      </c>
      <c r="I35" s="268">
        <v>1</v>
      </c>
      <c r="J35" s="268">
        <f>+G35</f>
        <v>1</v>
      </c>
      <c r="K35" s="397">
        <f>+J35</f>
        <v>1</v>
      </c>
      <c r="L35" s="553">
        <v>0</v>
      </c>
      <c r="M35" s="553">
        <v>0</v>
      </c>
      <c r="N35" s="553">
        <v>0</v>
      </c>
      <c r="O35" s="288">
        <v>94680500</v>
      </c>
      <c r="P35" s="288">
        <v>80881550</v>
      </c>
      <c r="Q35" s="288">
        <v>13528500</v>
      </c>
      <c r="R35" s="288">
        <v>0</v>
      </c>
      <c r="S35" s="288">
        <v>0</v>
      </c>
      <c r="T35" s="288">
        <f>SUM(P35+Q35+R35+S35)</f>
        <v>94410050</v>
      </c>
      <c r="U35" s="554">
        <f t="shared" si="11"/>
        <v>0.99714355120642584</v>
      </c>
      <c r="V35" s="288">
        <v>0</v>
      </c>
      <c r="W35" s="288">
        <v>32780217</v>
      </c>
      <c r="X35" s="288">
        <v>27057000</v>
      </c>
      <c r="Y35" s="288">
        <v>34572833</v>
      </c>
      <c r="Z35" s="288">
        <f>+SUM(V35:Y35)</f>
        <v>94410050</v>
      </c>
      <c r="AA35" s="285">
        <f t="shared" si="0"/>
        <v>1</v>
      </c>
      <c r="AB35" s="286">
        <f>T34-Z34</f>
        <v>14271413</v>
      </c>
      <c r="AC35" s="287">
        <v>14271413</v>
      </c>
      <c r="AD35" s="259">
        <v>0</v>
      </c>
      <c r="AE35" s="264">
        <v>0</v>
      </c>
      <c r="AF35" s="264">
        <v>0</v>
      </c>
      <c r="AG35" s="288">
        <v>0</v>
      </c>
      <c r="AH35" s="288">
        <f t="shared" si="4"/>
        <v>14271413</v>
      </c>
      <c r="AI35" s="288">
        <f>AC35+AD35+AE35+AF35</f>
        <v>14271413</v>
      </c>
      <c r="AJ35" s="289">
        <f t="shared" si="6"/>
        <v>1</v>
      </c>
      <c r="AK35" s="290"/>
    </row>
    <row r="36" spans="1:37" ht="20.45" customHeight="1">
      <c r="A36" s="765"/>
      <c r="B36" s="765"/>
      <c r="C36" s="781"/>
      <c r="D36" s="765"/>
      <c r="E36" s="192">
        <v>2026</v>
      </c>
      <c r="F36" s="458">
        <v>1</v>
      </c>
      <c r="G36" s="458"/>
      <c r="H36" s="454">
        <f>+G36/F36</f>
        <v>0</v>
      </c>
      <c r="I36" s="458">
        <v>1</v>
      </c>
      <c r="J36" s="458"/>
      <c r="K36" s="454"/>
      <c r="L36" s="450"/>
      <c r="M36" s="450"/>
      <c r="N36" s="453"/>
      <c r="O36" s="455">
        <v>111636000</v>
      </c>
      <c r="P36" s="188"/>
      <c r="Q36" s="193"/>
      <c r="R36" s="188"/>
      <c r="S36" s="194"/>
      <c r="T36" s="190">
        <f>SUM(P36+Q36+R36+S36)</f>
        <v>0</v>
      </c>
      <c r="U36" s="189">
        <f t="shared" si="11"/>
        <v>0</v>
      </c>
      <c r="V36" s="191"/>
      <c r="W36" s="191"/>
      <c r="X36" s="191"/>
      <c r="Y36" s="191"/>
      <c r="Z36" s="279">
        <f>+SUM(V36:Y36)</f>
        <v>0</v>
      </c>
      <c r="AA36" s="280">
        <f t="shared" si="0"/>
        <v>0</v>
      </c>
      <c r="AB36" s="190"/>
      <c r="AC36" s="190"/>
      <c r="AD36" s="188"/>
      <c r="AE36" s="190"/>
      <c r="AF36" s="190"/>
      <c r="AG36" s="291"/>
      <c r="AH36" s="291">
        <f>AB36-AG36</f>
        <v>0</v>
      </c>
      <c r="AI36" s="291">
        <f>AC36+AD36+AE36+AF36</f>
        <v>0</v>
      </c>
      <c r="AJ36" s="292">
        <f t="shared" si="6"/>
        <v>0</v>
      </c>
      <c r="AK36" s="290"/>
    </row>
    <row r="37" spans="1:37" ht="20.45" customHeight="1">
      <c r="A37" s="765"/>
      <c r="B37" s="765"/>
      <c r="C37" s="781"/>
      <c r="D37" s="765"/>
      <c r="E37" s="192">
        <v>2027</v>
      </c>
      <c r="F37" s="458">
        <v>1</v>
      </c>
      <c r="G37" s="458"/>
      <c r="H37" s="454">
        <f>+G37/F37</f>
        <v>0</v>
      </c>
      <c r="I37" s="458">
        <v>1</v>
      </c>
      <c r="J37" s="458"/>
      <c r="K37" s="454"/>
      <c r="L37" s="450"/>
      <c r="M37" s="450"/>
      <c r="N37" s="453"/>
      <c r="O37" s="455">
        <v>122003500</v>
      </c>
      <c r="P37" s="188"/>
      <c r="Q37" s="188"/>
      <c r="R37" s="188"/>
      <c r="S37" s="194"/>
      <c r="T37" s="190">
        <f>SUM(P37+Q37+R37+S37)</f>
        <v>0</v>
      </c>
      <c r="U37" s="189">
        <f t="shared" si="11"/>
        <v>0</v>
      </c>
      <c r="V37" s="191"/>
      <c r="W37" s="191"/>
      <c r="X37" s="191"/>
      <c r="Y37" s="191"/>
      <c r="Z37" s="279">
        <f>+SUM(V37:Y37)</f>
        <v>0</v>
      </c>
      <c r="AA37" s="280">
        <f t="shared" si="0"/>
        <v>0</v>
      </c>
      <c r="AB37" s="190"/>
      <c r="AC37" s="190"/>
      <c r="AD37" s="188"/>
      <c r="AE37" s="190"/>
      <c r="AF37" s="190"/>
      <c r="AG37" s="291"/>
      <c r="AH37" s="291">
        <f>AB37-AG37</f>
        <v>0</v>
      </c>
      <c r="AI37" s="291">
        <f>AC37+AD37+AE37+AF37</f>
        <v>0</v>
      </c>
      <c r="AJ37" s="292">
        <f t="shared" si="6"/>
        <v>0</v>
      </c>
      <c r="AK37" s="290"/>
    </row>
    <row r="38" spans="1:37" s="198" customFormat="1" ht="20.45" customHeight="1">
      <c r="A38" s="766"/>
      <c r="B38" s="766"/>
      <c r="C38" s="782"/>
      <c r="D38" s="766"/>
      <c r="E38" s="276" t="s">
        <v>75</v>
      </c>
      <c r="F38" s="53">
        <f>+AVERAGE(F34:F37)</f>
        <v>1</v>
      </c>
      <c r="G38" s="53"/>
      <c r="H38" s="53">
        <f>+AVERAGE(H34:H35:H36:H37)</f>
        <v>0.5</v>
      </c>
      <c r="I38" s="53">
        <f>+AVERAGE(I34:I37)</f>
        <v>1</v>
      </c>
      <c r="J38" s="53"/>
      <c r="K38" s="53"/>
      <c r="L38" s="53"/>
      <c r="M38" s="53"/>
      <c r="N38" s="53"/>
      <c r="O38" s="195">
        <f t="shared" ref="O38:T38" si="12">SUM(O34:O37)</f>
        <v>372008000</v>
      </c>
      <c r="P38" s="195">
        <f t="shared" si="12"/>
        <v>80881550</v>
      </c>
      <c r="Q38" s="195">
        <f t="shared" si="12"/>
        <v>13528500</v>
      </c>
      <c r="R38" s="195">
        <f t="shared" si="12"/>
        <v>43688000</v>
      </c>
      <c r="S38" s="195">
        <f t="shared" si="12"/>
        <v>0</v>
      </c>
      <c r="T38" s="195">
        <f t="shared" si="12"/>
        <v>138098050</v>
      </c>
      <c r="U38" s="196">
        <f t="shared" si="11"/>
        <v>0.37122333390679768</v>
      </c>
      <c r="V38" s="195">
        <f>SUM(V34:V37)</f>
        <v>0</v>
      </c>
      <c r="W38" s="195">
        <f>SUM(W34:W37)</f>
        <v>32780217</v>
      </c>
      <c r="X38" s="195">
        <f>SUM(X34:X37)</f>
        <v>27057000</v>
      </c>
      <c r="Y38" s="195">
        <f>SUM(Y34:Y37)</f>
        <v>63989420</v>
      </c>
      <c r="Z38" s="195">
        <f>SUM(Z34:Z37)</f>
        <v>123826637</v>
      </c>
      <c r="AA38" s="298">
        <f t="shared" si="0"/>
        <v>0.89665738944177709</v>
      </c>
      <c r="AB38" s="195">
        <f t="shared" ref="AB38:AG38" si="13">SUM(AB34:AB37)</f>
        <v>14271413</v>
      </c>
      <c r="AC38" s="195">
        <f t="shared" si="13"/>
        <v>14271413</v>
      </c>
      <c r="AD38" s="195">
        <f t="shared" si="13"/>
        <v>0</v>
      </c>
      <c r="AE38" s="195">
        <f t="shared" si="13"/>
        <v>0</v>
      </c>
      <c r="AF38" s="195">
        <f t="shared" si="13"/>
        <v>0</v>
      </c>
      <c r="AG38" s="195">
        <f t="shared" si="13"/>
        <v>0</v>
      </c>
      <c r="AH38" s="294">
        <f>AB38-AG38</f>
        <v>14271413</v>
      </c>
      <c r="AI38" s="294">
        <f>AC38+AD38+AE38+AF38</f>
        <v>14271413</v>
      </c>
      <c r="AJ38" s="295">
        <f t="shared" si="6"/>
        <v>1</v>
      </c>
      <c r="AK38" s="299"/>
    </row>
    <row r="39" spans="1:37" s="198" customFormat="1">
      <c r="A39" s="199"/>
      <c r="B39" s="199"/>
      <c r="C39" s="199"/>
      <c r="D39" s="199"/>
      <c r="E39" s="382" t="s">
        <v>1245</v>
      </c>
      <c r="F39" s="381"/>
      <c r="G39" s="381"/>
      <c r="H39" s="381"/>
      <c r="I39" s="381"/>
      <c r="J39" s="381"/>
      <c r="K39" s="381"/>
      <c r="L39" s="381"/>
      <c r="M39" s="381"/>
      <c r="N39" s="381"/>
      <c r="O39" s="195">
        <f>SUMIFS($O$9:$O$38,$E$9:$E$38,2025)</f>
        <v>40801539493</v>
      </c>
      <c r="P39" s="195">
        <f>SUMIFS($P$9:$P$38,$E$9:$E$38,2025)</f>
        <v>14600698430</v>
      </c>
      <c r="Q39" s="195">
        <f>SUMIFS($Q$9:$Q$38,$E$9:$E$38,2025)</f>
        <v>16329792567</v>
      </c>
      <c r="R39" s="195">
        <f>SUMIFS($R$9:$R$38,$E$9:$E$38,2025)</f>
        <v>1579731776</v>
      </c>
      <c r="S39" s="195">
        <f>SUMIFS($S$9:$S$38,$E$9:$E$38,2025)</f>
        <v>4695110187</v>
      </c>
      <c r="T39" s="195">
        <f>SUMIFS($T$9:$T$38,$E$9:$E$38,2025)</f>
        <v>37205332960</v>
      </c>
      <c r="U39" s="196">
        <f t="shared" si="11"/>
        <v>0.91186100873431575</v>
      </c>
      <c r="V39" s="195">
        <f>SUMIFS($V$9:$V$38,$E$9:$E$38,2025)</f>
        <v>578917698</v>
      </c>
      <c r="W39" s="195">
        <f>SUMIFS($W$9:$W$38,$E$9:$E$38,2025)</f>
        <v>4753321705</v>
      </c>
      <c r="X39" s="195">
        <f>SUMIFS($X$9:$X$38,$E$9:$E$38,2025)</f>
        <v>9586412185</v>
      </c>
      <c r="Y39" s="195">
        <f>SUMIFS($Y$9:$Y$38,$E$9:$E$38,2025)</f>
        <v>13032865037</v>
      </c>
      <c r="Z39" s="195">
        <f>SUMIFS($Z$9:$Z$38,$E$9:$E$38,2025)</f>
        <v>27951516625</v>
      </c>
      <c r="AA39" s="298">
        <f t="shared" si="0"/>
        <v>0.75127715306434928</v>
      </c>
      <c r="AB39" s="195">
        <f>SUMIFS($AB$9:$AB$38,$E$9:$E$38,2025)</f>
        <v>8567346981</v>
      </c>
      <c r="AC39" s="195">
        <f>SUMIFS($AC$9:$AC$38,$E$9:$E$38,2025)</f>
        <v>4055200017</v>
      </c>
      <c r="AD39" s="195">
        <f>SUMIFS($AD$9:$AD$38,$E$9:$E$38,2025)</f>
        <v>3865078903</v>
      </c>
      <c r="AE39" s="195">
        <f>SUMIFS($AE$9:$AE$38,$E$9:$E$38,2025)</f>
        <v>122614078</v>
      </c>
      <c r="AF39" s="195">
        <f>SUMIFS($AF$9:$AF$38,$E$9:$E$38,2025)</f>
        <v>104704563</v>
      </c>
      <c r="AG39" s="195">
        <f>SUMIFS($AG$9:$AG$38,$E$9:$E$38,2025)</f>
        <v>391824827</v>
      </c>
      <c r="AH39" s="294">
        <f>SUMIFS($AH$9:$AH$38,$E$9:$E$38,2025)</f>
        <v>8175522154</v>
      </c>
      <c r="AI39" s="294">
        <f>SUMIFS($AI$9:$AI$38,$E$9:$E$38,2025)</f>
        <v>8147597561</v>
      </c>
      <c r="AJ39" s="295">
        <f t="shared" si="6"/>
        <v>0.99658436580881415</v>
      </c>
      <c r="AK39" s="199"/>
    </row>
    <row r="40" spans="1:37" ht="12.75" customHeight="1">
      <c r="A40" s="40"/>
      <c r="B40" s="40"/>
      <c r="C40" s="40"/>
      <c r="D40" s="40"/>
      <c r="E40" s="40"/>
      <c r="F40" s="40"/>
      <c r="G40" s="40"/>
      <c r="H40" s="40"/>
      <c r="I40" s="40"/>
      <c r="J40" s="40"/>
      <c r="K40" s="40"/>
      <c r="L40" s="40"/>
      <c r="M40" s="40"/>
      <c r="N40" s="40"/>
      <c r="O40" s="246"/>
      <c r="P40" s="40"/>
      <c r="Q40" s="40"/>
      <c r="R40" s="247"/>
      <c r="S40" s="247"/>
      <c r="T40" s="247"/>
      <c r="U40" s="40"/>
      <c r="V40" s="40"/>
      <c r="W40" s="40"/>
      <c r="X40" s="40"/>
      <c r="Y40" s="40"/>
      <c r="Z40" s="40"/>
      <c r="AA40" s="40"/>
      <c r="AB40" s="40"/>
      <c r="AC40" s="40"/>
      <c r="AD40" s="40"/>
      <c r="AE40" s="40"/>
      <c r="AF40" s="40"/>
      <c r="AG40" s="40"/>
      <c r="AH40" s="40"/>
      <c r="AI40" s="40"/>
      <c r="AJ40" s="40"/>
      <c r="AK40" s="40"/>
    </row>
    <row r="41" spans="1:37" ht="12.75" customHeight="1">
      <c r="A41" s="40"/>
      <c r="B41" s="40"/>
      <c r="C41" s="40"/>
      <c r="D41" s="40"/>
      <c r="E41" s="40"/>
      <c r="F41" s="40"/>
      <c r="G41" s="40"/>
      <c r="H41" s="40"/>
      <c r="I41" s="40"/>
      <c r="J41" s="40"/>
      <c r="K41" s="40"/>
      <c r="L41" s="40"/>
      <c r="M41" s="40"/>
      <c r="N41" s="40"/>
      <c r="O41" s="551"/>
      <c r="P41" s="246"/>
      <c r="Q41" s="246"/>
      <c r="R41" s="246"/>
      <c r="S41" s="246"/>
      <c r="T41" s="246"/>
      <c r="U41" s="246"/>
      <c r="V41" s="246"/>
      <c r="W41" s="246"/>
      <c r="X41" s="246"/>
      <c r="Y41" s="246"/>
      <c r="Z41" s="246"/>
      <c r="AA41" s="246"/>
      <c r="AB41" s="246"/>
      <c r="AC41" s="246"/>
      <c r="AD41" s="246"/>
      <c r="AE41" s="246"/>
      <c r="AF41" s="246"/>
      <c r="AG41" s="246"/>
      <c r="AH41" s="246"/>
      <c r="AI41" s="246"/>
      <c r="AJ41" s="40"/>
      <c r="AK41" s="40"/>
    </row>
    <row r="42" spans="1:37"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300"/>
      <c r="AC42" s="40"/>
      <c r="AD42" s="40"/>
      <c r="AE42" s="40"/>
      <c r="AF42" s="40"/>
      <c r="AG42" s="40"/>
      <c r="AH42" s="40"/>
      <c r="AI42" s="40"/>
      <c r="AJ42" s="40"/>
      <c r="AK42" s="40"/>
    </row>
    <row r="43" spans="1:37"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row r="1000" spans="1:37" ht="12.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row>
    <row r="1001" spans="1:37" ht="12.75" customHeight="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row>
    <row r="1002" spans="1:37" ht="12.75" customHeight="1">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row>
    <row r="1003" spans="1:37" ht="12.75" customHeight="1">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row>
    <row r="1004" spans="1:37" ht="12.75" customHeight="1">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row>
    <row r="1005" spans="1:37" ht="12.75" customHeight="1">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row>
    <row r="1006" spans="1:37" ht="12.75" customHeight="1">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row>
    <row r="1007" spans="1:37" ht="12.75" customHeight="1">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row>
    <row r="1008" spans="1:37" ht="12.75" customHeight="1">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row>
    <row r="1009" spans="1:37" ht="12.75" customHeight="1">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row>
    <row r="1010" spans="1:37" ht="12.75" customHeight="1">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row>
    <row r="1011" spans="1:37" ht="12.75" customHeight="1">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row>
    <row r="1012" spans="1:37" ht="12.75" customHeight="1">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row>
    <row r="1013" spans="1:37" ht="12.75" customHeight="1">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row>
    <row r="1014" spans="1:37" ht="12.75" customHeight="1">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row>
  </sheetData>
  <mergeCells count="38">
    <mergeCell ref="A34:A38"/>
    <mergeCell ref="B34:B38"/>
    <mergeCell ref="C34:C38"/>
    <mergeCell ref="D34:D38"/>
    <mergeCell ref="A24:A28"/>
    <mergeCell ref="B24:B28"/>
    <mergeCell ref="C24:C28"/>
    <mergeCell ref="D24:D28"/>
    <mergeCell ref="A29:A33"/>
    <mergeCell ref="B29:B33"/>
    <mergeCell ref="C29:C33"/>
    <mergeCell ref="D29:D33"/>
    <mergeCell ref="A14:A18"/>
    <mergeCell ref="B14:B18"/>
    <mergeCell ref="C14:C18"/>
    <mergeCell ref="D14:D18"/>
    <mergeCell ref="A19:A23"/>
    <mergeCell ref="B19:B23"/>
    <mergeCell ref="C19:C23"/>
    <mergeCell ref="D19:D23"/>
    <mergeCell ref="A9:A13"/>
    <mergeCell ref="B9:B13"/>
    <mergeCell ref="C9:C13"/>
    <mergeCell ref="D9:D13"/>
    <mergeCell ref="I7:K7"/>
    <mergeCell ref="A5:E7"/>
    <mergeCell ref="F5:AJ6"/>
    <mergeCell ref="F7:H7"/>
    <mergeCell ref="O7:U7"/>
    <mergeCell ref="V7:AA7"/>
    <mergeCell ref="AB7:AJ7"/>
    <mergeCell ref="L7:N7"/>
    <mergeCell ref="A1:B4"/>
    <mergeCell ref="C1:AJ1"/>
    <mergeCell ref="C2:AJ2"/>
    <mergeCell ref="C3:AJ3"/>
    <mergeCell ref="C4:Y4"/>
    <mergeCell ref="Z4:AJ4"/>
  </mergeCells>
  <dataValidations count="29">
    <dataValidation type="list" allowBlank="1" showErrorMessage="1" sqref="D9 D34 D14 D19 D24 D29" xr:uid="{00000000-0002-0000-0400-000000000000}">
      <formula1>#REF!</formula1>
    </dataValidation>
    <dataValidation allowBlank="1" showInputMessage="1" showErrorMessage="1" prompt="Relacionar el código de la actividad. El código es asignado por SEGPLAN, y debe guardar coherencia con el registrado en la hoja de vidad de indicador._x000a_" sqref="B8" xr:uid="{00000000-0002-0000-0400-000001000000}"/>
    <dataValidation allowBlank="1" showInputMessage="1" showErrorMessage="1" prompt="Relacionar el nombre de la actividad del proyecto. Debe guardar coherencia con el registrado en la hoja de vida de indicador." sqref="C8" xr:uid="{00000000-0002-0000-0400-000002000000}"/>
    <dataValidation allowBlank="1" showInputMessage="1" showErrorMessage="1" prompt="Corresponde al valor total de  los recursos girados para la actividad en el período (GIROS)_x000a_" sqref="X8:Y8" xr:uid="{00000000-0002-0000-0400-000003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4000000}"/>
    <dataValidation allowBlank="1" showInputMessage="1" showErrorMessage="1" prompt="Relacione el tipo de anualización de las actividades según corresponda: indicador tipo suma, tipo constante, tipo creciente, tipo decreciente._x000a_" sqref="D8" xr:uid="{00000000-0002-0000-0400-000005000000}"/>
    <dataValidation allowBlank="1" showInputMessage="1" showErrorMessage="1" prompt="Corresponde al total de los giros de la reserva en la vigencia_x000a_" sqref="AI8" xr:uid="{00000000-0002-0000-0400-000006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7000000}"/>
    <dataValidation allowBlank="1" showInputMessage="1" showErrorMessage="1" prompt="Corresponde al valor total de  los recursos girados para la meta en el período (GIROS)_x000a_" sqref="V8:W8"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09000000}"/>
    <dataValidation allowBlank="1" showInputMessage="1" showErrorMessage="1" prompt="Corresponde a los recursos girados de la reserva en el período" sqref="AC8:AF8" xr:uid="{00000000-0002-0000-0400-00000A000000}"/>
    <dataValidation allowBlank="1" showInputMessage="1" showErrorMessage="1" prompt="Debe coincidir con la Herramienta Financiera_PAA" sqref="AG8" xr:uid="{00000000-0002-0000-0400-00000B000000}"/>
    <dataValidation allowBlank="1" showInputMessage="1" showErrorMessage="1" prompt="Ingrese las reservas definitivas después de anulaciones. Debe coincidir con la Herramienta Financiera" sqref="AH8" xr:uid="{00000000-0002-0000-0400-00000C000000}"/>
    <dataValidation allowBlank="1" showInputMessage="1" showErrorMessage="1" prompt="Corresponde al presupuesto total ejecutado en la vigencia. Debe guardar coherencia con el Plan Anual de Adquisiciones. " sqref="T8" xr:uid="{00000000-0002-0000-0400-00000D000000}"/>
    <dataValidation allowBlank="1" showInputMessage="1" showErrorMessage="1" prompt="Muestra los resultados de la ejecución del presupuesto frente a la programación." sqref="U8" xr:uid="{00000000-0002-0000-0400-00000E000000}"/>
    <dataValidation allowBlank="1" showInputMessage="1" showErrorMessage="1" prompt="Corresponde al presupuesto total girado en la vigencia. " sqref="Z8" xr:uid="{00000000-0002-0000-0400-00000F000000}"/>
    <dataValidation allowBlank="1" showInputMessage="1" showErrorMessage="1" prompt="Muestra los resultados de la ejecución de giros, frente al total de recursos comprometidos." sqref="AA8" xr:uid="{00000000-0002-0000-0400-000010000000}"/>
    <dataValidation allowBlank="1" showInputMessage="1" showErrorMessage="1" prompt="Muestra los resultados de la ejecución de giros de las reservas, frente al total de la reservas constituidas." sqref="AJ8" xr:uid="{00000000-0002-0000-0400-000011000000}"/>
    <dataValidation allowBlank="1" showInputMessage="1" showErrorMessage="1" promptTitle="VIGENCIA" prompt="Años que comprenden el plan de desarrollo actual. " sqref="E8" xr:uid="{00000000-0002-0000-0400-000012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13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14000000}"/>
    <dataValidation allowBlank="1" showInputMessage="1" showErrorMessage="1" promptTitle="% DE CUMPLIMIENTO" prompt="Relación entre magnitud total ejecutada con magnitud total entregada." sqref="H8" xr:uid="{00000000-0002-0000-0400-000015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16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17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18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19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1A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1B000000}"/>
    <dataValidation allowBlank="1" showInputMessage="1" showErrorMessage="1" prompt="IIngrese el presupuesto ejecutado/comprometido en el periodo del reporte. _x000a_" sqref="P8:S8" xr:uid="{00000000-0002-0000-0400-00001C000000}"/>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AB997"/>
  <sheetViews>
    <sheetView showGridLines="0" topLeftCell="A4" zoomScale="64" zoomScaleNormal="64" workbookViewId="0">
      <selection activeCell="D9" sqref="D9:D16"/>
    </sheetView>
  </sheetViews>
  <sheetFormatPr baseColWidth="10" defaultColWidth="14.42578125" defaultRowHeight="15" customHeight="1"/>
  <cols>
    <col min="1" max="1" width="14.42578125" style="506"/>
    <col min="2" max="2" width="52.7109375" style="506" customWidth="1"/>
    <col min="3" max="3" width="27.7109375" style="506" customWidth="1"/>
    <col min="4" max="4" width="19" style="506" customWidth="1"/>
    <col min="5" max="5" width="26.140625" style="506" customWidth="1"/>
    <col min="6" max="6" width="18.42578125" style="506" customWidth="1"/>
    <col min="7" max="7" width="27.28515625" style="506" customWidth="1"/>
    <col min="8" max="11" width="14.28515625" style="506" customWidth="1"/>
    <col min="12" max="12" width="23.85546875" style="506" customWidth="1"/>
    <col min="13" max="13" width="76" style="506" customWidth="1"/>
    <col min="14" max="14" width="35.42578125" style="506" customWidth="1"/>
    <col min="15" max="15" width="59.7109375" style="506" customWidth="1"/>
    <col min="16" max="16" width="7.42578125" style="506" customWidth="1"/>
    <col min="17" max="20" width="21.28515625" style="506" customWidth="1"/>
    <col min="21" max="28" width="10.7109375" style="506" customWidth="1"/>
    <col min="29" max="16384" width="14.42578125" style="506"/>
  </cols>
  <sheetData>
    <row r="1" spans="1:28" ht="30.75" customHeight="1">
      <c r="A1" s="808"/>
      <c r="B1" s="808"/>
      <c r="C1" s="808"/>
      <c r="D1" s="808"/>
      <c r="E1" s="811" t="s">
        <v>0</v>
      </c>
      <c r="F1" s="811"/>
      <c r="G1" s="811"/>
      <c r="H1" s="811"/>
      <c r="I1" s="811"/>
      <c r="J1" s="811"/>
      <c r="K1" s="811"/>
      <c r="L1" s="811"/>
      <c r="M1" s="811"/>
      <c r="N1" s="811"/>
      <c r="O1" s="811"/>
      <c r="P1" s="811"/>
      <c r="Q1" s="811"/>
      <c r="R1" s="811"/>
      <c r="S1" s="811"/>
      <c r="T1" s="811"/>
    </row>
    <row r="2" spans="1:28" ht="30.75" customHeight="1">
      <c r="A2" s="808"/>
      <c r="B2" s="808"/>
      <c r="C2" s="808"/>
      <c r="D2" s="808"/>
      <c r="E2" s="811" t="s">
        <v>1</v>
      </c>
      <c r="F2" s="811"/>
      <c r="G2" s="811"/>
      <c r="H2" s="811"/>
      <c r="I2" s="811"/>
      <c r="J2" s="811"/>
      <c r="K2" s="811"/>
      <c r="L2" s="811"/>
      <c r="M2" s="811"/>
      <c r="N2" s="811"/>
      <c r="O2" s="811"/>
      <c r="P2" s="811"/>
      <c r="Q2" s="811"/>
      <c r="R2" s="811"/>
      <c r="S2" s="811"/>
      <c r="T2" s="811"/>
    </row>
    <row r="3" spans="1:28" ht="30.75" customHeight="1">
      <c r="A3" s="808"/>
      <c r="B3" s="808"/>
      <c r="C3" s="808"/>
      <c r="D3" s="808"/>
      <c r="E3" s="811" t="s">
        <v>2</v>
      </c>
      <c r="F3" s="811"/>
      <c r="G3" s="811"/>
      <c r="H3" s="811"/>
      <c r="I3" s="811"/>
      <c r="J3" s="811"/>
      <c r="K3" s="811"/>
      <c r="L3" s="811"/>
      <c r="M3" s="811"/>
      <c r="N3" s="811"/>
      <c r="O3" s="811"/>
      <c r="P3" s="811"/>
      <c r="Q3" s="811"/>
      <c r="R3" s="811"/>
      <c r="S3" s="811"/>
      <c r="T3" s="811"/>
    </row>
    <row r="4" spans="1:28" ht="30.75" customHeight="1">
      <c r="A4" s="808"/>
      <c r="B4" s="808"/>
      <c r="C4" s="808"/>
      <c r="D4" s="808"/>
      <c r="E4" s="811" t="s">
        <v>1349</v>
      </c>
      <c r="F4" s="811"/>
      <c r="G4" s="811"/>
      <c r="H4" s="811"/>
      <c r="I4" s="811"/>
      <c r="J4" s="811"/>
      <c r="K4" s="811"/>
      <c r="L4" s="811"/>
      <c r="M4" s="811"/>
      <c r="N4" s="812" t="s">
        <v>1355</v>
      </c>
      <c r="O4" s="812"/>
      <c r="P4" s="812"/>
      <c r="Q4" s="812"/>
      <c r="R4" s="812"/>
      <c r="S4" s="812"/>
      <c r="T4" s="812"/>
    </row>
    <row r="6" spans="1:28" ht="20.25" customHeight="1">
      <c r="B6" s="532"/>
      <c r="D6" s="532"/>
      <c r="E6" s="532"/>
      <c r="F6" s="532"/>
      <c r="G6" s="532"/>
      <c r="H6" s="509"/>
      <c r="I6" s="509"/>
      <c r="J6" s="509"/>
      <c r="K6" s="509"/>
      <c r="L6" s="507"/>
      <c r="M6" s="507"/>
      <c r="N6" s="507"/>
      <c r="O6" s="507"/>
      <c r="P6" s="507"/>
      <c r="Q6" s="507"/>
      <c r="R6" s="507"/>
      <c r="S6" s="507"/>
      <c r="T6" s="507"/>
      <c r="U6" s="507"/>
      <c r="V6" s="507"/>
      <c r="W6" s="507"/>
      <c r="X6" s="507"/>
      <c r="Y6" s="507"/>
      <c r="Z6" s="507"/>
      <c r="AA6" s="507"/>
      <c r="AB6" s="507"/>
    </row>
    <row r="7" spans="1:28" ht="46.5" customHeight="1">
      <c r="B7" s="531"/>
      <c r="D7" s="531"/>
      <c r="E7" s="531"/>
      <c r="F7" s="531"/>
      <c r="G7" s="531"/>
      <c r="H7" s="813" t="s">
        <v>1254</v>
      </c>
      <c r="I7" s="814"/>
      <c r="J7" s="814"/>
      <c r="K7" s="814"/>
      <c r="L7" s="809" t="s">
        <v>1255</v>
      </c>
      <c r="M7" s="787"/>
      <c r="N7" s="787"/>
      <c r="O7" s="810"/>
      <c r="P7" s="530"/>
      <c r="Q7" s="786" t="s">
        <v>1256</v>
      </c>
      <c r="R7" s="787"/>
      <c r="S7" s="787"/>
      <c r="T7" s="787"/>
      <c r="U7" s="529"/>
      <c r="V7" s="529"/>
      <c r="W7" s="529"/>
      <c r="X7" s="529"/>
      <c r="Y7" s="529"/>
      <c r="Z7" s="529"/>
      <c r="AA7" s="529"/>
      <c r="AB7" s="529"/>
    </row>
    <row r="8" spans="1:28" ht="133.5" customHeight="1">
      <c r="A8" s="528" t="s">
        <v>931</v>
      </c>
      <c r="B8" s="528" t="s">
        <v>963</v>
      </c>
      <c r="C8" s="528" t="s">
        <v>1247</v>
      </c>
      <c r="D8" s="528" t="s">
        <v>1248</v>
      </c>
      <c r="E8" s="528" t="s">
        <v>1249</v>
      </c>
      <c r="F8" s="528" t="s">
        <v>964</v>
      </c>
      <c r="G8" s="528" t="s">
        <v>1250</v>
      </c>
      <c r="H8" s="528" t="s">
        <v>76</v>
      </c>
      <c r="I8" s="528" t="s">
        <v>77</v>
      </c>
      <c r="J8" s="528" t="s">
        <v>78</v>
      </c>
      <c r="K8" s="528" t="s">
        <v>79</v>
      </c>
      <c r="L8" s="527" t="s">
        <v>1251</v>
      </c>
      <c r="M8" s="527" t="s">
        <v>1356</v>
      </c>
      <c r="N8" s="527" t="s">
        <v>1252</v>
      </c>
      <c r="O8" s="526" t="s">
        <v>1253</v>
      </c>
      <c r="P8" s="525"/>
      <c r="Q8" s="524" t="s">
        <v>62</v>
      </c>
      <c r="R8" s="524" t="s">
        <v>80</v>
      </c>
      <c r="S8" s="524" t="s">
        <v>81</v>
      </c>
      <c r="T8" s="523" t="s">
        <v>82</v>
      </c>
      <c r="U8" s="522"/>
      <c r="V8" s="522"/>
      <c r="W8" s="522"/>
      <c r="X8" s="522"/>
      <c r="Y8" s="522"/>
      <c r="Z8" s="522"/>
      <c r="AA8" s="522"/>
      <c r="AB8" s="522"/>
    </row>
    <row r="9" spans="1:28" ht="52.5" customHeight="1">
      <c r="A9" s="533">
        <v>1</v>
      </c>
      <c r="B9" s="520" t="s">
        <v>997</v>
      </c>
      <c r="C9" s="783" t="s">
        <v>49</v>
      </c>
      <c r="D9" s="788">
        <v>2340</v>
      </c>
      <c r="E9" s="784" t="s">
        <v>701</v>
      </c>
      <c r="F9" s="784">
        <v>4735</v>
      </c>
      <c r="G9" s="784" t="s">
        <v>972</v>
      </c>
      <c r="H9" s="796">
        <v>0.25</v>
      </c>
      <c r="I9" s="796">
        <v>0.25</v>
      </c>
      <c r="J9" s="796">
        <v>0.25</v>
      </c>
      <c r="K9" s="796">
        <v>0.25</v>
      </c>
      <c r="L9" s="805" t="s">
        <v>804</v>
      </c>
      <c r="M9" s="798" t="s">
        <v>1364</v>
      </c>
      <c r="N9" s="799" t="s">
        <v>1382</v>
      </c>
      <c r="O9" s="795" t="s">
        <v>1363</v>
      </c>
      <c r="P9" s="515"/>
      <c r="Q9" s="534">
        <v>2024</v>
      </c>
      <c r="R9" s="242">
        <v>1</v>
      </c>
      <c r="S9" s="536">
        <v>1</v>
      </c>
      <c r="T9" s="438">
        <v>1</v>
      </c>
      <c r="U9" s="507"/>
      <c r="V9" s="507"/>
      <c r="W9" s="507"/>
      <c r="X9" s="507"/>
      <c r="Y9" s="507"/>
      <c r="Z9" s="507"/>
      <c r="AA9" s="507"/>
      <c r="AB9" s="507"/>
    </row>
    <row r="10" spans="1:28" ht="52.5" customHeight="1">
      <c r="A10" s="533">
        <v>2</v>
      </c>
      <c r="B10" s="520" t="s">
        <v>968</v>
      </c>
      <c r="C10" s="784"/>
      <c r="D10" s="789"/>
      <c r="E10" s="791"/>
      <c r="F10" s="793"/>
      <c r="G10" s="793"/>
      <c r="H10" s="797"/>
      <c r="I10" s="797"/>
      <c r="J10" s="797"/>
      <c r="K10" s="797"/>
      <c r="L10" s="806"/>
      <c r="M10" s="793"/>
      <c r="N10" s="800"/>
      <c r="O10" s="793"/>
      <c r="P10" s="515"/>
      <c r="Q10" s="555">
        <v>2025</v>
      </c>
      <c r="R10" s="556">
        <v>1</v>
      </c>
      <c r="S10" s="557">
        <v>1</v>
      </c>
      <c r="T10" s="460">
        <f>S10/R10</f>
        <v>1</v>
      </c>
      <c r="U10" s="507"/>
      <c r="V10" s="507"/>
      <c r="W10" s="507"/>
      <c r="X10" s="507"/>
      <c r="Y10" s="507"/>
      <c r="Z10" s="507"/>
      <c r="AA10" s="507"/>
      <c r="AB10" s="507"/>
    </row>
    <row r="11" spans="1:28" ht="52.5" customHeight="1">
      <c r="A11" s="533">
        <v>3</v>
      </c>
      <c r="B11" s="520" t="s">
        <v>1376</v>
      </c>
      <c r="C11" s="784"/>
      <c r="D11" s="789"/>
      <c r="E11" s="791"/>
      <c r="F11" s="793"/>
      <c r="G11" s="793"/>
      <c r="H11" s="797"/>
      <c r="I11" s="797"/>
      <c r="J11" s="797"/>
      <c r="K11" s="797"/>
      <c r="L11" s="806"/>
      <c r="M11" s="793"/>
      <c r="N11" s="800"/>
      <c r="O11" s="793"/>
      <c r="P11" s="515"/>
      <c r="Q11" s="535">
        <v>2026</v>
      </c>
      <c r="R11" s="242">
        <v>1</v>
      </c>
      <c r="S11" s="521"/>
      <c r="T11" s="52">
        <v>0</v>
      </c>
      <c r="U11" s="507"/>
      <c r="V11" s="507"/>
      <c r="W11" s="507"/>
      <c r="X11" s="507"/>
      <c r="Y11" s="507"/>
      <c r="Z11" s="507"/>
      <c r="AA11" s="507"/>
      <c r="AB11" s="507"/>
    </row>
    <row r="12" spans="1:28" ht="52.5" customHeight="1">
      <c r="A12" s="533">
        <v>4</v>
      </c>
      <c r="B12" s="520" t="s">
        <v>1377</v>
      </c>
      <c r="C12" s="784"/>
      <c r="D12" s="789"/>
      <c r="E12" s="791"/>
      <c r="F12" s="793"/>
      <c r="G12" s="793"/>
      <c r="H12" s="797"/>
      <c r="I12" s="797"/>
      <c r="J12" s="797"/>
      <c r="K12" s="797"/>
      <c r="L12" s="806"/>
      <c r="M12" s="793"/>
      <c r="N12" s="800"/>
      <c r="O12" s="793"/>
      <c r="P12" s="515"/>
      <c r="Q12" s="535">
        <v>2027</v>
      </c>
      <c r="R12" s="242">
        <v>1</v>
      </c>
      <c r="S12" s="521"/>
      <c r="T12" s="52">
        <v>0</v>
      </c>
      <c r="U12" s="507"/>
      <c r="V12" s="507"/>
      <c r="W12" s="507"/>
      <c r="X12" s="507"/>
      <c r="Y12" s="507"/>
      <c r="Z12" s="507"/>
      <c r="AA12" s="507"/>
      <c r="AB12" s="507"/>
    </row>
    <row r="13" spans="1:28" ht="52.5" customHeight="1">
      <c r="A13" s="533">
        <v>5</v>
      </c>
      <c r="B13" s="520" t="s">
        <v>969</v>
      </c>
      <c r="C13" s="784"/>
      <c r="D13" s="789"/>
      <c r="E13" s="791"/>
      <c r="F13" s="793"/>
      <c r="G13" s="793"/>
      <c r="H13" s="797"/>
      <c r="I13" s="797"/>
      <c r="J13" s="797"/>
      <c r="K13" s="797"/>
      <c r="L13" s="806"/>
      <c r="M13" s="793"/>
      <c r="N13" s="800"/>
      <c r="O13" s="793"/>
      <c r="P13" s="515"/>
      <c r="Q13" s="519"/>
      <c r="R13" s="518"/>
      <c r="S13" s="517"/>
      <c r="T13" s="517"/>
      <c r="U13" s="507"/>
      <c r="V13" s="507"/>
      <c r="W13" s="507"/>
      <c r="X13" s="507"/>
      <c r="Y13" s="507"/>
      <c r="Z13" s="507"/>
      <c r="AA13" s="507"/>
      <c r="AB13" s="507"/>
    </row>
    <row r="14" spans="1:28" ht="52.5" customHeight="1">
      <c r="A14" s="783">
        <v>6</v>
      </c>
      <c r="B14" s="802" t="s">
        <v>970</v>
      </c>
      <c r="C14" s="784"/>
      <c r="D14" s="789"/>
      <c r="E14" s="791"/>
      <c r="F14" s="793"/>
      <c r="G14" s="793"/>
      <c r="H14" s="797"/>
      <c r="I14" s="797"/>
      <c r="J14" s="797"/>
      <c r="K14" s="797"/>
      <c r="L14" s="806"/>
      <c r="M14" s="793"/>
      <c r="N14" s="800"/>
      <c r="O14" s="793"/>
      <c r="P14" s="515"/>
      <c r="Q14" s="519"/>
      <c r="R14" s="518"/>
      <c r="S14" s="517"/>
      <c r="T14" s="516"/>
      <c r="U14" s="507"/>
      <c r="V14" s="507"/>
      <c r="W14" s="507"/>
      <c r="X14" s="507"/>
      <c r="Y14" s="507"/>
      <c r="Z14" s="507"/>
      <c r="AA14" s="507"/>
      <c r="AB14" s="507"/>
    </row>
    <row r="15" spans="1:28" ht="52.5" customHeight="1">
      <c r="A15" s="784"/>
      <c r="B15" s="803"/>
      <c r="C15" s="784"/>
      <c r="D15" s="789"/>
      <c r="E15" s="791"/>
      <c r="F15" s="793"/>
      <c r="G15" s="793"/>
      <c r="H15" s="797"/>
      <c r="I15" s="797"/>
      <c r="J15" s="797"/>
      <c r="K15" s="797"/>
      <c r="L15" s="806"/>
      <c r="M15" s="793"/>
      <c r="N15" s="800"/>
      <c r="O15" s="793"/>
      <c r="P15" s="515"/>
      <c r="Q15" s="519"/>
      <c r="R15" s="518"/>
      <c r="S15" s="517"/>
      <c r="T15" s="516"/>
      <c r="U15" s="507"/>
      <c r="V15" s="507"/>
      <c r="W15" s="507"/>
      <c r="X15" s="507"/>
      <c r="Y15" s="507"/>
      <c r="Z15" s="507"/>
      <c r="AA15" s="507"/>
      <c r="AB15" s="507"/>
    </row>
    <row r="16" spans="1:28" ht="52.5" customHeight="1">
      <c r="A16" s="785"/>
      <c r="B16" s="804"/>
      <c r="C16" s="785"/>
      <c r="D16" s="790"/>
      <c r="E16" s="792"/>
      <c r="F16" s="794"/>
      <c r="G16" s="794"/>
      <c r="H16" s="797"/>
      <c r="I16" s="797"/>
      <c r="J16" s="797"/>
      <c r="K16" s="797"/>
      <c r="L16" s="807"/>
      <c r="M16" s="794"/>
      <c r="N16" s="801"/>
      <c r="O16" s="794"/>
      <c r="P16" s="515"/>
      <c r="Q16" s="514"/>
      <c r="R16" s="513"/>
      <c r="S16" s="513"/>
      <c r="T16" s="537">
        <v>0.5</v>
      </c>
      <c r="U16" s="507"/>
      <c r="V16" s="507"/>
      <c r="W16" s="507"/>
      <c r="X16" s="507"/>
      <c r="Y16" s="507"/>
      <c r="Z16" s="507"/>
      <c r="AA16" s="507"/>
      <c r="AB16" s="507"/>
    </row>
    <row r="17" spans="2:28" ht="16.5" customHeight="1">
      <c r="B17" s="510" t="s">
        <v>83</v>
      </c>
      <c r="D17" s="510"/>
      <c r="E17" s="510"/>
      <c r="F17" s="510"/>
      <c r="G17" s="510"/>
      <c r="H17" s="512"/>
      <c r="I17" s="512"/>
      <c r="J17" s="512"/>
      <c r="K17" s="512"/>
      <c r="L17" s="510"/>
      <c r="M17" s="511"/>
      <c r="N17" s="511"/>
      <c r="O17" s="511"/>
      <c r="P17" s="510"/>
      <c r="Q17" s="510"/>
      <c r="R17" s="510"/>
      <c r="S17" s="510"/>
      <c r="T17" s="510"/>
      <c r="U17" s="510"/>
      <c r="V17" s="510"/>
      <c r="W17" s="510"/>
      <c r="X17" s="510"/>
      <c r="Y17" s="510"/>
      <c r="Z17" s="510"/>
      <c r="AA17" s="510"/>
      <c r="AB17" s="510"/>
    </row>
    <row r="18" spans="2:28" ht="16.5" customHeight="1">
      <c r="B18" s="510" t="s">
        <v>84</v>
      </c>
      <c r="D18" s="507"/>
      <c r="E18" s="507"/>
      <c r="F18" s="507"/>
      <c r="G18" s="507"/>
      <c r="H18" s="509"/>
      <c r="I18" s="509"/>
      <c r="J18" s="509"/>
      <c r="K18" s="509"/>
      <c r="L18" s="507"/>
      <c r="M18" s="508"/>
      <c r="N18" s="508"/>
      <c r="O18" s="508"/>
      <c r="P18" s="507"/>
      <c r="Q18" s="507"/>
      <c r="R18" s="507"/>
      <c r="S18" s="507"/>
      <c r="T18" s="507"/>
      <c r="U18" s="507"/>
      <c r="V18" s="507"/>
      <c r="W18" s="507"/>
      <c r="X18" s="507"/>
      <c r="Y18" s="507"/>
      <c r="Z18" s="507"/>
      <c r="AA18" s="507"/>
      <c r="AB18" s="507"/>
    </row>
    <row r="19" spans="2:28" ht="16.5" customHeight="1">
      <c r="B19" s="507" t="s">
        <v>85</v>
      </c>
      <c r="D19" s="507"/>
      <c r="E19" s="507"/>
      <c r="F19" s="507"/>
      <c r="G19" s="507"/>
      <c r="H19" s="509"/>
      <c r="I19" s="509"/>
      <c r="J19" s="509"/>
      <c r="K19" s="509"/>
      <c r="L19" s="507"/>
      <c r="M19" s="508"/>
      <c r="N19" s="508"/>
      <c r="O19" s="508"/>
      <c r="P19" s="507"/>
      <c r="Q19" s="507"/>
      <c r="R19" s="507"/>
      <c r="S19" s="507"/>
      <c r="T19" s="507"/>
      <c r="U19" s="507"/>
      <c r="V19" s="507"/>
      <c r="W19" s="507"/>
      <c r="X19" s="507"/>
      <c r="Y19" s="507"/>
      <c r="Z19" s="507"/>
      <c r="AA19" s="507"/>
      <c r="AB19" s="507"/>
    </row>
    <row r="20" spans="2:28" ht="16.5" customHeight="1">
      <c r="B20" s="507" t="s">
        <v>86</v>
      </c>
      <c r="D20" s="507"/>
      <c r="E20" s="507"/>
      <c r="F20" s="507"/>
      <c r="G20" s="507"/>
      <c r="H20" s="509"/>
      <c r="I20" s="509"/>
      <c r="J20" s="509"/>
      <c r="K20" s="509"/>
      <c r="L20" s="507"/>
      <c r="M20" s="508"/>
      <c r="N20" s="508"/>
      <c r="O20" s="508"/>
      <c r="P20" s="507"/>
      <c r="Q20" s="507"/>
      <c r="R20" s="507"/>
      <c r="S20" s="507"/>
      <c r="T20" s="507"/>
      <c r="U20" s="507"/>
      <c r="V20" s="507"/>
      <c r="W20" s="507"/>
      <c r="X20" s="507"/>
      <c r="Y20" s="507"/>
      <c r="Z20" s="507"/>
      <c r="AA20" s="507"/>
      <c r="AB20" s="507"/>
    </row>
    <row r="21" spans="2:28" ht="16.5" customHeight="1">
      <c r="B21" s="507" t="s">
        <v>87</v>
      </c>
      <c r="D21" s="507"/>
      <c r="E21" s="507"/>
      <c r="F21" s="507"/>
      <c r="G21" s="507"/>
      <c r="H21" s="509"/>
      <c r="I21" s="509"/>
      <c r="J21" s="509"/>
      <c r="K21" s="509"/>
      <c r="L21" s="507"/>
      <c r="M21" s="508"/>
      <c r="N21" s="508"/>
      <c r="O21" s="508"/>
      <c r="P21" s="507"/>
      <c r="Q21" s="507"/>
      <c r="R21" s="507"/>
      <c r="S21" s="507"/>
      <c r="T21" s="507"/>
      <c r="U21" s="507"/>
      <c r="V21" s="507"/>
      <c r="W21" s="507"/>
      <c r="X21" s="507"/>
      <c r="Y21" s="507"/>
      <c r="Z21" s="507"/>
      <c r="AA21" s="507"/>
      <c r="AB21" s="507"/>
    </row>
    <row r="22" spans="2:28" ht="12.75" customHeight="1">
      <c r="B22" s="507"/>
      <c r="D22" s="507"/>
      <c r="E22" s="507"/>
      <c r="F22" s="507"/>
      <c r="G22" s="507"/>
      <c r="H22" s="509"/>
      <c r="I22" s="509"/>
      <c r="J22" s="509"/>
      <c r="K22" s="509"/>
      <c r="L22" s="507"/>
      <c r="M22" s="508"/>
      <c r="N22" s="508"/>
      <c r="O22" s="508"/>
      <c r="P22" s="507"/>
      <c r="Q22" s="507"/>
      <c r="R22" s="507"/>
      <c r="S22" s="507"/>
      <c r="T22" s="507"/>
      <c r="U22" s="507"/>
      <c r="V22" s="507"/>
      <c r="W22" s="507"/>
      <c r="X22" s="507"/>
      <c r="Y22" s="507"/>
      <c r="Z22" s="507"/>
      <c r="AA22" s="507"/>
      <c r="AB22" s="507"/>
    </row>
    <row r="23" spans="2:28" ht="12.75" customHeight="1">
      <c r="B23" s="510" t="s">
        <v>88</v>
      </c>
      <c r="D23" s="507"/>
      <c r="E23" s="507"/>
      <c r="F23" s="507"/>
      <c r="G23" s="507"/>
      <c r="H23" s="509"/>
      <c r="I23" s="509"/>
      <c r="J23" s="509"/>
      <c r="K23" s="509"/>
      <c r="L23" s="507"/>
      <c r="M23" s="508"/>
      <c r="N23" s="508"/>
      <c r="O23" s="508"/>
      <c r="P23" s="507"/>
      <c r="Q23" s="507"/>
      <c r="R23" s="507"/>
      <c r="S23" s="507"/>
      <c r="T23" s="507"/>
      <c r="U23" s="507"/>
      <c r="V23" s="507"/>
      <c r="W23" s="507"/>
      <c r="X23" s="507"/>
      <c r="Y23" s="507"/>
      <c r="Z23" s="507"/>
      <c r="AA23" s="507"/>
      <c r="AB23" s="507"/>
    </row>
    <row r="24" spans="2:28" ht="12.75" customHeight="1">
      <c r="B24" s="507" t="s">
        <v>89</v>
      </c>
      <c r="D24" s="507"/>
      <c r="E24" s="507"/>
      <c r="F24" s="507"/>
      <c r="G24" s="507"/>
      <c r="H24" s="509"/>
      <c r="I24" s="509"/>
      <c r="J24" s="509"/>
      <c r="K24" s="509"/>
      <c r="L24" s="507"/>
      <c r="M24" s="508"/>
      <c r="N24" s="508"/>
      <c r="O24" s="508"/>
      <c r="P24" s="507"/>
      <c r="Q24" s="507"/>
      <c r="R24" s="507"/>
      <c r="S24" s="507"/>
      <c r="T24" s="507"/>
      <c r="U24" s="507"/>
      <c r="V24" s="507"/>
      <c r="W24" s="507"/>
      <c r="X24" s="507"/>
      <c r="Y24" s="507"/>
      <c r="Z24" s="507"/>
      <c r="AA24" s="507"/>
      <c r="AB24" s="507"/>
    </row>
    <row r="25" spans="2:28" ht="12.75" customHeight="1">
      <c r="B25" s="507" t="s">
        <v>90</v>
      </c>
      <c r="D25" s="507"/>
      <c r="E25" s="507"/>
      <c r="F25" s="507"/>
      <c r="G25" s="507"/>
      <c r="H25" s="509"/>
      <c r="I25" s="509"/>
      <c r="J25" s="509"/>
      <c r="K25" s="509"/>
      <c r="L25" s="507"/>
      <c r="M25" s="508"/>
      <c r="N25" s="508"/>
      <c r="O25" s="508"/>
      <c r="P25" s="507"/>
      <c r="Q25" s="507"/>
      <c r="R25" s="507"/>
      <c r="S25" s="507"/>
      <c r="T25" s="507"/>
      <c r="U25" s="507"/>
      <c r="V25" s="507"/>
      <c r="W25" s="507"/>
      <c r="X25" s="507"/>
      <c r="Y25" s="507"/>
      <c r="Z25" s="507"/>
      <c r="AA25" s="507"/>
      <c r="AB25" s="507"/>
    </row>
    <row r="26" spans="2:28" ht="12.75" customHeight="1">
      <c r="B26" s="507" t="s">
        <v>91</v>
      </c>
      <c r="D26" s="507"/>
      <c r="E26" s="507"/>
      <c r="F26" s="507"/>
      <c r="G26" s="507"/>
      <c r="H26" s="509"/>
      <c r="I26" s="509"/>
      <c r="J26" s="509"/>
      <c r="K26" s="509"/>
      <c r="L26" s="507"/>
      <c r="M26" s="508"/>
      <c r="N26" s="508"/>
      <c r="O26" s="508"/>
      <c r="P26" s="507"/>
      <c r="Q26" s="507"/>
      <c r="R26" s="507"/>
      <c r="S26" s="507"/>
      <c r="T26" s="507"/>
      <c r="U26" s="507"/>
      <c r="V26" s="507"/>
      <c r="W26" s="507"/>
      <c r="X26" s="507"/>
      <c r="Y26" s="507"/>
      <c r="Z26" s="507"/>
      <c r="AA26" s="507"/>
      <c r="AB26" s="507"/>
    </row>
    <row r="27" spans="2:28" ht="12.75" customHeight="1">
      <c r="B27" s="507" t="s">
        <v>92</v>
      </c>
      <c r="D27" s="507"/>
      <c r="E27" s="507"/>
      <c r="F27" s="507"/>
      <c r="G27" s="507"/>
      <c r="H27" s="509"/>
      <c r="I27" s="509"/>
      <c r="J27" s="509"/>
      <c r="K27" s="509"/>
      <c r="L27" s="507"/>
      <c r="M27" s="508"/>
      <c r="N27" s="508"/>
      <c r="O27" s="508"/>
      <c r="P27" s="507"/>
      <c r="Q27" s="507"/>
      <c r="R27" s="507"/>
      <c r="S27" s="507"/>
      <c r="T27" s="507"/>
      <c r="U27" s="507"/>
      <c r="V27" s="507"/>
      <c r="W27" s="507"/>
      <c r="X27" s="507"/>
      <c r="Y27" s="507"/>
      <c r="Z27" s="507"/>
      <c r="AA27" s="507"/>
      <c r="AB27" s="507"/>
    </row>
    <row r="28" spans="2:28" ht="12.75" customHeight="1">
      <c r="B28" s="507"/>
      <c r="D28" s="507"/>
      <c r="E28" s="507"/>
      <c r="F28" s="507"/>
      <c r="G28" s="507"/>
      <c r="H28" s="509"/>
      <c r="I28" s="509"/>
      <c r="J28" s="509"/>
      <c r="K28" s="509"/>
      <c r="L28" s="507"/>
      <c r="M28" s="508"/>
      <c r="N28" s="508"/>
      <c r="O28" s="508"/>
      <c r="P28" s="507"/>
      <c r="Q28" s="507"/>
      <c r="R28" s="507"/>
      <c r="S28" s="507"/>
      <c r="T28" s="507"/>
      <c r="U28" s="507"/>
      <c r="V28" s="507"/>
      <c r="W28" s="507"/>
      <c r="X28" s="507"/>
      <c r="Y28" s="507"/>
      <c r="Z28" s="507"/>
      <c r="AA28" s="507"/>
      <c r="AB28" s="507"/>
    </row>
    <row r="29" spans="2:28" ht="12.75" customHeight="1">
      <c r="B29" s="510" t="s">
        <v>93</v>
      </c>
      <c r="D29" s="507"/>
      <c r="E29" s="507"/>
      <c r="F29" s="507"/>
      <c r="G29" s="507"/>
      <c r="H29" s="509"/>
      <c r="I29" s="509"/>
      <c r="J29" s="509"/>
      <c r="K29" s="509"/>
      <c r="L29" s="507"/>
      <c r="M29" s="508"/>
      <c r="N29" s="508"/>
      <c r="O29" s="508"/>
      <c r="P29" s="507"/>
      <c r="Q29" s="507"/>
      <c r="R29" s="507"/>
      <c r="S29" s="507"/>
      <c r="T29" s="507"/>
      <c r="U29" s="507"/>
      <c r="V29" s="507"/>
      <c r="W29" s="507"/>
      <c r="X29" s="507"/>
      <c r="Y29" s="507"/>
      <c r="Z29" s="507"/>
      <c r="AA29" s="507"/>
      <c r="AB29" s="507"/>
    </row>
    <row r="30" spans="2:28" ht="12.75" customHeight="1">
      <c r="B30" s="507" t="s">
        <v>94</v>
      </c>
      <c r="D30" s="507"/>
      <c r="E30" s="507"/>
      <c r="F30" s="507"/>
      <c r="G30" s="507"/>
      <c r="H30" s="509"/>
      <c r="I30" s="509"/>
      <c r="J30" s="509"/>
      <c r="K30" s="509"/>
      <c r="L30" s="507"/>
      <c r="M30" s="508"/>
      <c r="N30" s="508"/>
      <c r="O30" s="508"/>
      <c r="P30" s="507"/>
      <c r="Q30" s="507"/>
      <c r="R30" s="507"/>
      <c r="S30" s="507"/>
      <c r="T30" s="507"/>
      <c r="U30" s="507"/>
      <c r="V30" s="507"/>
      <c r="W30" s="507"/>
      <c r="X30" s="507"/>
      <c r="Y30" s="507"/>
      <c r="Z30" s="507"/>
      <c r="AA30" s="507"/>
      <c r="AB30" s="507"/>
    </row>
    <row r="31" spans="2:28" ht="12.75" customHeight="1">
      <c r="B31" s="507" t="s">
        <v>95</v>
      </c>
      <c r="D31" s="507"/>
      <c r="E31" s="507"/>
      <c r="F31" s="507"/>
      <c r="G31" s="507"/>
      <c r="H31" s="509"/>
      <c r="I31" s="509"/>
      <c r="J31" s="509"/>
      <c r="K31" s="509"/>
      <c r="L31" s="507"/>
      <c r="M31" s="508"/>
      <c r="N31" s="508"/>
      <c r="O31" s="508"/>
      <c r="P31" s="507"/>
      <c r="Q31" s="507"/>
      <c r="R31" s="507"/>
      <c r="S31" s="507"/>
      <c r="T31" s="507"/>
      <c r="U31" s="507"/>
      <c r="V31" s="507"/>
      <c r="W31" s="507"/>
      <c r="X31" s="507"/>
      <c r="Y31" s="507"/>
      <c r="Z31" s="507"/>
      <c r="AA31" s="507"/>
      <c r="AB31" s="507"/>
    </row>
    <row r="32" spans="2:28" ht="12.75" customHeight="1">
      <c r="B32" s="507" t="s">
        <v>96</v>
      </c>
      <c r="D32" s="507"/>
      <c r="E32" s="507"/>
      <c r="F32" s="507"/>
      <c r="G32" s="507"/>
      <c r="H32" s="509"/>
      <c r="I32" s="509"/>
      <c r="J32" s="509"/>
      <c r="K32" s="509"/>
      <c r="L32" s="507"/>
      <c r="M32" s="508"/>
      <c r="N32" s="508"/>
      <c r="O32" s="508"/>
      <c r="P32" s="507"/>
      <c r="Q32" s="507"/>
      <c r="R32" s="507"/>
      <c r="S32" s="507"/>
      <c r="T32" s="507"/>
      <c r="U32" s="507"/>
      <c r="V32" s="507"/>
      <c r="W32" s="507"/>
      <c r="X32" s="507"/>
      <c r="Y32" s="507"/>
      <c r="Z32" s="507"/>
      <c r="AA32" s="507"/>
      <c r="AB32" s="507"/>
    </row>
    <row r="33" spans="2:28" ht="12.75" customHeight="1">
      <c r="B33" s="507" t="s">
        <v>97</v>
      </c>
      <c r="D33" s="507"/>
      <c r="E33" s="507"/>
      <c r="F33" s="507"/>
      <c r="G33" s="507"/>
      <c r="H33" s="509"/>
      <c r="I33" s="509"/>
      <c r="J33" s="509"/>
      <c r="K33" s="509"/>
      <c r="L33" s="507"/>
      <c r="M33" s="508"/>
      <c r="N33" s="508"/>
      <c r="O33" s="508"/>
      <c r="P33" s="507"/>
      <c r="Q33" s="507"/>
      <c r="R33" s="507"/>
      <c r="S33" s="507"/>
      <c r="T33" s="507"/>
      <c r="U33" s="507"/>
      <c r="V33" s="507"/>
      <c r="W33" s="507"/>
      <c r="X33" s="507"/>
      <c r="Y33" s="507"/>
      <c r="Z33" s="507"/>
      <c r="AA33" s="507"/>
      <c r="AB33" s="507"/>
    </row>
    <row r="34" spans="2:28" ht="12.75" customHeight="1">
      <c r="B34" s="507"/>
      <c r="D34" s="507"/>
      <c r="E34" s="507"/>
      <c r="F34" s="507"/>
      <c r="G34" s="507"/>
      <c r="H34" s="509"/>
      <c r="I34" s="509"/>
      <c r="J34" s="509"/>
      <c r="K34" s="509"/>
      <c r="L34" s="507"/>
      <c r="M34" s="508"/>
      <c r="N34" s="508"/>
      <c r="O34" s="508"/>
      <c r="P34" s="507"/>
      <c r="Q34" s="507"/>
      <c r="R34" s="507"/>
      <c r="S34" s="507"/>
      <c r="T34" s="507"/>
      <c r="U34" s="507"/>
      <c r="V34" s="507"/>
      <c r="W34" s="507"/>
      <c r="X34" s="507"/>
      <c r="Y34" s="507"/>
      <c r="Z34" s="507"/>
      <c r="AA34" s="507"/>
      <c r="AB34" s="507"/>
    </row>
    <row r="35" spans="2:28" ht="12.75" customHeight="1">
      <c r="B35" s="510" t="s">
        <v>98</v>
      </c>
      <c r="D35" s="507"/>
      <c r="E35" s="507"/>
      <c r="F35" s="507"/>
      <c r="G35" s="507"/>
      <c r="H35" s="509"/>
      <c r="I35" s="509"/>
      <c r="J35" s="509"/>
      <c r="K35" s="509"/>
      <c r="L35" s="507"/>
      <c r="M35" s="508"/>
      <c r="N35" s="508"/>
      <c r="O35" s="508"/>
      <c r="P35" s="507"/>
      <c r="Q35" s="507"/>
      <c r="R35" s="507"/>
      <c r="S35" s="507"/>
      <c r="T35" s="507"/>
      <c r="U35" s="507"/>
      <c r="V35" s="507"/>
      <c r="W35" s="507"/>
      <c r="X35" s="507"/>
      <c r="Y35" s="507"/>
      <c r="Z35" s="507"/>
      <c r="AA35" s="507"/>
      <c r="AB35" s="507"/>
    </row>
    <row r="36" spans="2:28" ht="12.75" customHeight="1">
      <c r="B36" s="507" t="s">
        <v>94</v>
      </c>
      <c r="D36" s="507"/>
      <c r="E36" s="507"/>
      <c r="F36" s="507"/>
      <c r="G36" s="507"/>
      <c r="H36" s="509"/>
      <c r="I36" s="509"/>
      <c r="J36" s="509"/>
      <c r="K36" s="509"/>
      <c r="L36" s="507"/>
      <c r="M36" s="508"/>
      <c r="N36" s="508"/>
      <c r="O36" s="508"/>
      <c r="P36" s="507"/>
      <c r="Q36" s="507"/>
      <c r="R36" s="507"/>
      <c r="S36" s="507"/>
      <c r="T36" s="507"/>
      <c r="U36" s="507"/>
      <c r="V36" s="507"/>
      <c r="W36" s="507"/>
      <c r="X36" s="507"/>
      <c r="Y36" s="507"/>
      <c r="Z36" s="507"/>
      <c r="AA36" s="507"/>
      <c r="AB36" s="507"/>
    </row>
    <row r="37" spans="2:28" ht="12.75" customHeight="1">
      <c r="B37" s="507" t="s">
        <v>99</v>
      </c>
      <c r="D37" s="507"/>
      <c r="E37" s="507"/>
      <c r="F37" s="507"/>
      <c r="G37" s="507"/>
      <c r="H37" s="509"/>
      <c r="I37" s="509"/>
      <c r="J37" s="509"/>
      <c r="K37" s="509"/>
      <c r="L37" s="507"/>
      <c r="M37" s="508"/>
      <c r="N37" s="508"/>
      <c r="O37" s="508"/>
      <c r="P37" s="507"/>
      <c r="Q37" s="507"/>
      <c r="R37" s="507"/>
      <c r="S37" s="507"/>
      <c r="T37" s="507"/>
      <c r="U37" s="507"/>
      <c r="V37" s="507"/>
      <c r="W37" s="507"/>
      <c r="X37" s="507"/>
      <c r="Y37" s="507"/>
      <c r="Z37" s="507"/>
      <c r="AA37" s="507"/>
      <c r="AB37" s="507"/>
    </row>
    <row r="38" spans="2:28" ht="12.75" customHeight="1">
      <c r="B38" s="507" t="s">
        <v>100</v>
      </c>
      <c r="D38" s="507"/>
      <c r="E38" s="507"/>
      <c r="F38" s="507"/>
      <c r="G38" s="507"/>
      <c r="H38" s="509"/>
      <c r="I38" s="509"/>
      <c r="J38" s="509"/>
      <c r="K38" s="509"/>
      <c r="L38" s="507"/>
      <c r="M38" s="508"/>
      <c r="N38" s="508"/>
      <c r="O38" s="508"/>
      <c r="P38" s="507"/>
      <c r="Q38" s="507"/>
      <c r="R38" s="507"/>
      <c r="S38" s="507"/>
      <c r="T38" s="507"/>
      <c r="U38" s="507"/>
      <c r="V38" s="507"/>
      <c r="W38" s="507"/>
      <c r="X38" s="507"/>
      <c r="Y38" s="507"/>
      <c r="Z38" s="507"/>
      <c r="AA38" s="507"/>
      <c r="AB38" s="507"/>
    </row>
    <row r="39" spans="2:28" ht="12.75" customHeight="1">
      <c r="B39" s="507" t="s">
        <v>101</v>
      </c>
      <c r="D39" s="507"/>
      <c r="E39" s="507"/>
      <c r="F39" s="507"/>
      <c r="G39" s="507"/>
      <c r="H39" s="509"/>
      <c r="I39" s="509"/>
      <c r="J39" s="509"/>
      <c r="K39" s="509"/>
      <c r="L39" s="507"/>
      <c r="M39" s="508"/>
      <c r="N39" s="508"/>
      <c r="O39" s="508"/>
      <c r="P39" s="507"/>
      <c r="Q39" s="507"/>
      <c r="R39" s="507"/>
      <c r="S39" s="507"/>
      <c r="T39" s="507"/>
      <c r="U39" s="507"/>
      <c r="V39" s="507"/>
      <c r="W39" s="507"/>
      <c r="X39" s="507"/>
      <c r="Y39" s="507"/>
      <c r="Z39" s="507"/>
      <c r="AA39" s="507"/>
      <c r="AB39" s="507"/>
    </row>
    <row r="40" spans="2:28" ht="12.75" customHeight="1">
      <c r="B40" s="507" t="s">
        <v>102</v>
      </c>
      <c r="D40" s="507"/>
      <c r="E40" s="507"/>
      <c r="F40" s="507"/>
      <c r="G40" s="507"/>
      <c r="H40" s="509"/>
      <c r="I40" s="509"/>
      <c r="J40" s="509"/>
      <c r="K40" s="509"/>
      <c r="L40" s="507"/>
      <c r="M40" s="508"/>
      <c r="N40" s="508"/>
      <c r="O40" s="508"/>
      <c r="P40" s="507"/>
      <c r="Q40" s="507"/>
      <c r="R40" s="507"/>
      <c r="S40" s="507"/>
      <c r="T40" s="507"/>
      <c r="U40" s="507"/>
      <c r="V40" s="507"/>
      <c r="W40" s="507"/>
      <c r="X40" s="507"/>
      <c r="Y40" s="507"/>
      <c r="Z40" s="507"/>
      <c r="AA40" s="507"/>
      <c r="AB40" s="507"/>
    </row>
    <row r="41" spans="2:28" ht="12.75" customHeight="1">
      <c r="B41" s="507" t="s">
        <v>103</v>
      </c>
      <c r="D41" s="507"/>
      <c r="E41" s="507"/>
      <c r="F41" s="507"/>
      <c r="G41" s="507"/>
      <c r="H41" s="509"/>
      <c r="I41" s="509"/>
      <c r="J41" s="509"/>
      <c r="K41" s="509"/>
      <c r="L41" s="507"/>
      <c r="M41" s="508"/>
      <c r="N41" s="508"/>
      <c r="O41" s="508"/>
      <c r="P41" s="507"/>
      <c r="Q41" s="507"/>
      <c r="R41" s="507"/>
      <c r="S41" s="507"/>
      <c r="T41" s="507"/>
      <c r="U41" s="507"/>
      <c r="V41" s="507"/>
      <c r="W41" s="507"/>
      <c r="X41" s="507"/>
      <c r="Y41" s="507"/>
      <c r="Z41" s="507"/>
      <c r="AA41" s="507"/>
      <c r="AB41" s="507"/>
    </row>
    <row r="42" spans="2:28" ht="12.75" customHeight="1">
      <c r="B42" s="507" t="s">
        <v>104</v>
      </c>
      <c r="D42" s="507"/>
      <c r="E42" s="507"/>
      <c r="F42" s="507"/>
      <c r="G42" s="507"/>
      <c r="H42" s="509"/>
      <c r="I42" s="509"/>
      <c r="J42" s="509"/>
      <c r="K42" s="509"/>
      <c r="L42" s="507"/>
      <c r="M42" s="508"/>
      <c r="N42" s="508"/>
      <c r="O42" s="508"/>
      <c r="P42" s="507"/>
      <c r="Q42" s="507"/>
      <c r="R42" s="507"/>
      <c r="S42" s="507"/>
      <c r="T42" s="507"/>
      <c r="U42" s="507"/>
      <c r="V42" s="507"/>
      <c r="W42" s="507"/>
      <c r="X42" s="507"/>
      <c r="Y42" s="507"/>
      <c r="Z42" s="507"/>
      <c r="AA42" s="507"/>
      <c r="AB42" s="507"/>
    </row>
    <row r="43" spans="2:28" ht="12.75" customHeight="1">
      <c r="B43" s="507" t="s">
        <v>105</v>
      </c>
      <c r="D43" s="507"/>
      <c r="E43" s="507"/>
      <c r="F43" s="507"/>
      <c r="G43" s="507"/>
      <c r="H43" s="509"/>
      <c r="I43" s="509"/>
      <c r="J43" s="509"/>
      <c r="K43" s="509"/>
      <c r="L43" s="507"/>
      <c r="M43" s="508"/>
      <c r="N43" s="508"/>
      <c r="O43" s="508"/>
      <c r="P43" s="507"/>
      <c r="Q43" s="507"/>
      <c r="R43" s="507"/>
      <c r="S43" s="507"/>
      <c r="T43" s="507"/>
      <c r="U43" s="507"/>
      <c r="V43" s="507"/>
      <c r="W43" s="507"/>
      <c r="X43" s="507"/>
      <c r="Y43" s="507"/>
      <c r="Z43" s="507"/>
      <c r="AA43" s="507"/>
      <c r="AB43" s="507"/>
    </row>
    <row r="44" spans="2:28" ht="12.75" customHeight="1">
      <c r="B44" s="507" t="s">
        <v>103</v>
      </c>
      <c r="D44" s="507"/>
      <c r="E44" s="507"/>
      <c r="F44" s="507"/>
      <c r="G44" s="507"/>
      <c r="H44" s="509"/>
      <c r="I44" s="509"/>
      <c r="J44" s="509"/>
      <c r="K44" s="509"/>
      <c r="L44" s="507"/>
      <c r="M44" s="508"/>
      <c r="N44" s="508"/>
      <c r="O44" s="508"/>
      <c r="P44" s="507"/>
      <c r="Q44" s="507"/>
      <c r="R44" s="507"/>
      <c r="S44" s="507"/>
      <c r="T44" s="507"/>
      <c r="U44" s="507"/>
      <c r="V44" s="507"/>
      <c r="W44" s="507"/>
      <c r="X44" s="507"/>
      <c r="Y44" s="507"/>
      <c r="Z44" s="507"/>
      <c r="AA44" s="507"/>
      <c r="AB44" s="507"/>
    </row>
    <row r="45" spans="2:28" ht="12.75" customHeight="1">
      <c r="B45" s="507" t="s">
        <v>106</v>
      </c>
      <c r="D45" s="507"/>
      <c r="E45" s="507"/>
      <c r="F45" s="507"/>
      <c r="G45" s="507"/>
      <c r="H45" s="509"/>
      <c r="I45" s="509"/>
      <c r="J45" s="509"/>
      <c r="K45" s="509"/>
      <c r="L45" s="507"/>
      <c r="M45" s="508"/>
      <c r="N45" s="508"/>
      <c r="O45" s="508"/>
      <c r="P45" s="507"/>
      <c r="Q45" s="507"/>
      <c r="R45" s="507"/>
      <c r="S45" s="507"/>
      <c r="T45" s="507"/>
      <c r="U45" s="507"/>
      <c r="V45" s="507"/>
      <c r="W45" s="507"/>
      <c r="X45" s="507"/>
      <c r="Y45" s="507"/>
      <c r="Z45" s="507"/>
      <c r="AA45" s="507"/>
      <c r="AB45" s="507"/>
    </row>
    <row r="46" spans="2:28" ht="12.75" customHeight="1">
      <c r="B46" s="507" t="s">
        <v>107</v>
      </c>
      <c r="D46" s="507"/>
      <c r="E46" s="507"/>
      <c r="F46" s="507"/>
      <c r="G46" s="507"/>
      <c r="H46" s="509"/>
      <c r="I46" s="509"/>
      <c r="J46" s="509"/>
      <c r="K46" s="509"/>
      <c r="L46" s="507"/>
      <c r="M46" s="508"/>
      <c r="N46" s="508"/>
      <c r="O46" s="508"/>
      <c r="P46" s="507"/>
      <c r="Q46" s="507"/>
      <c r="R46" s="507"/>
      <c r="S46" s="507"/>
      <c r="T46" s="507"/>
      <c r="U46" s="507"/>
      <c r="V46" s="507"/>
      <c r="W46" s="507"/>
      <c r="X46" s="507"/>
      <c r="Y46" s="507"/>
      <c r="Z46" s="507"/>
      <c r="AA46" s="507"/>
      <c r="AB46" s="507"/>
    </row>
    <row r="47" spans="2:28" ht="12.75" customHeight="1">
      <c r="B47" s="507"/>
      <c r="D47" s="507"/>
      <c r="E47" s="507"/>
      <c r="F47" s="507"/>
      <c r="G47" s="507"/>
      <c r="H47" s="509"/>
      <c r="I47" s="509"/>
      <c r="J47" s="509"/>
      <c r="K47" s="509"/>
      <c r="L47" s="507"/>
      <c r="M47" s="508"/>
      <c r="N47" s="508"/>
      <c r="O47" s="508"/>
      <c r="P47" s="507"/>
      <c r="Q47" s="507"/>
      <c r="R47" s="507"/>
      <c r="S47" s="507"/>
      <c r="T47" s="507"/>
      <c r="U47" s="507"/>
      <c r="V47" s="507"/>
      <c r="W47" s="507"/>
      <c r="X47" s="507"/>
      <c r="Y47" s="507"/>
      <c r="Z47" s="507"/>
      <c r="AA47" s="507"/>
      <c r="AB47" s="507"/>
    </row>
    <row r="48" spans="2:28" ht="12.75" customHeight="1">
      <c r="B48" s="510" t="s">
        <v>108</v>
      </c>
      <c r="D48" s="507"/>
      <c r="E48" s="507"/>
      <c r="F48" s="507"/>
      <c r="G48" s="507"/>
      <c r="H48" s="509"/>
      <c r="I48" s="509"/>
      <c r="J48" s="509"/>
      <c r="K48" s="509"/>
      <c r="L48" s="507"/>
      <c r="M48" s="508"/>
      <c r="N48" s="508"/>
      <c r="O48" s="508"/>
      <c r="P48" s="507"/>
      <c r="Q48" s="507"/>
      <c r="R48" s="507"/>
      <c r="S48" s="507"/>
      <c r="T48" s="507"/>
      <c r="U48" s="507"/>
      <c r="V48" s="507"/>
      <c r="W48" s="507"/>
      <c r="X48" s="507"/>
      <c r="Y48" s="507"/>
      <c r="Z48" s="507"/>
      <c r="AA48" s="507"/>
      <c r="AB48" s="507"/>
    </row>
    <row r="49" spans="2:28" ht="12.75" customHeight="1">
      <c r="B49" s="507" t="s">
        <v>94</v>
      </c>
      <c r="D49" s="507"/>
      <c r="E49" s="507"/>
      <c r="F49" s="507"/>
      <c r="G49" s="507"/>
      <c r="H49" s="509"/>
      <c r="I49" s="509"/>
      <c r="J49" s="509"/>
      <c r="K49" s="509"/>
      <c r="L49" s="507"/>
      <c r="M49" s="508"/>
      <c r="N49" s="508"/>
      <c r="O49" s="508"/>
      <c r="P49" s="507"/>
      <c r="Q49" s="507"/>
      <c r="R49" s="507"/>
      <c r="S49" s="507"/>
      <c r="T49" s="507"/>
      <c r="U49" s="507"/>
      <c r="V49" s="507"/>
      <c r="W49" s="507"/>
      <c r="X49" s="507"/>
      <c r="Y49" s="507"/>
      <c r="Z49" s="507"/>
      <c r="AA49" s="507"/>
      <c r="AB49" s="507"/>
    </row>
    <row r="50" spans="2:28" ht="12.75" customHeight="1">
      <c r="B50" s="507" t="s">
        <v>109</v>
      </c>
      <c r="D50" s="507"/>
      <c r="E50" s="507"/>
      <c r="F50" s="507"/>
      <c r="G50" s="507"/>
      <c r="H50" s="509"/>
      <c r="I50" s="509"/>
      <c r="J50" s="509"/>
      <c r="K50" s="509"/>
      <c r="L50" s="507"/>
      <c r="M50" s="508"/>
      <c r="N50" s="508"/>
      <c r="O50" s="508"/>
      <c r="P50" s="507"/>
      <c r="Q50" s="507"/>
      <c r="R50" s="507"/>
      <c r="S50" s="507"/>
      <c r="T50" s="507"/>
      <c r="U50" s="507"/>
      <c r="V50" s="507"/>
      <c r="W50" s="507"/>
      <c r="X50" s="507"/>
      <c r="Y50" s="507"/>
      <c r="Z50" s="507"/>
      <c r="AA50" s="507"/>
      <c r="AB50" s="507"/>
    </row>
    <row r="51" spans="2:28" ht="12.75" customHeight="1">
      <c r="B51" s="507" t="s">
        <v>110</v>
      </c>
      <c r="D51" s="507"/>
      <c r="E51" s="507"/>
      <c r="F51" s="507"/>
      <c r="G51" s="507"/>
      <c r="H51" s="509"/>
      <c r="I51" s="509"/>
      <c r="J51" s="509"/>
      <c r="K51" s="509"/>
      <c r="L51" s="507"/>
      <c r="M51" s="508"/>
      <c r="N51" s="508"/>
      <c r="O51" s="508"/>
      <c r="P51" s="507"/>
      <c r="Q51" s="507"/>
      <c r="R51" s="507"/>
      <c r="S51" s="507"/>
      <c r="T51" s="507"/>
      <c r="U51" s="507"/>
      <c r="V51" s="507"/>
      <c r="W51" s="507"/>
      <c r="X51" s="507"/>
      <c r="Y51" s="507"/>
      <c r="Z51" s="507"/>
      <c r="AA51" s="507"/>
      <c r="AB51" s="507"/>
    </row>
    <row r="52" spans="2:28" ht="12.75" customHeight="1">
      <c r="B52" s="507" t="s">
        <v>111</v>
      </c>
      <c r="D52" s="507"/>
      <c r="E52" s="507"/>
      <c r="F52" s="507"/>
      <c r="G52" s="507"/>
      <c r="H52" s="509"/>
      <c r="I52" s="509"/>
      <c r="J52" s="509"/>
      <c r="K52" s="509"/>
      <c r="L52" s="507"/>
      <c r="M52" s="508"/>
      <c r="N52" s="508"/>
      <c r="O52" s="508"/>
      <c r="P52" s="507"/>
      <c r="Q52" s="507"/>
      <c r="R52" s="507"/>
      <c r="S52" s="507"/>
      <c r="T52" s="507"/>
      <c r="U52" s="507"/>
      <c r="V52" s="507"/>
      <c r="W52" s="507"/>
      <c r="X52" s="507"/>
      <c r="Y52" s="507"/>
      <c r="Z52" s="507"/>
      <c r="AA52" s="507"/>
      <c r="AB52" s="507"/>
    </row>
    <row r="53" spans="2:28" ht="12.75" customHeight="1">
      <c r="B53" s="507"/>
      <c r="D53" s="507"/>
      <c r="E53" s="507"/>
      <c r="F53" s="507"/>
      <c r="G53" s="507"/>
      <c r="H53" s="509"/>
      <c r="I53" s="509"/>
      <c r="J53" s="509"/>
      <c r="K53" s="509"/>
      <c r="L53" s="507"/>
      <c r="M53" s="508"/>
      <c r="N53" s="508"/>
      <c r="O53" s="508"/>
      <c r="P53" s="507"/>
      <c r="Q53" s="507"/>
      <c r="R53" s="507"/>
      <c r="S53" s="507"/>
      <c r="T53" s="507"/>
      <c r="U53" s="507"/>
      <c r="V53" s="507"/>
      <c r="W53" s="507"/>
      <c r="X53" s="507"/>
      <c r="Y53" s="507"/>
      <c r="Z53" s="507"/>
      <c r="AA53" s="507"/>
      <c r="AB53" s="507"/>
    </row>
    <row r="54" spans="2:28" ht="12.75" customHeight="1">
      <c r="B54" s="510" t="s">
        <v>112</v>
      </c>
      <c r="D54" s="507"/>
      <c r="E54" s="507"/>
      <c r="F54" s="507"/>
      <c r="G54" s="507"/>
      <c r="H54" s="509"/>
      <c r="I54" s="509"/>
      <c r="J54" s="509"/>
      <c r="K54" s="509"/>
      <c r="L54" s="507"/>
      <c r="M54" s="508"/>
      <c r="N54" s="508"/>
      <c r="O54" s="508"/>
      <c r="P54" s="507"/>
      <c r="Q54" s="507"/>
      <c r="R54" s="507"/>
      <c r="S54" s="507"/>
      <c r="T54" s="507"/>
      <c r="U54" s="507"/>
      <c r="V54" s="507"/>
      <c r="W54" s="507"/>
      <c r="X54" s="507"/>
      <c r="Y54" s="507"/>
      <c r="Z54" s="507"/>
      <c r="AA54" s="507"/>
      <c r="AB54" s="507"/>
    </row>
    <row r="55" spans="2:28" ht="12.75" customHeight="1">
      <c r="B55" s="507" t="s">
        <v>94</v>
      </c>
      <c r="D55" s="507"/>
      <c r="E55" s="507"/>
      <c r="F55" s="507"/>
      <c r="G55" s="507"/>
      <c r="H55" s="509"/>
      <c r="I55" s="509"/>
      <c r="J55" s="509"/>
      <c r="K55" s="509"/>
      <c r="L55" s="507"/>
      <c r="M55" s="508"/>
      <c r="N55" s="508"/>
      <c r="O55" s="508"/>
      <c r="P55" s="507"/>
      <c r="Q55" s="507"/>
      <c r="R55" s="507"/>
      <c r="S55" s="507"/>
      <c r="T55" s="507"/>
      <c r="U55" s="507"/>
      <c r="V55" s="507"/>
      <c r="W55" s="507"/>
      <c r="X55" s="507"/>
      <c r="Y55" s="507"/>
      <c r="Z55" s="507"/>
      <c r="AA55" s="507"/>
      <c r="AB55" s="507"/>
    </row>
    <row r="56" spans="2:28" ht="12.75" customHeight="1">
      <c r="B56" s="507" t="s">
        <v>113</v>
      </c>
      <c r="D56" s="507"/>
      <c r="E56" s="507"/>
      <c r="F56" s="507"/>
      <c r="G56" s="507"/>
      <c r="H56" s="509"/>
      <c r="I56" s="509"/>
      <c r="J56" s="509"/>
      <c r="K56" s="509"/>
      <c r="L56" s="507"/>
      <c r="M56" s="508"/>
      <c r="N56" s="508"/>
      <c r="O56" s="508"/>
      <c r="P56" s="507"/>
      <c r="Q56" s="507"/>
      <c r="R56" s="507"/>
      <c r="S56" s="507"/>
      <c r="T56" s="507"/>
      <c r="U56" s="507"/>
      <c r="V56" s="507"/>
      <c r="W56" s="507"/>
      <c r="X56" s="507"/>
      <c r="Y56" s="507"/>
      <c r="Z56" s="507"/>
      <c r="AA56" s="507"/>
      <c r="AB56" s="507"/>
    </row>
    <row r="57" spans="2:28" ht="12.75" customHeight="1">
      <c r="B57" s="507" t="s">
        <v>100</v>
      </c>
      <c r="D57" s="507"/>
      <c r="E57" s="507"/>
      <c r="F57" s="507"/>
      <c r="G57" s="507"/>
      <c r="H57" s="509"/>
      <c r="I57" s="509"/>
      <c r="J57" s="509"/>
      <c r="K57" s="509"/>
      <c r="L57" s="507"/>
      <c r="M57" s="508"/>
      <c r="N57" s="508"/>
      <c r="O57" s="508"/>
      <c r="P57" s="507"/>
      <c r="Q57" s="507"/>
      <c r="R57" s="507"/>
      <c r="S57" s="507"/>
      <c r="T57" s="507"/>
      <c r="U57" s="507"/>
      <c r="V57" s="507"/>
      <c r="W57" s="507"/>
      <c r="X57" s="507"/>
      <c r="Y57" s="507"/>
      <c r="Z57" s="507"/>
      <c r="AA57" s="507"/>
      <c r="AB57" s="507"/>
    </row>
    <row r="58" spans="2:28" ht="12.75" customHeight="1">
      <c r="B58" s="507" t="s">
        <v>114</v>
      </c>
      <c r="D58" s="507"/>
      <c r="E58" s="507"/>
      <c r="F58" s="507"/>
      <c r="G58" s="507"/>
      <c r="H58" s="509"/>
      <c r="I58" s="509"/>
      <c r="J58" s="509"/>
      <c r="K58" s="509"/>
      <c r="L58" s="507"/>
      <c r="M58" s="508"/>
      <c r="N58" s="508"/>
      <c r="O58" s="508"/>
      <c r="P58" s="507"/>
      <c r="Q58" s="507"/>
      <c r="R58" s="507"/>
      <c r="S58" s="507"/>
      <c r="T58" s="507"/>
      <c r="U58" s="507"/>
      <c r="V58" s="507"/>
      <c r="W58" s="507"/>
      <c r="X58" s="507"/>
      <c r="Y58" s="507"/>
      <c r="Z58" s="507"/>
      <c r="AA58" s="507"/>
      <c r="AB58" s="507"/>
    </row>
    <row r="59" spans="2:28" ht="12.75" customHeight="1">
      <c r="B59" s="507" t="s">
        <v>115</v>
      </c>
      <c r="D59" s="507"/>
      <c r="E59" s="507"/>
      <c r="F59" s="507"/>
      <c r="G59" s="507"/>
      <c r="H59" s="509"/>
      <c r="I59" s="509"/>
      <c r="J59" s="509"/>
      <c r="K59" s="509"/>
      <c r="L59" s="507"/>
      <c r="M59" s="508"/>
      <c r="N59" s="508"/>
      <c r="O59" s="508"/>
      <c r="P59" s="507"/>
      <c r="Q59" s="507"/>
      <c r="R59" s="507"/>
      <c r="S59" s="507"/>
      <c r="T59" s="507"/>
      <c r="U59" s="507"/>
      <c r="V59" s="507"/>
      <c r="W59" s="507"/>
      <c r="X59" s="507"/>
      <c r="Y59" s="507"/>
      <c r="Z59" s="507"/>
      <c r="AA59" s="507"/>
      <c r="AB59" s="507"/>
    </row>
    <row r="60" spans="2:28" ht="12.75" customHeight="1">
      <c r="B60" s="507" t="s">
        <v>103</v>
      </c>
      <c r="D60" s="507"/>
      <c r="E60" s="507"/>
      <c r="F60" s="507"/>
      <c r="G60" s="507"/>
      <c r="H60" s="509"/>
      <c r="I60" s="509"/>
      <c r="J60" s="509"/>
      <c r="K60" s="509"/>
      <c r="L60" s="507"/>
      <c r="M60" s="508"/>
      <c r="N60" s="508"/>
      <c r="O60" s="508"/>
      <c r="P60" s="507"/>
      <c r="Q60" s="507"/>
      <c r="R60" s="507"/>
      <c r="S60" s="507"/>
      <c r="T60" s="507"/>
      <c r="U60" s="507"/>
      <c r="V60" s="507"/>
      <c r="W60" s="507"/>
      <c r="X60" s="507"/>
      <c r="Y60" s="507"/>
      <c r="Z60" s="507"/>
      <c r="AA60" s="507"/>
      <c r="AB60" s="507"/>
    </row>
    <row r="61" spans="2:28" ht="12.75" customHeight="1">
      <c r="B61" s="507" t="s">
        <v>116</v>
      </c>
      <c r="D61" s="507"/>
      <c r="E61" s="507"/>
      <c r="F61" s="507"/>
      <c r="G61" s="507"/>
      <c r="H61" s="509"/>
      <c r="I61" s="509"/>
      <c r="J61" s="509"/>
      <c r="K61" s="509"/>
      <c r="L61" s="507"/>
      <c r="M61" s="508"/>
      <c r="N61" s="508"/>
      <c r="O61" s="508"/>
      <c r="P61" s="507"/>
      <c r="Q61" s="507"/>
      <c r="R61" s="507"/>
      <c r="S61" s="507"/>
      <c r="T61" s="507"/>
      <c r="U61" s="507"/>
      <c r="V61" s="507"/>
      <c r="W61" s="507"/>
      <c r="X61" s="507"/>
      <c r="Y61" s="507"/>
      <c r="Z61" s="507"/>
      <c r="AA61" s="507"/>
      <c r="AB61" s="507"/>
    </row>
    <row r="62" spans="2:28" ht="12.75" customHeight="1">
      <c r="B62" s="507" t="s">
        <v>117</v>
      </c>
      <c r="D62" s="507"/>
      <c r="E62" s="507"/>
      <c r="F62" s="507"/>
      <c r="G62" s="507"/>
      <c r="H62" s="509"/>
      <c r="I62" s="509"/>
      <c r="J62" s="509"/>
      <c r="K62" s="509"/>
      <c r="L62" s="507"/>
      <c r="M62" s="508"/>
      <c r="N62" s="508"/>
      <c r="O62" s="508"/>
      <c r="P62" s="507"/>
      <c r="Q62" s="507"/>
      <c r="R62" s="507"/>
      <c r="S62" s="507"/>
      <c r="T62" s="507"/>
      <c r="U62" s="507"/>
      <c r="V62" s="507"/>
      <c r="W62" s="507"/>
      <c r="X62" s="507"/>
      <c r="Y62" s="507"/>
      <c r="Z62" s="507"/>
      <c r="AA62" s="507"/>
      <c r="AB62" s="507"/>
    </row>
    <row r="63" spans="2:28" ht="12.75" customHeight="1">
      <c r="B63" s="507" t="s">
        <v>103</v>
      </c>
      <c r="D63" s="507"/>
      <c r="E63" s="507"/>
      <c r="F63" s="507"/>
      <c r="G63" s="507"/>
      <c r="H63" s="509"/>
      <c r="I63" s="509"/>
      <c r="J63" s="509"/>
      <c r="K63" s="509"/>
      <c r="L63" s="507"/>
      <c r="M63" s="508"/>
      <c r="N63" s="508"/>
      <c r="O63" s="508"/>
      <c r="P63" s="507"/>
      <c r="Q63" s="507"/>
      <c r="R63" s="507"/>
      <c r="S63" s="507"/>
      <c r="T63" s="507"/>
      <c r="U63" s="507"/>
      <c r="V63" s="507"/>
      <c r="W63" s="507"/>
      <c r="X63" s="507"/>
      <c r="Y63" s="507"/>
      <c r="Z63" s="507"/>
      <c r="AA63" s="507"/>
      <c r="AB63" s="507"/>
    </row>
    <row r="64" spans="2:28" ht="12.75" customHeight="1">
      <c r="B64" s="507" t="s">
        <v>118</v>
      </c>
      <c r="D64" s="507"/>
      <c r="E64" s="507"/>
      <c r="F64" s="507"/>
      <c r="G64" s="507"/>
      <c r="H64" s="509"/>
      <c r="I64" s="509"/>
      <c r="J64" s="509"/>
      <c r="K64" s="509"/>
      <c r="L64" s="507"/>
      <c r="M64" s="508"/>
      <c r="N64" s="508"/>
      <c r="O64" s="508"/>
      <c r="P64" s="507"/>
      <c r="Q64" s="507"/>
      <c r="R64" s="507"/>
      <c r="S64" s="507"/>
      <c r="T64" s="507"/>
      <c r="U64" s="507"/>
      <c r="V64" s="507"/>
      <c r="W64" s="507"/>
      <c r="X64" s="507"/>
      <c r="Y64" s="507"/>
      <c r="Z64" s="507"/>
      <c r="AA64" s="507"/>
      <c r="AB64" s="507"/>
    </row>
    <row r="65" spans="2:28" ht="12.75" customHeight="1">
      <c r="B65" s="507" t="s">
        <v>119</v>
      </c>
      <c r="D65" s="507"/>
      <c r="E65" s="507"/>
      <c r="F65" s="507"/>
      <c r="G65" s="507"/>
      <c r="H65" s="509"/>
      <c r="I65" s="509"/>
      <c r="J65" s="509"/>
      <c r="K65" s="509"/>
      <c r="L65" s="507"/>
      <c r="M65" s="508"/>
      <c r="N65" s="508"/>
      <c r="O65" s="508"/>
      <c r="P65" s="507"/>
      <c r="Q65" s="507"/>
      <c r="R65" s="507"/>
      <c r="S65" s="507"/>
      <c r="T65" s="507"/>
      <c r="U65" s="507"/>
      <c r="V65" s="507"/>
      <c r="W65" s="507"/>
      <c r="X65" s="507"/>
      <c r="Y65" s="507"/>
      <c r="Z65" s="507"/>
      <c r="AA65" s="507"/>
      <c r="AB65" s="507"/>
    </row>
    <row r="66" spans="2:28" ht="12.75" customHeight="1">
      <c r="B66" s="507"/>
      <c r="D66" s="507"/>
      <c r="E66" s="507"/>
      <c r="F66" s="507"/>
      <c r="G66" s="507"/>
      <c r="H66" s="509"/>
      <c r="I66" s="509"/>
      <c r="J66" s="509"/>
      <c r="K66" s="509"/>
      <c r="L66" s="507"/>
      <c r="M66" s="508"/>
      <c r="N66" s="508"/>
      <c r="O66" s="508"/>
      <c r="P66" s="507"/>
      <c r="Q66" s="507"/>
      <c r="R66" s="507"/>
      <c r="S66" s="507"/>
      <c r="T66" s="507"/>
      <c r="U66" s="507"/>
      <c r="V66" s="507"/>
      <c r="W66" s="507"/>
      <c r="X66" s="507"/>
      <c r="Y66" s="507"/>
      <c r="Z66" s="507"/>
      <c r="AA66" s="507"/>
      <c r="AB66" s="507"/>
    </row>
    <row r="67" spans="2:28" ht="12.75" customHeight="1">
      <c r="B67" s="507"/>
      <c r="D67" s="507"/>
      <c r="E67" s="507"/>
      <c r="F67" s="507"/>
      <c r="G67" s="507"/>
      <c r="H67" s="509"/>
      <c r="I67" s="509"/>
      <c r="J67" s="509"/>
      <c r="K67" s="509"/>
      <c r="L67" s="507"/>
      <c r="M67" s="508"/>
      <c r="N67" s="508"/>
      <c r="O67" s="508"/>
      <c r="P67" s="507"/>
      <c r="Q67" s="507"/>
      <c r="R67" s="507"/>
      <c r="S67" s="507"/>
      <c r="T67" s="507"/>
      <c r="U67" s="507"/>
      <c r="V67" s="507"/>
      <c r="W67" s="507"/>
      <c r="X67" s="507"/>
      <c r="Y67" s="507"/>
      <c r="Z67" s="507"/>
      <c r="AA67" s="507"/>
      <c r="AB67" s="507"/>
    </row>
    <row r="68" spans="2:28" ht="12.75" customHeight="1">
      <c r="B68" s="507"/>
      <c r="D68" s="507"/>
      <c r="E68" s="507"/>
      <c r="F68" s="507"/>
      <c r="G68" s="507"/>
      <c r="H68" s="509"/>
      <c r="I68" s="509"/>
      <c r="J68" s="509"/>
      <c r="K68" s="509"/>
      <c r="L68" s="507"/>
      <c r="M68" s="508"/>
      <c r="N68" s="508"/>
      <c r="O68" s="508"/>
      <c r="P68" s="507"/>
      <c r="Q68" s="507"/>
      <c r="R68" s="507"/>
      <c r="S68" s="507"/>
      <c r="T68" s="507"/>
      <c r="U68" s="507"/>
      <c r="V68" s="507"/>
      <c r="W68" s="507"/>
      <c r="X68" s="507"/>
      <c r="Y68" s="507"/>
      <c r="Z68" s="507"/>
      <c r="AA68" s="507"/>
      <c r="AB68" s="507"/>
    </row>
    <row r="69" spans="2:28" ht="12.75" customHeight="1">
      <c r="B69" s="507"/>
      <c r="D69" s="507"/>
      <c r="E69" s="507"/>
      <c r="F69" s="507"/>
      <c r="G69" s="507"/>
      <c r="H69" s="509"/>
      <c r="I69" s="509"/>
      <c r="J69" s="509"/>
      <c r="K69" s="509"/>
      <c r="L69" s="507"/>
      <c r="M69" s="508"/>
      <c r="N69" s="508"/>
      <c r="O69" s="508"/>
      <c r="P69" s="507"/>
      <c r="Q69" s="507"/>
      <c r="R69" s="507"/>
      <c r="S69" s="507"/>
      <c r="T69" s="507"/>
      <c r="U69" s="507"/>
      <c r="V69" s="507"/>
      <c r="W69" s="507"/>
      <c r="X69" s="507"/>
      <c r="Y69" s="507"/>
      <c r="Z69" s="507"/>
      <c r="AA69" s="507"/>
      <c r="AB69" s="507"/>
    </row>
    <row r="70" spans="2:28" ht="12.75" customHeight="1">
      <c r="B70" s="507"/>
      <c r="D70" s="507"/>
      <c r="E70" s="507"/>
      <c r="F70" s="507"/>
      <c r="G70" s="507"/>
      <c r="H70" s="509"/>
      <c r="I70" s="509"/>
      <c r="J70" s="509"/>
      <c r="K70" s="509"/>
      <c r="L70" s="507"/>
      <c r="M70" s="508"/>
      <c r="N70" s="508"/>
      <c r="O70" s="508"/>
      <c r="P70" s="507"/>
      <c r="Q70" s="507"/>
      <c r="R70" s="507"/>
      <c r="S70" s="507"/>
      <c r="T70" s="507"/>
      <c r="U70" s="507"/>
      <c r="V70" s="507"/>
      <c r="W70" s="507"/>
      <c r="X70" s="507"/>
      <c r="Y70" s="507"/>
      <c r="Z70" s="507"/>
      <c r="AA70" s="507"/>
      <c r="AB70" s="507"/>
    </row>
    <row r="71" spans="2:28" ht="12.75" customHeight="1">
      <c r="B71" s="507"/>
      <c r="D71" s="507"/>
      <c r="E71" s="507"/>
      <c r="F71" s="507"/>
      <c r="G71" s="507"/>
      <c r="H71" s="509"/>
      <c r="I71" s="509"/>
      <c r="J71" s="509"/>
      <c r="K71" s="509"/>
      <c r="L71" s="507"/>
      <c r="M71" s="508"/>
      <c r="N71" s="508"/>
      <c r="O71" s="508"/>
      <c r="P71" s="507"/>
      <c r="Q71" s="507"/>
      <c r="R71" s="507"/>
      <c r="S71" s="507"/>
      <c r="T71" s="507"/>
      <c r="U71" s="507"/>
      <c r="V71" s="507"/>
      <c r="W71" s="507"/>
      <c r="X71" s="507"/>
      <c r="Y71" s="507"/>
      <c r="Z71" s="507"/>
      <c r="AA71" s="507"/>
      <c r="AB71" s="507"/>
    </row>
    <row r="72" spans="2:28" ht="12.75" customHeight="1">
      <c r="B72" s="507"/>
      <c r="D72" s="507"/>
      <c r="E72" s="507"/>
      <c r="F72" s="507"/>
      <c r="G72" s="507"/>
      <c r="H72" s="509"/>
      <c r="I72" s="509"/>
      <c r="J72" s="509"/>
      <c r="K72" s="509"/>
      <c r="L72" s="507"/>
      <c r="M72" s="508"/>
      <c r="N72" s="508"/>
      <c r="O72" s="508"/>
      <c r="P72" s="507"/>
      <c r="Q72" s="507"/>
      <c r="R72" s="507"/>
      <c r="S72" s="507"/>
      <c r="T72" s="507"/>
      <c r="U72" s="507"/>
      <c r="V72" s="507"/>
      <c r="W72" s="507"/>
      <c r="X72" s="507"/>
      <c r="Y72" s="507"/>
      <c r="Z72" s="507"/>
      <c r="AA72" s="507"/>
      <c r="AB72" s="507"/>
    </row>
    <row r="73" spans="2:28" ht="12.75" customHeight="1">
      <c r="B73" s="507"/>
      <c r="D73" s="507"/>
      <c r="E73" s="507"/>
      <c r="F73" s="507"/>
      <c r="G73" s="507"/>
      <c r="H73" s="509"/>
      <c r="I73" s="509"/>
      <c r="J73" s="509"/>
      <c r="K73" s="509"/>
      <c r="L73" s="507"/>
      <c r="M73" s="508"/>
      <c r="N73" s="508"/>
      <c r="O73" s="508"/>
      <c r="P73" s="507"/>
      <c r="Q73" s="507"/>
      <c r="R73" s="507"/>
      <c r="S73" s="507"/>
      <c r="T73" s="507"/>
      <c r="U73" s="507"/>
      <c r="V73" s="507"/>
      <c r="W73" s="507"/>
      <c r="X73" s="507"/>
      <c r="Y73" s="507"/>
      <c r="Z73" s="507"/>
      <c r="AA73" s="507"/>
      <c r="AB73" s="507"/>
    </row>
    <row r="74" spans="2:28" ht="12.75" customHeight="1">
      <c r="B74" s="507"/>
      <c r="D74" s="507"/>
      <c r="E74" s="507"/>
      <c r="F74" s="507"/>
      <c r="G74" s="507"/>
      <c r="H74" s="509"/>
      <c r="I74" s="509"/>
      <c r="J74" s="509"/>
      <c r="K74" s="509"/>
      <c r="L74" s="507"/>
      <c r="M74" s="508"/>
      <c r="N74" s="508"/>
      <c r="O74" s="508"/>
      <c r="P74" s="507"/>
      <c r="Q74" s="507"/>
      <c r="R74" s="507"/>
      <c r="S74" s="507"/>
      <c r="T74" s="507"/>
      <c r="U74" s="507"/>
      <c r="V74" s="507"/>
      <c r="W74" s="507"/>
      <c r="X74" s="507"/>
      <c r="Y74" s="507"/>
      <c r="Z74" s="507"/>
      <c r="AA74" s="507"/>
      <c r="AB74" s="507"/>
    </row>
    <row r="75" spans="2:28" ht="12.75" customHeight="1">
      <c r="B75" s="507"/>
      <c r="D75" s="507"/>
      <c r="E75" s="507"/>
      <c r="F75" s="507"/>
      <c r="G75" s="507"/>
      <c r="H75" s="509"/>
      <c r="I75" s="509"/>
      <c r="J75" s="509"/>
      <c r="K75" s="509"/>
      <c r="L75" s="507"/>
      <c r="M75" s="508"/>
      <c r="N75" s="508"/>
      <c r="O75" s="508"/>
      <c r="P75" s="507"/>
      <c r="Q75" s="507"/>
      <c r="R75" s="507"/>
      <c r="S75" s="507"/>
      <c r="T75" s="507"/>
      <c r="U75" s="507"/>
      <c r="V75" s="507"/>
      <c r="W75" s="507"/>
      <c r="X75" s="507"/>
      <c r="Y75" s="507"/>
      <c r="Z75" s="507"/>
      <c r="AA75" s="507"/>
      <c r="AB75" s="507"/>
    </row>
    <row r="76" spans="2:28" ht="12.75" customHeight="1">
      <c r="B76" s="507"/>
      <c r="D76" s="507"/>
      <c r="E76" s="507"/>
      <c r="F76" s="507"/>
      <c r="G76" s="507"/>
      <c r="H76" s="509"/>
      <c r="I76" s="509"/>
      <c r="J76" s="509"/>
      <c r="K76" s="509"/>
      <c r="L76" s="507"/>
      <c r="M76" s="508"/>
      <c r="N76" s="508"/>
      <c r="O76" s="508"/>
      <c r="P76" s="507"/>
      <c r="Q76" s="507"/>
      <c r="R76" s="507"/>
      <c r="S76" s="507"/>
      <c r="T76" s="507"/>
      <c r="U76" s="507"/>
      <c r="V76" s="507"/>
      <c r="W76" s="507"/>
      <c r="X76" s="507"/>
      <c r="Y76" s="507"/>
      <c r="Z76" s="507"/>
      <c r="AA76" s="507"/>
      <c r="AB76" s="507"/>
    </row>
    <row r="77" spans="2:28" ht="12.75" customHeight="1">
      <c r="B77" s="507"/>
      <c r="D77" s="507"/>
      <c r="E77" s="507"/>
      <c r="F77" s="507"/>
      <c r="G77" s="507"/>
      <c r="H77" s="509"/>
      <c r="I77" s="509"/>
      <c r="J77" s="509"/>
      <c r="K77" s="509"/>
      <c r="L77" s="507"/>
      <c r="M77" s="508"/>
      <c r="N77" s="508"/>
      <c r="O77" s="508"/>
      <c r="P77" s="507"/>
      <c r="Q77" s="507"/>
      <c r="R77" s="507"/>
      <c r="S77" s="507"/>
      <c r="T77" s="507"/>
      <c r="U77" s="507"/>
      <c r="V77" s="507"/>
      <c r="W77" s="507"/>
      <c r="X77" s="507"/>
      <c r="Y77" s="507"/>
      <c r="Z77" s="507"/>
      <c r="AA77" s="507"/>
      <c r="AB77" s="507"/>
    </row>
    <row r="78" spans="2:28" ht="12.75" customHeight="1">
      <c r="B78" s="507"/>
      <c r="D78" s="507"/>
      <c r="E78" s="507"/>
      <c r="F78" s="507"/>
      <c r="G78" s="507"/>
      <c r="H78" s="509"/>
      <c r="I78" s="509"/>
      <c r="J78" s="509"/>
      <c r="K78" s="509"/>
      <c r="L78" s="507"/>
      <c r="M78" s="508"/>
      <c r="N78" s="508"/>
      <c r="O78" s="508"/>
      <c r="P78" s="507"/>
      <c r="Q78" s="507"/>
      <c r="R78" s="507"/>
      <c r="S78" s="507"/>
      <c r="T78" s="507"/>
      <c r="U78" s="507"/>
      <c r="V78" s="507"/>
      <c r="W78" s="507"/>
      <c r="X78" s="507"/>
      <c r="Y78" s="507"/>
      <c r="Z78" s="507"/>
      <c r="AA78" s="507"/>
      <c r="AB78" s="507"/>
    </row>
    <row r="79" spans="2:28" ht="12.75" customHeight="1">
      <c r="B79" s="507"/>
      <c r="D79" s="507"/>
      <c r="E79" s="507"/>
      <c r="F79" s="507"/>
      <c r="G79" s="507"/>
      <c r="H79" s="509"/>
      <c r="I79" s="509"/>
      <c r="J79" s="509"/>
      <c r="K79" s="509"/>
      <c r="L79" s="507"/>
      <c r="M79" s="508"/>
      <c r="N79" s="508"/>
      <c r="O79" s="508"/>
      <c r="P79" s="507"/>
      <c r="Q79" s="507"/>
      <c r="R79" s="507"/>
      <c r="S79" s="507"/>
      <c r="T79" s="507"/>
      <c r="U79" s="507"/>
      <c r="V79" s="507"/>
      <c r="W79" s="507"/>
      <c r="X79" s="507"/>
      <c r="Y79" s="507"/>
      <c r="Z79" s="507"/>
      <c r="AA79" s="507"/>
      <c r="AB79" s="507"/>
    </row>
    <row r="80" spans="2:28" ht="12.75" customHeight="1">
      <c r="B80" s="507"/>
      <c r="D80" s="507"/>
      <c r="E80" s="507"/>
      <c r="F80" s="507"/>
      <c r="G80" s="507"/>
      <c r="H80" s="509"/>
      <c r="I80" s="509"/>
      <c r="J80" s="509"/>
      <c r="K80" s="509"/>
      <c r="L80" s="507"/>
      <c r="M80" s="508"/>
      <c r="N80" s="508"/>
      <c r="O80" s="508"/>
      <c r="P80" s="507"/>
      <c r="Q80" s="507"/>
      <c r="R80" s="507"/>
      <c r="S80" s="507"/>
      <c r="T80" s="507"/>
      <c r="U80" s="507"/>
      <c r="V80" s="507"/>
      <c r="W80" s="507"/>
      <c r="X80" s="507"/>
      <c r="Y80" s="507"/>
      <c r="Z80" s="507"/>
      <c r="AA80" s="507"/>
      <c r="AB80" s="507"/>
    </row>
    <row r="81" spans="2:28" ht="12.75" customHeight="1">
      <c r="B81" s="507"/>
      <c r="D81" s="507"/>
      <c r="E81" s="507"/>
      <c r="F81" s="507"/>
      <c r="G81" s="507"/>
      <c r="H81" s="509"/>
      <c r="I81" s="509"/>
      <c r="J81" s="509"/>
      <c r="K81" s="509"/>
      <c r="L81" s="507"/>
      <c r="M81" s="508"/>
      <c r="N81" s="508"/>
      <c r="O81" s="508"/>
      <c r="P81" s="507"/>
      <c r="Q81" s="507"/>
      <c r="R81" s="507"/>
      <c r="S81" s="507"/>
      <c r="T81" s="507"/>
      <c r="U81" s="507"/>
      <c r="V81" s="507"/>
      <c r="W81" s="507"/>
      <c r="X81" s="507"/>
      <c r="Y81" s="507"/>
      <c r="Z81" s="507"/>
      <c r="AA81" s="507"/>
      <c r="AB81" s="507"/>
    </row>
    <row r="82" spans="2:28" ht="12.75" customHeight="1">
      <c r="B82" s="507"/>
      <c r="D82" s="507"/>
      <c r="E82" s="507"/>
      <c r="F82" s="507"/>
      <c r="G82" s="507"/>
      <c r="H82" s="509"/>
      <c r="I82" s="509"/>
      <c r="J82" s="509"/>
      <c r="K82" s="509"/>
      <c r="L82" s="507"/>
      <c r="M82" s="508"/>
      <c r="N82" s="508"/>
      <c r="O82" s="508"/>
      <c r="P82" s="507"/>
      <c r="Q82" s="507"/>
      <c r="R82" s="507"/>
      <c r="S82" s="507"/>
      <c r="T82" s="507"/>
      <c r="U82" s="507"/>
      <c r="V82" s="507"/>
      <c r="W82" s="507"/>
      <c r="X82" s="507"/>
      <c r="Y82" s="507"/>
      <c r="Z82" s="507"/>
      <c r="AA82" s="507"/>
      <c r="AB82" s="507"/>
    </row>
    <row r="83" spans="2:28" ht="12.75" customHeight="1">
      <c r="B83" s="507"/>
      <c r="D83" s="507"/>
      <c r="E83" s="507"/>
      <c r="F83" s="507"/>
      <c r="G83" s="507"/>
      <c r="H83" s="509"/>
      <c r="I83" s="509"/>
      <c r="J83" s="509"/>
      <c r="K83" s="509"/>
      <c r="L83" s="507"/>
      <c r="M83" s="508"/>
      <c r="N83" s="508"/>
      <c r="O83" s="508"/>
      <c r="P83" s="507"/>
      <c r="Q83" s="507"/>
      <c r="R83" s="507"/>
      <c r="S83" s="507"/>
      <c r="T83" s="507"/>
      <c r="U83" s="507"/>
      <c r="V83" s="507"/>
      <c r="W83" s="507"/>
      <c r="X83" s="507"/>
      <c r="Y83" s="507"/>
      <c r="Z83" s="507"/>
      <c r="AA83" s="507"/>
      <c r="AB83" s="507"/>
    </row>
    <row r="84" spans="2:28" ht="12.75" customHeight="1">
      <c r="B84" s="507"/>
      <c r="D84" s="507"/>
      <c r="E84" s="507"/>
      <c r="F84" s="507"/>
      <c r="G84" s="507"/>
      <c r="H84" s="509"/>
      <c r="I84" s="509"/>
      <c r="J84" s="509"/>
      <c r="K84" s="509"/>
      <c r="L84" s="507"/>
      <c r="M84" s="508"/>
      <c r="N84" s="508"/>
      <c r="O84" s="508"/>
      <c r="P84" s="507"/>
      <c r="Q84" s="507"/>
      <c r="R84" s="507"/>
      <c r="S84" s="507"/>
      <c r="T84" s="507"/>
      <c r="U84" s="507"/>
      <c r="V84" s="507"/>
      <c r="W84" s="507"/>
      <c r="X84" s="507"/>
      <c r="Y84" s="507"/>
      <c r="Z84" s="507"/>
      <c r="AA84" s="507"/>
      <c r="AB84" s="507"/>
    </row>
    <row r="85" spans="2:28" ht="12.75" customHeight="1">
      <c r="B85" s="507"/>
      <c r="D85" s="507"/>
      <c r="E85" s="507"/>
      <c r="F85" s="507"/>
      <c r="G85" s="507"/>
      <c r="H85" s="509"/>
      <c r="I85" s="509"/>
      <c r="J85" s="509"/>
      <c r="K85" s="509"/>
      <c r="L85" s="507"/>
      <c r="M85" s="508"/>
      <c r="N85" s="508"/>
      <c r="O85" s="508"/>
      <c r="P85" s="507"/>
      <c r="Q85" s="507"/>
      <c r="R85" s="507"/>
      <c r="S85" s="507"/>
      <c r="T85" s="507"/>
      <c r="U85" s="507"/>
      <c r="V85" s="507"/>
      <c r="W85" s="507"/>
      <c r="X85" s="507"/>
      <c r="Y85" s="507"/>
      <c r="Z85" s="507"/>
      <c r="AA85" s="507"/>
      <c r="AB85" s="507"/>
    </row>
    <row r="86" spans="2:28" ht="12.75" customHeight="1">
      <c r="B86" s="507"/>
      <c r="D86" s="507"/>
      <c r="E86" s="507"/>
      <c r="F86" s="507"/>
      <c r="G86" s="507"/>
      <c r="H86" s="509"/>
      <c r="I86" s="509"/>
      <c r="J86" s="509"/>
      <c r="K86" s="509"/>
      <c r="L86" s="507"/>
      <c r="M86" s="508"/>
      <c r="N86" s="508"/>
      <c r="O86" s="508"/>
      <c r="P86" s="507"/>
      <c r="Q86" s="507"/>
      <c r="R86" s="507"/>
      <c r="S86" s="507"/>
      <c r="T86" s="507"/>
      <c r="U86" s="507"/>
      <c r="V86" s="507"/>
      <c r="W86" s="507"/>
      <c r="X86" s="507"/>
      <c r="Y86" s="507"/>
      <c r="Z86" s="507"/>
      <c r="AA86" s="507"/>
      <c r="AB86" s="507"/>
    </row>
    <row r="87" spans="2:28" ht="12.75" customHeight="1">
      <c r="B87" s="507"/>
      <c r="D87" s="507"/>
      <c r="E87" s="507"/>
      <c r="F87" s="507"/>
      <c r="G87" s="507"/>
      <c r="H87" s="509"/>
      <c r="I87" s="509"/>
      <c r="J87" s="509"/>
      <c r="K87" s="509"/>
      <c r="L87" s="507"/>
      <c r="M87" s="508"/>
      <c r="N87" s="508"/>
      <c r="O87" s="508"/>
      <c r="P87" s="507"/>
      <c r="Q87" s="507"/>
      <c r="R87" s="507"/>
      <c r="S87" s="507"/>
      <c r="T87" s="507"/>
      <c r="U87" s="507"/>
      <c r="V87" s="507"/>
      <c r="W87" s="507"/>
      <c r="X87" s="507"/>
      <c r="Y87" s="507"/>
      <c r="Z87" s="507"/>
      <c r="AA87" s="507"/>
      <c r="AB87" s="507"/>
    </row>
    <row r="88" spans="2:28" ht="12.75" customHeight="1">
      <c r="B88" s="507"/>
      <c r="D88" s="507"/>
      <c r="E88" s="507"/>
      <c r="F88" s="507"/>
      <c r="G88" s="507"/>
      <c r="H88" s="509"/>
      <c r="I88" s="509"/>
      <c r="J88" s="509"/>
      <c r="K88" s="509"/>
      <c r="L88" s="507"/>
      <c r="M88" s="508"/>
      <c r="N88" s="508"/>
      <c r="O88" s="508"/>
      <c r="P88" s="507"/>
      <c r="Q88" s="507"/>
      <c r="R88" s="507"/>
      <c r="S88" s="507"/>
      <c r="T88" s="507"/>
      <c r="U88" s="507"/>
      <c r="V88" s="507"/>
      <c r="W88" s="507"/>
      <c r="X88" s="507"/>
      <c r="Y88" s="507"/>
      <c r="Z88" s="507"/>
      <c r="AA88" s="507"/>
      <c r="AB88" s="507"/>
    </row>
    <row r="89" spans="2:28" ht="12.75" customHeight="1">
      <c r="B89" s="507"/>
      <c r="D89" s="507"/>
      <c r="E89" s="507"/>
      <c r="F89" s="507"/>
      <c r="G89" s="507"/>
      <c r="H89" s="509"/>
      <c r="I89" s="509"/>
      <c r="J89" s="509"/>
      <c r="K89" s="509"/>
      <c r="L89" s="507"/>
      <c r="M89" s="508"/>
      <c r="N89" s="508"/>
      <c r="O89" s="508"/>
      <c r="P89" s="507"/>
      <c r="Q89" s="507"/>
      <c r="R89" s="507"/>
      <c r="S89" s="507"/>
      <c r="T89" s="507"/>
      <c r="U89" s="507"/>
      <c r="V89" s="507"/>
      <c r="W89" s="507"/>
      <c r="X89" s="507"/>
      <c r="Y89" s="507"/>
      <c r="Z89" s="507"/>
      <c r="AA89" s="507"/>
      <c r="AB89" s="507"/>
    </row>
    <row r="90" spans="2:28" ht="12.75" customHeight="1">
      <c r="B90" s="507"/>
      <c r="D90" s="507"/>
      <c r="E90" s="507"/>
      <c r="F90" s="507"/>
      <c r="G90" s="507"/>
      <c r="H90" s="509"/>
      <c r="I90" s="509"/>
      <c r="J90" s="509"/>
      <c r="K90" s="509"/>
      <c r="L90" s="507"/>
      <c r="M90" s="508"/>
      <c r="N90" s="508"/>
      <c r="O90" s="508"/>
      <c r="P90" s="507"/>
      <c r="Q90" s="507"/>
      <c r="R90" s="507"/>
      <c r="S90" s="507"/>
      <c r="T90" s="507"/>
      <c r="U90" s="507"/>
      <c r="V90" s="507"/>
      <c r="W90" s="507"/>
      <c r="X90" s="507"/>
      <c r="Y90" s="507"/>
      <c r="Z90" s="507"/>
      <c r="AA90" s="507"/>
      <c r="AB90" s="507"/>
    </row>
    <row r="91" spans="2:28" ht="12.75" customHeight="1">
      <c r="B91" s="507"/>
      <c r="D91" s="507"/>
      <c r="E91" s="507"/>
      <c r="F91" s="507"/>
      <c r="G91" s="507"/>
      <c r="H91" s="509"/>
      <c r="I91" s="509"/>
      <c r="J91" s="509"/>
      <c r="K91" s="509"/>
      <c r="L91" s="507"/>
      <c r="M91" s="508"/>
      <c r="N91" s="508"/>
      <c r="O91" s="508"/>
      <c r="P91" s="507"/>
      <c r="Q91" s="507"/>
      <c r="R91" s="507"/>
      <c r="S91" s="507"/>
      <c r="T91" s="507"/>
      <c r="U91" s="507"/>
      <c r="V91" s="507"/>
      <c r="W91" s="507"/>
      <c r="X91" s="507"/>
      <c r="Y91" s="507"/>
      <c r="Z91" s="507"/>
      <c r="AA91" s="507"/>
      <c r="AB91" s="507"/>
    </row>
    <row r="92" spans="2:28" ht="12.75" customHeight="1">
      <c r="B92" s="507"/>
      <c r="D92" s="507"/>
      <c r="E92" s="507"/>
      <c r="F92" s="507"/>
      <c r="G92" s="507"/>
      <c r="H92" s="509"/>
      <c r="I92" s="509"/>
      <c r="J92" s="509"/>
      <c r="K92" s="509"/>
      <c r="L92" s="507"/>
      <c r="M92" s="508"/>
      <c r="N92" s="508"/>
      <c r="O92" s="508"/>
      <c r="P92" s="507"/>
      <c r="Q92" s="507"/>
      <c r="R92" s="507"/>
      <c r="S92" s="507"/>
      <c r="T92" s="507"/>
      <c r="U92" s="507"/>
      <c r="V92" s="507"/>
      <c r="W92" s="507"/>
      <c r="X92" s="507"/>
      <c r="Y92" s="507"/>
      <c r="Z92" s="507"/>
      <c r="AA92" s="507"/>
      <c r="AB92" s="507"/>
    </row>
    <row r="93" spans="2:28" ht="12.75" customHeight="1">
      <c r="B93" s="507"/>
      <c r="D93" s="507"/>
      <c r="E93" s="507"/>
      <c r="F93" s="507"/>
      <c r="G93" s="507"/>
      <c r="H93" s="509"/>
      <c r="I93" s="509"/>
      <c r="J93" s="509"/>
      <c r="K93" s="509"/>
      <c r="L93" s="507"/>
      <c r="M93" s="508"/>
      <c r="N93" s="508"/>
      <c r="O93" s="508"/>
      <c r="P93" s="507"/>
      <c r="Q93" s="507"/>
      <c r="R93" s="507"/>
      <c r="S93" s="507"/>
      <c r="T93" s="507"/>
      <c r="U93" s="507"/>
      <c r="V93" s="507"/>
      <c r="W93" s="507"/>
      <c r="X93" s="507"/>
      <c r="Y93" s="507"/>
      <c r="Z93" s="507"/>
      <c r="AA93" s="507"/>
      <c r="AB93" s="507"/>
    </row>
    <row r="94" spans="2:28" ht="12.75" customHeight="1">
      <c r="B94" s="507"/>
      <c r="D94" s="507"/>
      <c r="E94" s="507"/>
      <c r="F94" s="507"/>
      <c r="G94" s="507"/>
      <c r="H94" s="509"/>
      <c r="I94" s="509"/>
      <c r="J94" s="509"/>
      <c r="K94" s="509"/>
      <c r="L94" s="507"/>
      <c r="M94" s="508"/>
      <c r="N94" s="508"/>
      <c r="O94" s="508"/>
      <c r="P94" s="507"/>
      <c r="Q94" s="507"/>
      <c r="R94" s="507"/>
      <c r="S94" s="507"/>
      <c r="T94" s="507"/>
      <c r="U94" s="507"/>
      <c r="V94" s="507"/>
      <c r="W94" s="507"/>
      <c r="X94" s="507"/>
      <c r="Y94" s="507"/>
      <c r="Z94" s="507"/>
      <c r="AA94" s="507"/>
      <c r="AB94" s="507"/>
    </row>
    <row r="95" spans="2:28" ht="12.75" customHeight="1">
      <c r="B95" s="507"/>
      <c r="D95" s="507"/>
      <c r="E95" s="507"/>
      <c r="F95" s="507"/>
      <c r="G95" s="507"/>
      <c r="H95" s="509"/>
      <c r="I95" s="509"/>
      <c r="J95" s="509"/>
      <c r="K95" s="509"/>
      <c r="L95" s="507"/>
      <c r="M95" s="508"/>
      <c r="N95" s="508"/>
      <c r="O95" s="508"/>
      <c r="P95" s="507"/>
      <c r="Q95" s="507"/>
      <c r="R95" s="507"/>
      <c r="S95" s="507"/>
      <c r="T95" s="507"/>
      <c r="U95" s="507"/>
      <c r="V95" s="507"/>
      <c r="W95" s="507"/>
      <c r="X95" s="507"/>
      <c r="Y95" s="507"/>
      <c r="Z95" s="507"/>
      <c r="AA95" s="507"/>
      <c r="AB95" s="507"/>
    </row>
    <row r="96" spans="2:28" ht="12.75" customHeight="1">
      <c r="B96" s="507"/>
      <c r="D96" s="507"/>
      <c r="E96" s="507"/>
      <c r="F96" s="507"/>
      <c r="G96" s="507"/>
      <c r="H96" s="509"/>
      <c r="I96" s="509"/>
      <c r="J96" s="509"/>
      <c r="K96" s="509"/>
      <c r="L96" s="507"/>
      <c r="M96" s="508"/>
      <c r="N96" s="508"/>
      <c r="O96" s="508"/>
      <c r="P96" s="507"/>
      <c r="Q96" s="507"/>
      <c r="R96" s="507"/>
      <c r="S96" s="507"/>
      <c r="T96" s="507"/>
      <c r="U96" s="507"/>
      <c r="V96" s="507"/>
      <c r="W96" s="507"/>
      <c r="X96" s="507"/>
      <c r="Y96" s="507"/>
      <c r="Z96" s="507"/>
      <c r="AA96" s="507"/>
      <c r="AB96" s="507"/>
    </row>
    <row r="97" spans="2:28" ht="12.75" customHeight="1">
      <c r="B97" s="507"/>
      <c r="D97" s="507"/>
      <c r="E97" s="507"/>
      <c r="F97" s="507"/>
      <c r="G97" s="507"/>
      <c r="H97" s="509"/>
      <c r="I97" s="509"/>
      <c r="J97" s="509"/>
      <c r="K97" s="509"/>
      <c r="L97" s="507"/>
      <c r="M97" s="508"/>
      <c r="N97" s="508"/>
      <c r="O97" s="508"/>
      <c r="P97" s="507"/>
      <c r="Q97" s="507"/>
      <c r="R97" s="507"/>
      <c r="S97" s="507"/>
      <c r="T97" s="507"/>
      <c r="U97" s="507"/>
      <c r="V97" s="507"/>
      <c r="W97" s="507"/>
      <c r="X97" s="507"/>
      <c r="Y97" s="507"/>
      <c r="Z97" s="507"/>
      <c r="AA97" s="507"/>
      <c r="AB97" s="507"/>
    </row>
    <row r="98" spans="2:28" ht="12.75" customHeight="1">
      <c r="B98" s="507"/>
      <c r="D98" s="507"/>
      <c r="E98" s="507"/>
      <c r="F98" s="507"/>
      <c r="G98" s="507"/>
      <c r="H98" s="509"/>
      <c r="I98" s="509"/>
      <c r="J98" s="509"/>
      <c r="K98" s="509"/>
      <c r="L98" s="507"/>
      <c r="M98" s="508"/>
      <c r="N98" s="508"/>
      <c r="O98" s="508"/>
      <c r="P98" s="507"/>
      <c r="Q98" s="507"/>
      <c r="R98" s="507"/>
      <c r="S98" s="507"/>
      <c r="T98" s="507"/>
      <c r="U98" s="507"/>
      <c r="V98" s="507"/>
      <c r="W98" s="507"/>
      <c r="X98" s="507"/>
      <c r="Y98" s="507"/>
      <c r="Z98" s="507"/>
      <c r="AA98" s="507"/>
      <c r="AB98" s="507"/>
    </row>
    <row r="99" spans="2:28" ht="12.75" customHeight="1">
      <c r="B99" s="507"/>
      <c r="D99" s="507"/>
      <c r="E99" s="507"/>
      <c r="F99" s="507"/>
      <c r="G99" s="507"/>
      <c r="H99" s="509"/>
      <c r="I99" s="509"/>
      <c r="J99" s="509"/>
      <c r="K99" s="509"/>
      <c r="L99" s="507"/>
      <c r="M99" s="508"/>
      <c r="N99" s="508"/>
      <c r="O99" s="508"/>
      <c r="P99" s="507"/>
      <c r="Q99" s="507"/>
      <c r="R99" s="507"/>
      <c r="S99" s="507"/>
      <c r="T99" s="507"/>
      <c r="U99" s="507"/>
      <c r="V99" s="507"/>
      <c r="W99" s="507"/>
      <c r="X99" s="507"/>
      <c r="Y99" s="507"/>
      <c r="Z99" s="507"/>
      <c r="AA99" s="507"/>
      <c r="AB99" s="507"/>
    </row>
    <row r="100" spans="2:28" ht="12.75" customHeight="1">
      <c r="B100" s="507"/>
      <c r="D100" s="507"/>
      <c r="E100" s="507"/>
      <c r="F100" s="507"/>
      <c r="G100" s="507"/>
      <c r="H100" s="509"/>
      <c r="I100" s="509"/>
      <c r="J100" s="509"/>
      <c r="K100" s="509"/>
      <c r="L100" s="507"/>
      <c r="M100" s="508"/>
      <c r="N100" s="508"/>
      <c r="O100" s="508"/>
      <c r="P100" s="507"/>
      <c r="Q100" s="507"/>
      <c r="R100" s="507"/>
      <c r="S100" s="507"/>
      <c r="T100" s="507"/>
      <c r="U100" s="507"/>
      <c r="V100" s="507"/>
      <c r="W100" s="507"/>
      <c r="X100" s="507"/>
      <c r="Y100" s="507"/>
      <c r="Z100" s="507"/>
      <c r="AA100" s="507"/>
      <c r="AB100" s="507"/>
    </row>
    <row r="101" spans="2:28" ht="12.75" customHeight="1">
      <c r="B101" s="507"/>
      <c r="D101" s="507"/>
      <c r="E101" s="507"/>
      <c r="F101" s="507"/>
      <c r="G101" s="507"/>
      <c r="H101" s="509"/>
      <c r="I101" s="509"/>
      <c r="J101" s="509"/>
      <c r="K101" s="509"/>
      <c r="L101" s="507"/>
      <c r="M101" s="508"/>
      <c r="N101" s="508"/>
      <c r="O101" s="508"/>
      <c r="P101" s="507"/>
      <c r="Q101" s="507"/>
      <c r="R101" s="507"/>
      <c r="S101" s="507"/>
      <c r="T101" s="507"/>
      <c r="U101" s="507"/>
      <c r="V101" s="507"/>
      <c r="W101" s="507"/>
      <c r="X101" s="507"/>
      <c r="Y101" s="507"/>
      <c r="Z101" s="507"/>
      <c r="AA101" s="507"/>
      <c r="AB101" s="507"/>
    </row>
    <row r="102" spans="2:28" ht="12.75" customHeight="1">
      <c r="B102" s="507"/>
      <c r="D102" s="507"/>
      <c r="E102" s="507"/>
      <c r="F102" s="507"/>
      <c r="G102" s="507"/>
      <c r="H102" s="509"/>
      <c r="I102" s="509"/>
      <c r="J102" s="509"/>
      <c r="K102" s="509"/>
      <c r="L102" s="507"/>
      <c r="M102" s="508"/>
      <c r="N102" s="508"/>
      <c r="O102" s="508"/>
      <c r="P102" s="507"/>
      <c r="Q102" s="507"/>
      <c r="R102" s="507"/>
      <c r="S102" s="507"/>
      <c r="T102" s="507"/>
      <c r="U102" s="507"/>
      <c r="V102" s="507"/>
      <c r="W102" s="507"/>
      <c r="X102" s="507"/>
      <c r="Y102" s="507"/>
      <c r="Z102" s="507"/>
      <c r="AA102" s="507"/>
      <c r="AB102" s="507"/>
    </row>
    <row r="103" spans="2:28" ht="12.75" customHeight="1">
      <c r="B103" s="507"/>
      <c r="D103" s="507"/>
      <c r="E103" s="507"/>
      <c r="F103" s="507"/>
      <c r="G103" s="507"/>
      <c r="H103" s="509"/>
      <c r="I103" s="509"/>
      <c r="J103" s="509"/>
      <c r="K103" s="509"/>
      <c r="L103" s="507"/>
      <c r="M103" s="508"/>
      <c r="N103" s="508"/>
      <c r="O103" s="508"/>
      <c r="P103" s="507"/>
      <c r="Q103" s="507"/>
      <c r="R103" s="507"/>
      <c r="S103" s="507"/>
      <c r="T103" s="507"/>
      <c r="U103" s="507"/>
      <c r="V103" s="507"/>
      <c r="W103" s="507"/>
      <c r="X103" s="507"/>
      <c r="Y103" s="507"/>
      <c r="Z103" s="507"/>
      <c r="AA103" s="507"/>
      <c r="AB103" s="507"/>
    </row>
    <row r="104" spans="2:28" ht="12.75" customHeight="1">
      <c r="B104" s="507"/>
      <c r="D104" s="507"/>
      <c r="E104" s="507"/>
      <c r="F104" s="507"/>
      <c r="G104" s="507"/>
      <c r="H104" s="509"/>
      <c r="I104" s="509"/>
      <c r="J104" s="509"/>
      <c r="K104" s="509"/>
      <c r="L104" s="507"/>
      <c r="M104" s="508"/>
      <c r="N104" s="508"/>
      <c r="O104" s="508"/>
      <c r="P104" s="507"/>
      <c r="Q104" s="507"/>
      <c r="R104" s="507"/>
      <c r="S104" s="507"/>
      <c r="T104" s="507"/>
      <c r="U104" s="507"/>
      <c r="V104" s="507"/>
      <c r="W104" s="507"/>
      <c r="X104" s="507"/>
      <c r="Y104" s="507"/>
      <c r="Z104" s="507"/>
      <c r="AA104" s="507"/>
      <c r="AB104" s="507"/>
    </row>
    <row r="105" spans="2:28" ht="12.75" customHeight="1">
      <c r="B105" s="507"/>
      <c r="D105" s="507"/>
      <c r="E105" s="507"/>
      <c r="F105" s="507"/>
      <c r="G105" s="507"/>
      <c r="H105" s="509"/>
      <c r="I105" s="509"/>
      <c r="J105" s="509"/>
      <c r="K105" s="509"/>
      <c r="L105" s="507"/>
      <c r="M105" s="508"/>
      <c r="N105" s="508"/>
      <c r="O105" s="508"/>
      <c r="P105" s="507"/>
      <c r="Q105" s="507"/>
      <c r="R105" s="507"/>
      <c r="S105" s="507"/>
      <c r="T105" s="507"/>
      <c r="U105" s="507"/>
      <c r="V105" s="507"/>
      <c r="W105" s="507"/>
      <c r="X105" s="507"/>
      <c r="Y105" s="507"/>
      <c r="Z105" s="507"/>
      <c r="AA105" s="507"/>
      <c r="AB105" s="507"/>
    </row>
    <row r="106" spans="2:28" ht="12.75" customHeight="1">
      <c r="B106" s="507"/>
      <c r="D106" s="507"/>
      <c r="E106" s="507"/>
      <c r="F106" s="507"/>
      <c r="G106" s="507"/>
      <c r="H106" s="509"/>
      <c r="I106" s="509"/>
      <c r="J106" s="509"/>
      <c r="K106" s="509"/>
      <c r="L106" s="507"/>
      <c r="M106" s="508"/>
      <c r="N106" s="508"/>
      <c r="O106" s="508"/>
      <c r="P106" s="507"/>
      <c r="Q106" s="507"/>
      <c r="R106" s="507"/>
      <c r="S106" s="507"/>
      <c r="T106" s="507"/>
      <c r="U106" s="507"/>
      <c r="V106" s="507"/>
      <c r="W106" s="507"/>
      <c r="X106" s="507"/>
      <c r="Y106" s="507"/>
      <c r="Z106" s="507"/>
      <c r="AA106" s="507"/>
      <c r="AB106" s="507"/>
    </row>
    <row r="107" spans="2:28" ht="12.75" customHeight="1">
      <c r="B107" s="507"/>
      <c r="D107" s="507"/>
      <c r="E107" s="507"/>
      <c r="F107" s="507"/>
      <c r="G107" s="507"/>
      <c r="H107" s="509"/>
      <c r="I107" s="509"/>
      <c r="J107" s="509"/>
      <c r="K107" s="509"/>
      <c r="L107" s="507"/>
      <c r="M107" s="508"/>
      <c r="N107" s="508"/>
      <c r="O107" s="508"/>
      <c r="P107" s="507"/>
      <c r="Q107" s="507"/>
      <c r="R107" s="507"/>
      <c r="S107" s="507"/>
      <c r="T107" s="507"/>
      <c r="U107" s="507"/>
      <c r="V107" s="507"/>
      <c r="W107" s="507"/>
      <c r="X107" s="507"/>
      <c r="Y107" s="507"/>
      <c r="Z107" s="507"/>
      <c r="AA107" s="507"/>
      <c r="AB107" s="507"/>
    </row>
    <row r="108" spans="2:28" ht="12.75" customHeight="1">
      <c r="B108" s="507"/>
      <c r="D108" s="507"/>
      <c r="E108" s="507"/>
      <c r="F108" s="507"/>
      <c r="G108" s="507"/>
      <c r="H108" s="509"/>
      <c r="I108" s="509"/>
      <c r="J108" s="509"/>
      <c r="K108" s="509"/>
      <c r="L108" s="507"/>
      <c r="M108" s="508"/>
      <c r="N108" s="508"/>
      <c r="O108" s="508"/>
      <c r="P108" s="507"/>
      <c r="Q108" s="507"/>
      <c r="R108" s="507"/>
      <c r="S108" s="507"/>
      <c r="T108" s="507"/>
      <c r="U108" s="507"/>
      <c r="V108" s="507"/>
      <c r="W108" s="507"/>
      <c r="X108" s="507"/>
      <c r="Y108" s="507"/>
      <c r="Z108" s="507"/>
      <c r="AA108" s="507"/>
      <c r="AB108" s="507"/>
    </row>
    <row r="109" spans="2:28" ht="12.75" customHeight="1">
      <c r="B109" s="507"/>
      <c r="D109" s="507"/>
      <c r="E109" s="507"/>
      <c r="F109" s="507"/>
      <c r="G109" s="507"/>
      <c r="H109" s="509"/>
      <c r="I109" s="509"/>
      <c r="J109" s="509"/>
      <c r="K109" s="509"/>
      <c r="L109" s="507"/>
      <c r="M109" s="508"/>
      <c r="N109" s="508"/>
      <c r="O109" s="508"/>
      <c r="P109" s="507"/>
      <c r="Q109" s="507"/>
      <c r="R109" s="507"/>
      <c r="S109" s="507"/>
      <c r="T109" s="507"/>
      <c r="U109" s="507"/>
      <c r="V109" s="507"/>
      <c r="W109" s="507"/>
      <c r="X109" s="507"/>
      <c r="Y109" s="507"/>
      <c r="Z109" s="507"/>
      <c r="AA109" s="507"/>
      <c r="AB109" s="507"/>
    </row>
    <row r="110" spans="2:28" ht="12.75" customHeight="1">
      <c r="B110" s="507"/>
      <c r="D110" s="507"/>
      <c r="E110" s="507"/>
      <c r="F110" s="507"/>
      <c r="G110" s="507"/>
      <c r="H110" s="509"/>
      <c r="I110" s="509"/>
      <c r="J110" s="509"/>
      <c r="K110" s="509"/>
      <c r="L110" s="507"/>
      <c r="M110" s="508"/>
      <c r="N110" s="508"/>
      <c r="O110" s="508"/>
      <c r="P110" s="507"/>
      <c r="Q110" s="507"/>
      <c r="R110" s="507"/>
      <c r="S110" s="507"/>
      <c r="T110" s="507"/>
      <c r="U110" s="507"/>
      <c r="V110" s="507"/>
      <c r="W110" s="507"/>
      <c r="X110" s="507"/>
      <c r="Y110" s="507"/>
      <c r="Z110" s="507"/>
      <c r="AA110" s="507"/>
      <c r="AB110" s="507"/>
    </row>
    <row r="111" spans="2:28" ht="12.75" customHeight="1">
      <c r="B111" s="507"/>
      <c r="D111" s="507"/>
      <c r="E111" s="507"/>
      <c r="F111" s="507"/>
      <c r="G111" s="507"/>
      <c r="H111" s="509"/>
      <c r="I111" s="509"/>
      <c r="J111" s="509"/>
      <c r="K111" s="509"/>
      <c r="L111" s="507"/>
      <c r="M111" s="508"/>
      <c r="N111" s="508"/>
      <c r="O111" s="508"/>
      <c r="P111" s="507"/>
      <c r="Q111" s="507"/>
      <c r="R111" s="507"/>
      <c r="S111" s="507"/>
      <c r="T111" s="507"/>
      <c r="U111" s="507"/>
      <c r="V111" s="507"/>
      <c r="W111" s="507"/>
      <c r="X111" s="507"/>
      <c r="Y111" s="507"/>
      <c r="Z111" s="507"/>
      <c r="AA111" s="507"/>
      <c r="AB111" s="507"/>
    </row>
    <row r="112" spans="2:28" ht="12.75" customHeight="1">
      <c r="B112" s="507"/>
      <c r="D112" s="507"/>
      <c r="E112" s="507"/>
      <c r="F112" s="507"/>
      <c r="G112" s="507"/>
      <c r="H112" s="509"/>
      <c r="I112" s="509"/>
      <c r="J112" s="509"/>
      <c r="K112" s="509"/>
      <c r="L112" s="507"/>
      <c r="M112" s="508"/>
      <c r="N112" s="508"/>
      <c r="O112" s="508"/>
      <c r="P112" s="507"/>
      <c r="Q112" s="507"/>
      <c r="R112" s="507"/>
      <c r="S112" s="507"/>
      <c r="T112" s="507"/>
      <c r="U112" s="507"/>
      <c r="V112" s="507"/>
      <c r="W112" s="507"/>
      <c r="X112" s="507"/>
      <c r="Y112" s="507"/>
      <c r="Z112" s="507"/>
      <c r="AA112" s="507"/>
      <c r="AB112" s="507"/>
    </row>
    <row r="113" spans="2:28" ht="12.75" customHeight="1">
      <c r="B113" s="507"/>
      <c r="D113" s="507"/>
      <c r="E113" s="507"/>
      <c r="F113" s="507"/>
      <c r="G113" s="507"/>
      <c r="H113" s="509"/>
      <c r="I113" s="509"/>
      <c r="J113" s="509"/>
      <c r="K113" s="509"/>
      <c r="L113" s="507"/>
      <c r="M113" s="508"/>
      <c r="N113" s="508"/>
      <c r="O113" s="508"/>
      <c r="P113" s="507"/>
      <c r="Q113" s="507"/>
      <c r="R113" s="507"/>
      <c r="S113" s="507"/>
      <c r="T113" s="507"/>
      <c r="U113" s="507"/>
      <c r="V113" s="507"/>
      <c r="W113" s="507"/>
      <c r="X113" s="507"/>
      <c r="Y113" s="507"/>
      <c r="Z113" s="507"/>
      <c r="AA113" s="507"/>
      <c r="AB113" s="507"/>
    </row>
    <row r="114" spans="2:28" ht="12.75" customHeight="1">
      <c r="B114" s="507"/>
      <c r="D114" s="507"/>
      <c r="E114" s="507"/>
      <c r="F114" s="507"/>
      <c r="G114" s="507"/>
      <c r="H114" s="509"/>
      <c r="I114" s="509"/>
      <c r="J114" s="509"/>
      <c r="K114" s="509"/>
      <c r="L114" s="507"/>
      <c r="M114" s="508"/>
      <c r="N114" s="508"/>
      <c r="O114" s="508"/>
      <c r="P114" s="507"/>
      <c r="Q114" s="507"/>
      <c r="R114" s="507"/>
      <c r="S114" s="507"/>
      <c r="T114" s="507"/>
      <c r="U114" s="507"/>
      <c r="V114" s="507"/>
      <c r="W114" s="507"/>
      <c r="X114" s="507"/>
      <c r="Y114" s="507"/>
      <c r="Z114" s="507"/>
      <c r="AA114" s="507"/>
      <c r="AB114" s="507"/>
    </row>
    <row r="115" spans="2:28" ht="12.75" customHeight="1">
      <c r="B115" s="507"/>
      <c r="D115" s="507"/>
      <c r="E115" s="507"/>
      <c r="F115" s="507"/>
      <c r="G115" s="507"/>
      <c r="H115" s="509"/>
      <c r="I115" s="509"/>
      <c r="J115" s="509"/>
      <c r="K115" s="509"/>
      <c r="L115" s="507"/>
      <c r="M115" s="508"/>
      <c r="N115" s="508"/>
      <c r="O115" s="508"/>
      <c r="P115" s="507"/>
      <c r="Q115" s="507"/>
      <c r="R115" s="507"/>
      <c r="S115" s="507"/>
      <c r="T115" s="507"/>
      <c r="U115" s="507"/>
      <c r="V115" s="507"/>
      <c r="W115" s="507"/>
      <c r="X115" s="507"/>
      <c r="Y115" s="507"/>
      <c r="Z115" s="507"/>
      <c r="AA115" s="507"/>
      <c r="AB115" s="507"/>
    </row>
    <row r="116" spans="2:28" ht="12.75" customHeight="1">
      <c r="B116" s="507"/>
      <c r="D116" s="507"/>
      <c r="E116" s="507"/>
      <c r="F116" s="507"/>
      <c r="G116" s="507"/>
      <c r="H116" s="509"/>
      <c r="I116" s="509"/>
      <c r="J116" s="509"/>
      <c r="K116" s="509"/>
      <c r="L116" s="507"/>
      <c r="M116" s="508"/>
      <c r="N116" s="508"/>
      <c r="O116" s="508"/>
      <c r="P116" s="507"/>
      <c r="Q116" s="507"/>
      <c r="R116" s="507"/>
      <c r="S116" s="507"/>
      <c r="T116" s="507"/>
      <c r="U116" s="507"/>
      <c r="V116" s="507"/>
      <c r="W116" s="507"/>
      <c r="X116" s="507"/>
      <c r="Y116" s="507"/>
      <c r="Z116" s="507"/>
      <c r="AA116" s="507"/>
      <c r="AB116" s="507"/>
    </row>
    <row r="117" spans="2:28" ht="12.75" customHeight="1">
      <c r="B117" s="507"/>
      <c r="D117" s="507"/>
      <c r="E117" s="507"/>
      <c r="F117" s="507"/>
      <c r="G117" s="507"/>
      <c r="H117" s="509"/>
      <c r="I117" s="509"/>
      <c r="J117" s="509"/>
      <c r="K117" s="509"/>
      <c r="L117" s="507"/>
      <c r="M117" s="508"/>
      <c r="N117" s="508"/>
      <c r="O117" s="508"/>
      <c r="P117" s="507"/>
      <c r="Q117" s="507"/>
      <c r="R117" s="507"/>
      <c r="S117" s="507"/>
      <c r="T117" s="507"/>
      <c r="U117" s="507"/>
      <c r="V117" s="507"/>
      <c r="W117" s="507"/>
      <c r="X117" s="507"/>
      <c r="Y117" s="507"/>
      <c r="Z117" s="507"/>
      <c r="AA117" s="507"/>
      <c r="AB117" s="507"/>
    </row>
    <row r="118" spans="2:28" ht="12.75" customHeight="1">
      <c r="B118" s="507"/>
      <c r="D118" s="507"/>
      <c r="E118" s="507"/>
      <c r="F118" s="507"/>
      <c r="G118" s="507"/>
      <c r="H118" s="509"/>
      <c r="I118" s="509"/>
      <c r="J118" s="509"/>
      <c r="K118" s="509"/>
      <c r="L118" s="507"/>
      <c r="M118" s="508"/>
      <c r="N118" s="508"/>
      <c r="O118" s="508"/>
      <c r="P118" s="507"/>
      <c r="Q118" s="507"/>
      <c r="R118" s="507"/>
      <c r="S118" s="507"/>
      <c r="T118" s="507"/>
      <c r="U118" s="507"/>
      <c r="V118" s="507"/>
      <c r="W118" s="507"/>
      <c r="X118" s="507"/>
      <c r="Y118" s="507"/>
      <c r="Z118" s="507"/>
      <c r="AA118" s="507"/>
      <c r="AB118" s="507"/>
    </row>
    <row r="119" spans="2:28" ht="12.75" customHeight="1">
      <c r="B119" s="507"/>
      <c r="D119" s="507"/>
      <c r="E119" s="507"/>
      <c r="F119" s="507"/>
      <c r="G119" s="507"/>
      <c r="H119" s="509"/>
      <c r="I119" s="509"/>
      <c r="J119" s="509"/>
      <c r="K119" s="509"/>
      <c r="L119" s="507"/>
      <c r="M119" s="508"/>
      <c r="N119" s="508"/>
      <c r="O119" s="508"/>
      <c r="P119" s="507"/>
      <c r="Q119" s="507"/>
      <c r="R119" s="507"/>
      <c r="S119" s="507"/>
      <c r="T119" s="507"/>
      <c r="U119" s="507"/>
      <c r="V119" s="507"/>
      <c r="W119" s="507"/>
      <c r="X119" s="507"/>
      <c r="Y119" s="507"/>
      <c r="Z119" s="507"/>
      <c r="AA119" s="507"/>
      <c r="AB119" s="507"/>
    </row>
    <row r="120" spans="2:28" ht="12.75" customHeight="1">
      <c r="B120" s="507"/>
      <c r="D120" s="507"/>
      <c r="E120" s="507"/>
      <c r="F120" s="507"/>
      <c r="G120" s="507"/>
      <c r="H120" s="509"/>
      <c r="I120" s="509"/>
      <c r="J120" s="509"/>
      <c r="K120" s="509"/>
      <c r="L120" s="507"/>
      <c r="M120" s="508"/>
      <c r="N120" s="508"/>
      <c r="O120" s="508"/>
      <c r="P120" s="507"/>
      <c r="Q120" s="507"/>
      <c r="R120" s="507"/>
      <c r="S120" s="507"/>
      <c r="T120" s="507"/>
      <c r="U120" s="507"/>
      <c r="V120" s="507"/>
      <c r="W120" s="507"/>
      <c r="X120" s="507"/>
      <c r="Y120" s="507"/>
      <c r="Z120" s="507"/>
      <c r="AA120" s="507"/>
      <c r="AB120" s="507"/>
    </row>
    <row r="121" spans="2:28" ht="12.75" customHeight="1">
      <c r="B121" s="507"/>
      <c r="D121" s="507"/>
      <c r="E121" s="507"/>
      <c r="F121" s="507"/>
      <c r="G121" s="507"/>
      <c r="H121" s="509"/>
      <c r="I121" s="509"/>
      <c r="J121" s="509"/>
      <c r="K121" s="509"/>
      <c r="L121" s="507"/>
      <c r="M121" s="508"/>
      <c r="N121" s="508"/>
      <c r="O121" s="508"/>
      <c r="P121" s="507"/>
      <c r="Q121" s="507"/>
      <c r="R121" s="507"/>
      <c r="S121" s="507"/>
      <c r="T121" s="507"/>
      <c r="U121" s="507"/>
      <c r="V121" s="507"/>
      <c r="W121" s="507"/>
      <c r="X121" s="507"/>
      <c r="Y121" s="507"/>
      <c r="Z121" s="507"/>
      <c r="AA121" s="507"/>
      <c r="AB121" s="507"/>
    </row>
    <row r="122" spans="2:28" ht="12.75" customHeight="1">
      <c r="B122" s="507"/>
      <c r="D122" s="507"/>
      <c r="E122" s="507"/>
      <c r="F122" s="507"/>
      <c r="G122" s="507"/>
      <c r="H122" s="509"/>
      <c r="I122" s="509"/>
      <c r="J122" s="509"/>
      <c r="K122" s="509"/>
      <c r="L122" s="507"/>
      <c r="M122" s="508"/>
      <c r="N122" s="508"/>
      <c r="O122" s="508"/>
      <c r="P122" s="507"/>
      <c r="Q122" s="507"/>
      <c r="R122" s="507"/>
      <c r="S122" s="507"/>
      <c r="T122" s="507"/>
      <c r="U122" s="507"/>
      <c r="V122" s="507"/>
      <c r="W122" s="507"/>
      <c r="X122" s="507"/>
      <c r="Y122" s="507"/>
      <c r="Z122" s="507"/>
      <c r="AA122" s="507"/>
      <c r="AB122" s="507"/>
    </row>
    <row r="123" spans="2:28" ht="12.75" customHeight="1">
      <c r="B123" s="507"/>
      <c r="D123" s="507"/>
      <c r="E123" s="507"/>
      <c r="F123" s="507"/>
      <c r="G123" s="507"/>
      <c r="H123" s="509"/>
      <c r="I123" s="509"/>
      <c r="J123" s="509"/>
      <c r="K123" s="509"/>
      <c r="L123" s="507"/>
      <c r="M123" s="508"/>
      <c r="N123" s="508"/>
      <c r="O123" s="508"/>
      <c r="P123" s="507"/>
      <c r="Q123" s="507"/>
      <c r="R123" s="507"/>
      <c r="S123" s="507"/>
      <c r="T123" s="507"/>
      <c r="U123" s="507"/>
      <c r="V123" s="507"/>
      <c r="W123" s="507"/>
      <c r="X123" s="507"/>
      <c r="Y123" s="507"/>
      <c r="Z123" s="507"/>
      <c r="AA123" s="507"/>
      <c r="AB123" s="507"/>
    </row>
    <row r="124" spans="2:28" ht="12.75" customHeight="1">
      <c r="B124" s="507"/>
      <c r="D124" s="507"/>
      <c r="E124" s="507"/>
      <c r="F124" s="507"/>
      <c r="G124" s="507"/>
      <c r="H124" s="509"/>
      <c r="I124" s="509"/>
      <c r="J124" s="509"/>
      <c r="K124" s="509"/>
      <c r="L124" s="507"/>
      <c r="M124" s="508"/>
      <c r="N124" s="508"/>
      <c r="O124" s="508"/>
      <c r="P124" s="507"/>
      <c r="Q124" s="507"/>
      <c r="R124" s="507"/>
      <c r="S124" s="507"/>
      <c r="T124" s="507"/>
      <c r="U124" s="507"/>
      <c r="V124" s="507"/>
      <c r="W124" s="507"/>
      <c r="X124" s="507"/>
      <c r="Y124" s="507"/>
      <c r="Z124" s="507"/>
      <c r="AA124" s="507"/>
      <c r="AB124" s="507"/>
    </row>
    <row r="125" spans="2:28" ht="12.75" customHeight="1">
      <c r="B125" s="507"/>
      <c r="D125" s="507"/>
      <c r="E125" s="507"/>
      <c r="F125" s="507"/>
      <c r="G125" s="507"/>
      <c r="H125" s="509"/>
      <c r="I125" s="509"/>
      <c r="J125" s="509"/>
      <c r="K125" s="509"/>
      <c r="L125" s="507"/>
      <c r="M125" s="508"/>
      <c r="N125" s="508"/>
      <c r="O125" s="508"/>
      <c r="P125" s="507"/>
      <c r="Q125" s="507"/>
      <c r="R125" s="507"/>
      <c r="S125" s="507"/>
      <c r="T125" s="507"/>
      <c r="U125" s="507"/>
      <c r="V125" s="507"/>
      <c r="W125" s="507"/>
      <c r="X125" s="507"/>
      <c r="Y125" s="507"/>
      <c r="Z125" s="507"/>
      <c r="AA125" s="507"/>
      <c r="AB125" s="507"/>
    </row>
    <row r="126" spans="2:28" ht="12.75" customHeight="1">
      <c r="B126" s="507"/>
      <c r="D126" s="507"/>
      <c r="E126" s="507"/>
      <c r="F126" s="507"/>
      <c r="G126" s="507"/>
      <c r="H126" s="509"/>
      <c r="I126" s="509"/>
      <c r="J126" s="509"/>
      <c r="K126" s="509"/>
      <c r="L126" s="507"/>
      <c r="M126" s="508"/>
      <c r="N126" s="508"/>
      <c r="O126" s="508"/>
      <c r="P126" s="507"/>
      <c r="Q126" s="507"/>
      <c r="R126" s="507"/>
      <c r="S126" s="507"/>
      <c r="T126" s="507"/>
      <c r="U126" s="507"/>
      <c r="V126" s="507"/>
      <c r="W126" s="507"/>
      <c r="X126" s="507"/>
      <c r="Y126" s="507"/>
      <c r="Z126" s="507"/>
      <c r="AA126" s="507"/>
      <c r="AB126" s="507"/>
    </row>
    <row r="127" spans="2:28" ht="12.75" customHeight="1">
      <c r="B127" s="507"/>
      <c r="D127" s="507"/>
      <c r="E127" s="507"/>
      <c r="F127" s="507"/>
      <c r="G127" s="507"/>
      <c r="H127" s="509"/>
      <c r="I127" s="509"/>
      <c r="J127" s="509"/>
      <c r="K127" s="509"/>
      <c r="L127" s="507"/>
      <c r="M127" s="508"/>
      <c r="N127" s="508"/>
      <c r="O127" s="508"/>
      <c r="P127" s="507"/>
      <c r="Q127" s="507"/>
      <c r="R127" s="507"/>
      <c r="S127" s="507"/>
      <c r="T127" s="507"/>
      <c r="U127" s="507"/>
      <c r="V127" s="507"/>
      <c r="W127" s="507"/>
      <c r="X127" s="507"/>
      <c r="Y127" s="507"/>
      <c r="Z127" s="507"/>
      <c r="AA127" s="507"/>
      <c r="AB127" s="507"/>
    </row>
    <row r="128" spans="2:28" ht="12.75" customHeight="1">
      <c r="B128" s="507"/>
      <c r="D128" s="507"/>
      <c r="E128" s="507"/>
      <c r="F128" s="507"/>
      <c r="G128" s="507"/>
      <c r="H128" s="509"/>
      <c r="I128" s="509"/>
      <c r="J128" s="509"/>
      <c r="K128" s="509"/>
      <c r="L128" s="507"/>
      <c r="M128" s="508"/>
      <c r="N128" s="508"/>
      <c r="O128" s="508"/>
      <c r="P128" s="507"/>
      <c r="Q128" s="507"/>
      <c r="R128" s="507"/>
      <c r="S128" s="507"/>
      <c r="T128" s="507"/>
      <c r="U128" s="507"/>
      <c r="V128" s="507"/>
      <c r="W128" s="507"/>
      <c r="X128" s="507"/>
      <c r="Y128" s="507"/>
      <c r="Z128" s="507"/>
      <c r="AA128" s="507"/>
      <c r="AB128" s="507"/>
    </row>
    <row r="129" spans="2:28" ht="12.75" customHeight="1">
      <c r="B129" s="507"/>
      <c r="D129" s="507"/>
      <c r="E129" s="507"/>
      <c r="F129" s="507"/>
      <c r="G129" s="507"/>
      <c r="H129" s="509"/>
      <c r="I129" s="509"/>
      <c r="J129" s="509"/>
      <c r="K129" s="509"/>
      <c r="L129" s="507"/>
      <c r="M129" s="508"/>
      <c r="N129" s="508"/>
      <c r="O129" s="508"/>
      <c r="P129" s="507"/>
      <c r="Q129" s="507"/>
      <c r="R129" s="507"/>
      <c r="S129" s="507"/>
      <c r="T129" s="507"/>
      <c r="U129" s="507"/>
      <c r="V129" s="507"/>
      <c r="W129" s="507"/>
      <c r="X129" s="507"/>
      <c r="Y129" s="507"/>
      <c r="Z129" s="507"/>
      <c r="AA129" s="507"/>
      <c r="AB129" s="507"/>
    </row>
    <row r="130" spans="2:28" ht="12.75" customHeight="1">
      <c r="B130" s="507"/>
      <c r="D130" s="507"/>
      <c r="E130" s="507"/>
      <c r="F130" s="507"/>
      <c r="G130" s="507"/>
      <c r="H130" s="509"/>
      <c r="I130" s="509"/>
      <c r="J130" s="509"/>
      <c r="K130" s="509"/>
      <c r="L130" s="507"/>
      <c r="M130" s="508"/>
      <c r="N130" s="508"/>
      <c r="O130" s="508"/>
      <c r="P130" s="507"/>
      <c r="Q130" s="507"/>
      <c r="R130" s="507"/>
      <c r="S130" s="507"/>
      <c r="T130" s="507"/>
      <c r="U130" s="507"/>
      <c r="V130" s="507"/>
      <c r="W130" s="507"/>
      <c r="X130" s="507"/>
      <c r="Y130" s="507"/>
      <c r="Z130" s="507"/>
      <c r="AA130" s="507"/>
      <c r="AB130" s="507"/>
    </row>
    <row r="131" spans="2:28" ht="12.75" customHeight="1">
      <c r="B131" s="507"/>
      <c r="D131" s="507"/>
      <c r="E131" s="507"/>
      <c r="F131" s="507"/>
      <c r="G131" s="507"/>
      <c r="H131" s="509"/>
      <c r="I131" s="509"/>
      <c r="J131" s="509"/>
      <c r="K131" s="509"/>
      <c r="L131" s="507"/>
      <c r="M131" s="508"/>
      <c r="N131" s="508"/>
      <c r="O131" s="508"/>
      <c r="P131" s="507"/>
      <c r="Q131" s="507"/>
      <c r="R131" s="507"/>
      <c r="S131" s="507"/>
      <c r="T131" s="507"/>
      <c r="U131" s="507"/>
      <c r="V131" s="507"/>
      <c r="W131" s="507"/>
      <c r="X131" s="507"/>
      <c r="Y131" s="507"/>
      <c r="Z131" s="507"/>
      <c r="AA131" s="507"/>
      <c r="AB131" s="507"/>
    </row>
    <row r="132" spans="2:28" ht="12.75" customHeight="1">
      <c r="B132" s="507"/>
      <c r="D132" s="507"/>
      <c r="E132" s="507"/>
      <c r="F132" s="507"/>
      <c r="G132" s="507"/>
      <c r="H132" s="509"/>
      <c r="I132" s="509"/>
      <c r="J132" s="509"/>
      <c r="K132" s="509"/>
      <c r="L132" s="507"/>
      <c r="M132" s="508"/>
      <c r="N132" s="508"/>
      <c r="O132" s="508"/>
      <c r="P132" s="507"/>
      <c r="Q132" s="507"/>
      <c r="R132" s="507"/>
      <c r="S132" s="507"/>
      <c r="T132" s="507"/>
      <c r="U132" s="507"/>
      <c r="V132" s="507"/>
      <c r="W132" s="507"/>
      <c r="X132" s="507"/>
      <c r="Y132" s="507"/>
      <c r="Z132" s="507"/>
      <c r="AA132" s="507"/>
      <c r="AB132" s="507"/>
    </row>
    <row r="133" spans="2:28" ht="12.75" customHeight="1">
      <c r="B133" s="507"/>
      <c r="D133" s="507"/>
      <c r="E133" s="507"/>
      <c r="F133" s="507"/>
      <c r="G133" s="507"/>
      <c r="H133" s="509"/>
      <c r="I133" s="509"/>
      <c r="J133" s="509"/>
      <c r="K133" s="509"/>
      <c r="L133" s="507"/>
      <c r="M133" s="508"/>
      <c r="N133" s="508"/>
      <c r="O133" s="508"/>
      <c r="P133" s="507"/>
      <c r="Q133" s="507"/>
      <c r="R133" s="507"/>
      <c r="S133" s="507"/>
      <c r="T133" s="507"/>
      <c r="U133" s="507"/>
      <c r="V133" s="507"/>
      <c r="W133" s="507"/>
      <c r="X133" s="507"/>
      <c r="Y133" s="507"/>
      <c r="Z133" s="507"/>
      <c r="AA133" s="507"/>
      <c r="AB133" s="507"/>
    </row>
    <row r="134" spans="2:28" ht="12.75" customHeight="1">
      <c r="B134" s="507"/>
      <c r="D134" s="507"/>
      <c r="E134" s="507"/>
      <c r="F134" s="507"/>
      <c r="G134" s="507"/>
      <c r="H134" s="509"/>
      <c r="I134" s="509"/>
      <c r="J134" s="509"/>
      <c r="K134" s="509"/>
      <c r="L134" s="507"/>
      <c r="M134" s="508"/>
      <c r="N134" s="508"/>
      <c r="O134" s="508"/>
      <c r="P134" s="507"/>
      <c r="Q134" s="507"/>
      <c r="R134" s="507"/>
      <c r="S134" s="507"/>
      <c r="T134" s="507"/>
      <c r="U134" s="507"/>
      <c r="V134" s="507"/>
      <c r="W134" s="507"/>
      <c r="X134" s="507"/>
      <c r="Y134" s="507"/>
      <c r="Z134" s="507"/>
      <c r="AA134" s="507"/>
      <c r="AB134" s="507"/>
    </row>
    <row r="135" spans="2:28" ht="12.75" customHeight="1">
      <c r="B135" s="507"/>
      <c r="D135" s="507"/>
      <c r="E135" s="507"/>
      <c r="F135" s="507"/>
      <c r="G135" s="507"/>
      <c r="H135" s="509"/>
      <c r="I135" s="509"/>
      <c r="J135" s="509"/>
      <c r="K135" s="509"/>
      <c r="L135" s="507"/>
      <c r="M135" s="508"/>
      <c r="N135" s="508"/>
      <c r="O135" s="508"/>
      <c r="P135" s="507"/>
      <c r="Q135" s="507"/>
      <c r="R135" s="507"/>
      <c r="S135" s="507"/>
      <c r="T135" s="507"/>
      <c r="U135" s="507"/>
      <c r="V135" s="507"/>
      <c r="W135" s="507"/>
      <c r="X135" s="507"/>
      <c r="Y135" s="507"/>
      <c r="Z135" s="507"/>
      <c r="AA135" s="507"/>
      <c r="AB135" s="507"/>
    </row>
    <row r="136" spans="2:28" ht="12.75" customHeight="1">
      <c r="B136" s="507"/>
      <c r="D136" s="507"/>
      <c r="E136" s="507"/>
      <c r="F136" s="507"/>
      <c r="G136" s="507"/>
      <c r="H136" s="509"/>
      <c r="I136" s="509"/>
      <c r="J136" s="509"/>
      <c r="K136" s="509"/>
      <c r="L136" s="507"/>
      <c r="M136" s="508"/>
      <c r="N136" s="508"/>
      <c r="O136" s="508"/>
      <c r="P136" s="507"/>
      <c r="Q136" s="507"/>
      <c r="R136" s="507"/>
      <c r="S136" s="507"/>
      <c r="T136" s="507"/>
      <c r="U136" s="507"/>
      <c r="V136" s="507"/>
      <c r="W136" s="507"/>
      <c r="X136" s="507"/>
      <c r="Y136" s="507"/>
      <c r="Z136" s="507"/>
      <c r="AA136" s="507"/>
      <c r="AB136" s="507"/>
    </row>
    <row r="137" spans="2:28" ht="12.75" customHeight="1">
      <c r="B137" s="507"/>
      <c r="D137" s="507"/>
      <c r="E137" s="507"/>
      <c r="F137" s="507"/>
      <c r="G137" s="507"/>
      <c r="H137" s="509"/>
      <c r="I137" s="509"/>
      <c r="J137" s="509"/>
      <c r="K137" s="509"/>
      <c r="L137" s="507"/>
      <c r="M137" s="508"/>
      <c r="N137" s="508"/>
      <c r="O137" s="508"/>
      <c r="P137" s="507"/>
      <c r="Q137" s="507"/>
      <c r="R137" s="507"/>
      <c r="S137" s="507"/>
      <c r="T137" s="507"/>
      <c r="U137" s="507"/>
      <c r="V137" s="507"/>
      <c r="W137" s="507"/>
      <c r="X137" s="507"/>
      <c r="Y137" s="507"/>
      <c r="Z137" s="507"/>
      <c r="AA137" s="507"/>
      <c r="AB137" s="507"/>
    </row>
    <row r="138" spans="2:28" ht="12.75" customHeight="1">
      <c r="B138" s="507"/>
      <c r="D138" s="507"/>
      <c r="E138" s="507"/>
      <c r="F138" s="507"/>
      <c r="G138" s="507"/>
      <c r="H138" s="509"/>
      <c r="I138" s="509"/>
      <c r="J138" s="509"/>
      <c r="K138" s="509"/>
      <c r="L138" s="507"/>
      <c r="M138" s="508"/>
      <c r="N138" s="508"/>
      <c r="O138" s="508"/>
      <c r="P138" s="507"/>
      <c r="Q138" s="507"/>
      <c r="R138" s="507"/>
      <c r="S138" s="507"/>
      <c r="T138" s="507"/>
      <c r="U138" s="507"/>
      <c r="V138" s="507"/>
      <c r="W138" s="507"/>
      <c r="X138" s="507"/>
      <c r="Y138" s="507"/>
      <c r="Z138" s="507"/>
      <c r="AA138" s="507"/>
      <c r="AB138" s="507"/>
    </row>
    <row r="139" spans="2:28" ht="12.75" customHeight="1">
      <c r="B139" s="507"/>
      <c r="D139" s="507"/>
      <c r="E139" s="507"/>
      <c r="F139" s="507"/>
      <c r="G139" s="507"/>
      <c r="H139" s="509"/>
      <c r="I139" s="509"/>
      <c r="J139" s="509"/>
      <c r="K139" s="509"/>
      <c r="L139" s="507"/>
      <c r="M139" s="508"/>
      <c r="N139" s="508"/>
      <c r="O139" s="508"/>
      <c r="P139" s="507"/>
      <c r="Q139" s="507"/>
      <c r="R139" s="507"/>
      <c r="S139" s="507"/>
      <c r="T139" s="507"/>
      <c r="U139" s="507"/>
      <c r="V139" s="507"/>
      <c r="W139" s="507"/>
      <c r="X139" s="507"/>
      <c r="Y139" s="507"/>
      <c r="Z139" s="507"/>
      <c r="AA139" s="507"/>
      <c r="AB139" s="507"/>
    </row>
    <row r="140" spans="2:28" ht="12.75" customHeight="1">
      <c r="B140" s="507"/>
      <c r="D140" s="507"/>
      <c r="E140" s="507"/>
      <c r="F140" s="507"/>
      <c r="G140" s="507"/>
      <c r="H140" s="509"/>
      <c r="I140" s="509"/>
      <c r="J140" s="509"/>
      <c r="K140" s="509"/>
      <c r="L140" s="507"/>
      <c r="M140" s="508"/>
      <c r="N140" s="508"/>
      <c r="O140" s="508"/>
      <c r="P140" s="507"/>
      <c r="Q140" s="507"/>
      <c r="R140" s="507"/>
      <c r="S140" s="507"/>
      <c r="T140" s="507"/>
      <c r="U140" s="507"/>
      <c r="V140" s="507"/>
      <c r="W140" s="507"/>
      <c r="X140" s="507"/>
      <c r="Y140" s="507"/>
      <c r="Z140" s="507"/>
      <c r="AA140" s="507"/>
      <c r="AB140" s="507"/>
    </row>
    <row r="141" spans="2:28" ht="12.75" customHeight="1">
      <c r="B141" s="507"/>
      <c r="D141" s="507"/>
      <c r="E141" s="507"/>
      <c r="F141" s="507"/>
      <c r="G141" s="507"/>
      <c r="H141" s="509"/>
      <c r="I141" s="509"/>
      <c r="J141" s="509"/>
      <c r="K141" s="509"/>
      <c r="L141" s="507"/>
      <c r="M141" s="508"/>
      <c r="N141" s="508"/>
      <c r="O141" s="508"/>
      <c r="P141" s="507"/>
      <c r="Q141" s="507"/>
      <c r="R141" s="507"/>
      <c r="S141" s="507"/>
      <c r="T141" s="507"/>
      <c r="U141" s="507"/>
      <c r="V141" s="507"/>
      <c r="W141" s="507"/>
      <c r="X141" s="507"/>
      <c r="Y141" s="507"/>
      <c r="Z141" s="507"/>
      <c r="AA141" s="507"/>
      <c r="AB141" s="507"/>
    </row>
    <row r="142" spans="2:28" ht="12.75" customHeight="1">
      <c r="B142" s="507"/>
      <c r="D142" s="507"/>
      <c r="E142" s="507"/>
      <c r="F142" s="507"/>
      <c r="G142" s="507"/>
      <c r="H142" s="509"/>
      <c r="I142" s="509"/>
      <c r="J142" s="509"/>
      <c r="K142" s="509"/>
      <c r="L142" s="507"/>
      <c r="M142" s="508"/>
      <c r="N142" s="508"/>
      <c r="O142" s="508"/>
      <c r="P142" s="507"/>
      <c r="Q142" s="507"/>
      <c r="R142" s="507"/>
      <c r="S142" s="507"/>
      <c r="T142" s="507"/>
      <c r="U142" s="507"/>
      <c r="V142" s="507"/>
      <c r="W142" s="507"/>
      <c r="X142" s="507"/>
      <c r="Y142" s="507"/>
      <c r="Z142" s="507"/>
      <c r="AA142" s="507"/>
      <c r="AB142" s="507"/>
    </row>
    <row r="143" spans="2:28" ht="12.75" customHeight="1">
      <c r="B143" s="507"/>
      <c r="D143" s="507"/>
      <c r="E143" s="507"/>
      <c r="F143" s="507"/>
      <c r="G143" s="507"/>
      <c r="H143" s="509"/>
      <c r="I143" s="509"/>
      <c r="J143" s="509"/>
      <c r="K143" s="509"/>
      <c r="L143" s="507"/>
      <c r="M143" s="508"/>
      <c r="N143" s="508"/>
      <c r="O143" s="508"/>
      <c r="P143" s="507"/>
      <c r="Q143" s="507"/>
      <c r="R143" s="507"/>
      <c r="S143" s="507"/>
      <c r="T143" s="507"/>
      <c r="U143" s="507"/>
      <c r="V143" s="507"/>
      <c r="W143" s="507"/>
      <c r="X143" s="507"/>
      <c r="Y143" s="507"/>
      <c r="Z143" s="507"/>
      <c r="AA143" s="507"/>
      <c r="AB143" s="507"/>
    </row>
    <row r="144" spans="2:28" ht="12.75" customHeight="1">
      <c r="B144" s="507"/>
      <c r="D144" s="507"/>
      <c r="E144" s="507"/>
      <c r="F144" s="507"/>
      <c r="G144" s="507"/>
      <c r="H144" s="509"/>
      <c r="I144" s="509"/>
      <c r="J144" s="509"/>
      <c r="K144" s="509"/>
      <c r="L144" s="507"/>
      <c r="M144" s="508"/>
      <c r="N144" s="508"/>
      <c r="O144" s="508"/>
      <c r="P144" s="507"/>
      <c r="Q144" s="507"/>
      <c r="R144" s="507"/>
      <c r="S144" s="507"/>
      <c r="T144" s="507"/>
      <c r="U144" s="507"/>
      <c r="V144" s="507"/>
      <c r="W144" s="507"/>
      <c r="X144" s="507"/>
      <c r="Y144" s="507"/>
      <c r="Z144" s="507"/>
      <c r="AA144" s="507"/>
      <c r="AB144" s="507"/>
    </row>
    <row r="145" spans="2:28" ht="12.75" customHeight="1">
      <c r="B145" s="507"/>
      <c r="D145" s="507"/>
      <c r="E145" s="507"/>
      <c r="F145" s="507"/>
      <c r="G145" s="507"/>
      <c r="H145" s="509"/>
      <c r="I145" s="509"/>
      <c r="J145" s="509"/>
      <c r="K145" s="509"/>
      <c r="L145" s="507"/>
      <c r="M145" s="508"/>
      <c r="N145" s="508"/>
      <c r="O145" s="508"/>
      <c r="P145" s="507"/>
      <c r="Q145" s="507"/>
      <c r="R145" s="507"/>
      <c r="S145" s="507"/>
      <c r="T145" s="507"/>
      <c r="U145" s="507"/>
      <c r="V145" s="507"/>
      <c r="W145" s="507"/>
      <c r="X145" s="507"/>
      <c r="Y145" s="507"/>
      <c r="Z145" s="507"/>
      <c r="AA145" s="507"/>
      <c r="AB145" s="507"/>
    </row>
    <row r="146" spans="2:28" ht="12.75" customHeight="1">
      <c r="B146" s="507"/>
      <c r="D146" s="507"/>
      <c r="E146" s="507"/>
      <c r="F146" s="507"/>
      <c r="G146" s="507"/>
      <c r="H146" s="509"/>
      <c r="I146" s="509"/>
      <c r="J146" s="509"/>
      <c r="K146" s="509"/>
      <c r="L146" s="507"/>
      <c r="M146" s="508"/>
      <c r="N146" s="508"/>
      <c r="O146" s="508"/>
      <c r="P146" s="507"/>
      <c r="Q146" s="507"/>
      <c r="R146" s="507"/>
      <c r="S146" s="507"/>
      <c r="T146" s="507"/>
      <c r="U146" s="507"/>
      <c r="V146" s="507"/>
      <c r="W146" s="507"/>
      <c r="X146" s="507"/>
      <c r="Y146" s="507"/>
      <c r="Z146" s="507"/>
      <c r="AA146" s="507"/>
      <c r="AB146" s="507"/>
    </row>
    <row r="147" spans="2:28" ht="12.75" customHeight="1">
      <c r="B147" s="507"/>
      <c r="D147" s="507"/>
      <c r="E147" s="507"/>
      <c r="F147" s="507"/>
      <c r="G147" s="507"/>
      <c r="H147" s="509"/>
      <c r="I147" s="509"/>
      <c r="J147" s="509"/>
      <c r="K147" s="509"/>
      <c r="L147" s="507"/>
      <c r="M147" s="508"/>
      <c r="N147" s="508"/>
      <c r="O147" s="508"/>
      <c r="P147" s="507"/>
      <c r="Q147" s="507"/>
      <c r="R147" s="507"/>
      <c r="S147" s="507"/>
      <c r="T147" s="507"/>
      <c r="U147" s="507"/>
      <c r="V147" s="507"/>
      <c r="W147" s="507"/>
      <c r="X147" s="507"/>
      <c r="Y147" s="507"/>
      <c r="Z147" s="507"/>
      <c r="AA147" s="507"/>
      <c r="AB147" s="507"/>
    </row>
    <row r="148" spans="2:28" ht="12.75" customHeight="1">
      <c r="B148" s="507"/>
      <c r="D148" s="507"/>
      <c r="E148" s="507"/>
      <c r="F148" s="507"/>
      <c r="G148" s="507"/>
      <c r="H148" s="509"/>
      <c r="I148" s="509"/>
      <c r="J148" s="509"/>
      <c r="K148" s="509"/>
      <c r="L148" s="507"/>
      <c r="M148" s="508"/>
      <c r="N148" s="508"/>
      <c r="O148" s="508"/>
      <c r="P148" s="507"/>
      <c r="Q148" s="507"/>
      <c r="R148" s="507"/>
      <c r="S148" s="507"/>
      <c r="T148" s="507"/>
      <c r="U148" s="507"/>
      <c r="V148" s="507"/>
      <c r="W148" s="507"/>
      <c r="X148" s="507"/>
      <c r="Y148" s="507"/>
      <c r="Z148" s="507"/>
      <c r="AA148" s="507"/>
      <c r="AB148" s="507"/>
    </row>
    <row r="149" spans="2:28" ht="12.75" customHeight="1">
      <c r="B149" s="507"/>
      <c r="D149" s="507"/>
      <c r="E149" s="507"/>
      <c r="F149" s="507"/>
      <c r="G149" s="507"/>
      <c r="H149" s="509"/>
      <c r="I149" s="509"/>
      <c r="J149" s="509"/>
      <c r="K149" s="509"/>
      <c r="L149" s="507"/>
      <c r="M149" s="508"/>
      <c r="N149" s="508"/>
      <c r="O149" s="508"/>
      <c r="P149" s="507"/>
      <c r="Q149" s="507"/>
      <c r="R149" s="507"/>
      <c r="S149" s="507"/>
      <c r="T149" s="507"/>
      <c r="U149" s="507"/>
      <c r="V149" s="507"/>
      <c r="W149" s="507"/>
      <c r="X149" s="507"/>
      <c r="Y149" s="507"/>
      <c r="Z149" s="507"/>
      <c r="AA149" s="507"/>
      <c r="AB149" s="507"/>
    </row>
    <row r="150" spans="2:28" ht="12.75" customHeight="1">
      <c r="B150" s="507"/>
      <c r="D150" s="507"/>
      <c r="E150" s="507"/>
      <c r="F150" s="507"/>
      <c r="G150" s="507"/>
      <c r="H150" s="509"/>
      <c r="I150" s="509"/>
      <c r="J150" s="509"/>
      <c r="K150" s="509"/>
      <c r="L150" s="507"/>
      <c r="M150" s="508"/>
      <c r="N150" s="508"/>
      <c r="O150" s="508"/>
      <c r="P150" s="507"/>
      <c r="Q150" s="507"/>
      <c r="R150" s="507"/>
      <c r="S150" s="507"/>
      <c r="T150" s="507"/>
      <c r="U150" s="507"/>
      <c r="V150" s="507"/>
      <c r="W150" s="507"/>
      <c r="X150" s="507"/>
      <c r="Y150" s="507"/>
      <c r="Z150" s="507"/>
      <c r="AA150" s="507"/>
      <c r="AB150" s="507"/>
    </row>
    <row r="151" spans="2:28" ht="12.75" customHeight="1">
      <c r="B151" s="507"/>
      <c r="D151" s="507"/>
      <c r="E151" s="507"/>
      <c r="F151" s="507"/>
      <c r="G151" s="507"/>
      <c r="H151" s="509"/>
      <c r="I151" s="509"/>
      <c r="J151" s="509"/>
      <c r="K151" s="509"/>
      <c r="L151" s="507"/>
      <c r="M151" s="508"/>
      <c r="N151" s="508"/>
      <c r="O151" s="508"/>
      <c r="P151" s="507"/>
      <c r="Q151" s="507"/>
      <c r="R151" s="507"/>
      <c r="S151" s="507"/>
      <c r="T151" s="507"/>
      <c r="U151" s="507"/>
      <c r="V151" s="507"/>
      <c r="W151" s="507"/>
      <c r="X151" s="507"/>
      <c r="Y151" s="507"/>
      <c r="Z151" s="507"/>
      <c r="AA151" s="507"/>
      <c r="AB151" s="507"/>
    </row>
    <row r="152" spans="2:28" ht="12.75" customHeight="1">
      <c r="B152" s="507"/>
      <c r="D152" s="507"/>
      <c r="E152" s="507"/>
      <c r="F152" s="507"/>
      <c r="G152" s="507"/>
      <c r="H152" s="509"/>
      <c r="I152" s="509"/>
      <c r="J152" s="509"/>
      <c r="K152" s="509"/>
      <c r="L152" s="507"/>
      <c r="M152" s="508"/>
      <c r="N152" s="508"/>
      <c r="O152" s="508"/>
      <c r="P152" s="507"/>
      <c r="Q152" s="507"/>
      <c r="R152" s="507"/>
      <c r="S152" s="507"/>
      <c r="T152" s="507"/>
      <c r="U152" s="507"/>
      <c r="V152" s="507"/>
      <c r="W152" s="507"/>
      <c r="X152" s="507"/>
      <c r="Y152" s="507"/>
      <c r="Z152" s="507"/>
      <c r="AA152" s="507"/>
      <c r="AB152" s="507"/>
    </row>
    <row r="153" spans="2:28" ht="12.75" customHeight="1">
      <c r="B153" s="507"/>
      <c r="D153" s="507"/>
      <c r="E153" s="507"/>
      <c r="F153" s="507"/>
      <c r="G153" s="507"/>
      <c r="H153" s="509"/>
      <c r="I153" s="509"/>
      <c r="J153" s="509"/>
      <c r="K153" s="509"/>
      <c r="L153" s="507"/>
      <c r="M153" s="508"/>
      <c r="N153" s="508"/>
      <c r="O153" s="508"/>
      <c r="P153" s="507"/>
      <c r="Q153" s="507"/>
      <c r="R153" s="507"/>
      <c r="S153" s="507"/>
      <c r="T153" s="507"/>
      <c r="U153" s="507"/>
      <c r="V153" s="507"/>
      <c r="W153" s="507"/>
      <c r="X153" s="507"/>
      <c r="Y153" s="507"/>
      <c r="Z153" s="507"/>
      <c r="AA153" s="507"/>
      <c r="AB153" s="507"/>
    </row>
    <row r="154" spans="2:28" ht="12.75" customHeight="1">
      <c r="B154" s="507"/>
      <c r="D154" s="507"/>
      <c r="E154" s="507"/>
      <c r="F154" s="507"/>
      <c r="G154" s="507"/>
      <c r="H154" s="509"/>
      <c r="I154" s="509"/>
      <c r="J154" s="509"/>
      <c r="K154" s="509"/>
      <c r="L154" s="507"/>
      <c r="M154" s="508"/>
      <c r="N154" s="508"/>
      <c r="O154" s="508"/>
      <c r="P154" s="507"/>
      <c r="Q154" s="507"/>
      <c r="R154" s="507"/>
      <c r="S154" s="507"/>
      <c r="T154" s="507"/>
      <c r="U154" s="507"/>
      <c r="V154" s="507"/>
      <c r="W154" s="507"/>
      <c r="X154" s="507"/>
      <c r="Y154" s="507"/>
      <c r="Z154" s="507"/>
      <c r="AA154" s="507"/>
      <c r="AB154" s="507"/>
    </row>
    <row r="155" spans="2:28" ht="12.75" customHeight="1">
      <c r="B155" s="507"/>
      <c r="D155" s="507"/>
      <c r="E155" s="507"/>
      <c r="F155" s="507"/>
      <c r="G155" s="507"/>
      <c r="H155" s="509"/>
      <c r="I155" s="509"/>
      <c r="J155" s="509"/>
      <c r="K155" s="509"/>
      <c r="L155" s="507"/>
      <c r="M155" s="508"/>
      <c r="N155" s="508"/>
      <c r="O155" s="508"/>
      <c r="P155" s="507"/>
      <c r="Q155" s="507"/>
      <c r="R155" s="507"/>
      <c r="S155" s="507"/>
      <c r="T155" s="507"/>
      <c r="U155" s="507"/>
      <c r="V155" s="507"/>
      <c r="W155" s="507"/>
      <c r="X155" s="507"/>
      <c r="Y155" s="507"/>
      <c r="Z155" s="507"/>
      <c r="AA155" s="507"/>
      <c r="AB155" s="507"/>
    </row>
    <row r="156" spans="2:28" ht="12.75" customHeight="1">
      <c r="B156" s="507"/>
      <c r="D156" s="507"/>
      <c r="E156" s="507"/>
      <c r="F156" s="507"/>
      <c r="G156" s="507"/>
      <c r="H156" s="509"/>
      <c r="I156" s="509"/>
      <c r="J156" s="509"/>
      <c r="K156" s="509"/>
      <c r="L156" s="507"/>
      <c r="M156" s="508"/>
      <c r="N156" s="508"/>
      <c r="O156" s="508"/>
      <c r="P156" s="507"/>
      <c r="Q156" s="507"/>
      <c r="R156" s="507"/>
      <c r="S156" s="507"/>
      <c r="T156" s="507"/>
      <c r="U156" s="507"/>
      <c r="V156" s="507"/>
      <c r="W156" s="507"/>
      <c r="X156" s="507"/>
      <c r="Y156" s="507"/>
      <c r="Z156" s="507"/>
      <c r="AA156" s="507"/>
      <c r="AB156" s="507"/>
    </row>
    <row r="157" spans="2:28" ht="12.75" customHeight="1">
      <c r="B157" s="507"/>
      <c r="D157" s="507"/>
      <c r="E157" s="507"/>
      <c r="F157" s="507"/>
      <c r="G157" s="507"/>
      <c r="H157" s="509"/>
      <c r="I157" s="509"/>
      <c r="J157" s="509"/>
      <c r="K157" s="509"/>
      <c r="L157" s="507"/>
      <c r="M157" s="508"/>
      <c r="N157" s="508"/>
      <c r="O157" s="508"/>
      <c r="P157" s="507"/>
      <c r="Q157" s="507"/>
      <c r="R157" s="507"/>
      <c r="S157" s="507"/>
      <c r="T157" s="507"/>
      <c r="U157" s="507"/>
      <c r="V157" s="507"/>
      <c r="W157" s="507"/>
      <c r="X157" s="507"/>
      <c r="Y157" s="507"/>
      <c r="Z157" s="507"/>
      <c r="AA157" s="507"/>
      <c r="AB157" s="507"/>
    </row>
    <row r="158" spans="2:28" ht="12.75" customHeight="1">
      <c r="B158" s="507"/>
      <c r="D158" s="507"/>
      <c r="E158" s="507"/>
      <c r="F158" s="507"/>
      <c r="G158" s="507"/>
      <c r="H158" s="509"/>
      <c r="I158" s="509"/>
      <c r="J158" s="509"/>
      <c r="K158" s="509"/>
      <c r="L158" s="507"/>
      <c r="M158" s="508"/>
      <c r="N158" s="508"/>
      <c r="O158" s="508"/>
      <c r="P158" s="507"/>
      <c r="Q158" s="507"/>
      <c r="R158" s="507"/>
      <c r="S158" s="507"/>
      <c r="T158" s="507"/>
      <c r="U158" s="507"/>
      <c r="V158" s="507"/>
      <c r="W158" s="507"/>
      <c r="X158" s="507"/>
      <c r="Y158" s="507"/>
      <c r="Z158" s="507"/>
      <c r="AA158" s="507"/>
      <c r="AB158" s="507"/>
    </row>
    <row r="159" spans="2:28" ht="12.75" customHeight="1">
      <c r="B159" s="507"/>
      <c r="D159" s="507"/>
      <c r="E159" s="507"/>
      <c r="F159" s="507"/>
      <c r="G159" s="507"/>
      <c r="H159" s="509"/>
      <c r="I159" s="509"/>
      <c r="J159" s="509"/>
      <c r="K159" s="509"/>
      <c r="L159" s="507"/>
      <c r="M159" s="508"/>
      <c r="N159" s="508"/>
      <c r="O159" s="508"/>
      <c r="P159" s="507"/>
      <c r="Q159" s="507"/>
      <c r="R159" s="507"/>
      <c r="S159" s="507"/>
      <c r="T159" s="507"/>
      <c r="U159" s="507"/>
      <c r="V159" s="507"/>
      <c r="W159" s="507"/>
      <c r="X159" s="507"/>
      <c r="Y159" s="507"/>
      <c r="Z159" s="507"/>
      <c r="AA159" s="507"/>
      <c r="AB159" s="507"/>
    </row>
    <row r="160" spans="2:28" ht="12.75" customHeight="1">
      <c r="B160" s="507"/>
      <c r="D160" s="507"/>
      <c r="E160" s="507"/>
      <c r="F160" s="507"/>
      <c r="G160" s="507"/>
      <c r="H160" s="509"/>
      <c r="I160" s="509"/>
      <c r="J160" s="509"/>
      <c r="K160" s="509"/>
      <c r="L160" s="507"/>
      <c r="M160" s="508"/>
      <c r="N160" s="508"/>
      <c r="O160" s="508"/>
      <c r="P160" s="507"/>
      <c r="Q160" s="507"/>
      <c r="R160" s="507"/>
      <c r="S160" s="507"/>
      <c r="T160" s="507"/>
      <c r="U160" s="507"/>
      <c r="V160" s="507"/>
      <c r="W160" s="507"/>
      <c r="X160" s="507"/>
      <c r="Y160" s="507"/>
      <c r="Z160" s="507"/>
      <c r="AA160" s="507"/>
      <c r="AB160" s="507"/>
    </row>
    <row r="161" spans="2:28" ht="12.75" customHeight="1">
      <c r="B161" s="507"/>
      <c r="D161" s="507"/>
      <c r="E161" s="507"/>
      <c r="F161" s="507"/>
      <c r="G161" s="507"/>
      <c r="H161" s="509"/>
      <c r="I161" s="509"/>
      <c r="J161" s="509"/>
      <c r="K161" s="509"/>
      <c r="L161" s="507"/>
      <c r="M161" s="508"/>
      <c r="N161" s="508"/>
      <c r="O161" s="508"/>
      <c r="P161" s="507"/>
      <c r="Q161" s="507"/>
      <c r="R161" s="507"/>
      <c r="S161" s="507"/>
      <c r="T161" s="507"/>
      <c r="U161" s="507"/>
      <c r="V161" s="507"/>
      <c r="W161" s="507"/>
      <c r="X161" s="507"/>
      <c r="Y161" s="507"/>
      <c r="Z161" s="507"/>
      <c r="AA161" s="507"/>
      <c r="AB161" s="507"/>
    </row>
    <row r="162" spans="2:28" ht="12.75" customHeight="1">
      <c r="B162" s="507"/>
      <c r="D162" s="507"/>
      <c r="E162" s="507"/>
      <c r="F162" s="507"/>
      <c r="G162" s="507"/>
      <c r="H162" s="509"/>
      <c r="I162" s="509"/>
      <c r="J162" s="509"/>
      <c r="K162" s="509"/>
      <c r="L162" s="507"/>
      <c r="M162" s="508"/>
      <c r="N162" s="508"/>
      <c r="O162" s="508"/>
      <c r="P162" s="507"/>
      <c r="Q162" s="507"/>
      <c r="R162" s="507"/>
      <c r="S162" s="507"/>
      <c r="T162" s="507"/>
      <c r="U162" s="507"/>
      <c r="V162" s="507"/>
      <c r="W162" s="507"/>
      <c r="X162" s="507"/>
      <c r="Y162" s="507"/>
      <c r="Z162" s="507"/>
      <c r="AA162" s="507"/>
      <c r="AB162" s="507"/>
    </row>
    <row r="163" spans="2:28" ht="12.75" customHeight="1">
      <c r="B163" s="507"/>
      <c r="D163" s="507"/>
      <c r="E163" s="507"/>
      <c r="F163" s="507"/>
      <c r="G163" s="507"/>
      <c r="H163" s="509"/>
      <c r="I163" s="509"/>
      <c r="J163" s="509"/>
      <c r="K163" s="509"/>
      <c r="L163" s="507"/>
      <c r="M163" s="508"/>
      <c r="N163" s="508"/>
      <c r="O163" s="508"/>
      <c r="P163" s="507"/>
      <c r="Q163" s="507"/>
      <c r="R163" s="507"/>
      <c r="S163" s="507"/>
      <c r="T163" s="507"/>
      <c r="U163" s="507"/>
      <c r="V163" s="507"/>
      <c r="W163" s="507"/>
      <c r="X163" s="507"/>
      <c r="Y163" s="507"/>
      <c r="Z163" s="507"/>
      <c r="AA163" s="507"/>
      <c r="AB163" s="507"/>
    </row>
    <row r="164" spans="2:28" ht="12.75" customHeight="1">
      <c r="B164" s="507"/>
      <c r="D164" s="507"/>
      <c r="E164" s="507"/>
      <c r="F164" s="507"/>
      <c r="G164" s="507"/>
      <c r="H164" s="509"/>
      <c r="I164" s="509"/>
      <c r="J164" s="509"/>
      <c r="K164" s="509"/>
      <c r="L164" s="507"/>
      <c r="M164" s="508"/>
      <c r="N164" s="508"/>
      <c r="O164" s="508"/>
      <c r="P164" s="507"/>
      <c r="Q164" s="507"/>
      <c r="R164" s="507"/>
      <c r="S164" s="507"/>
      <c r="T164" s="507"/>
      <c r="U164" s="507"/>
      <c r="V164" s="507"/>
      <c r="W164" s="507"/>
      <c r="X164" s="507"/>
      <c r="Y164" s="507"/>
      <c r="Z164" s="507"/>
      <c r="AA164" s="507"/>
      <c r="AB164" s="507"/>
    </row>
    <row r="165" spans="2:28" ht="12.75" customHeight="1">
      <c r="B165" s="507"/>
      <c r="D165" s="507"/>
      <c r="E165" s="507"/>
      <c r="F165" s="507"/>
      <c r="G165" s="507"/>
      <c r="H165" s="509"/>
      <c r="I165" s="509"/>
      <c r="J165" s="509"/>
      <c r="K165" s="509"/>
      <c r="L165" s="507"/>
      <c r="M165" s="508"/>
      <c r="N165" s="508"/>
      <c r="O165" s="508"/>
      <c r="P165" s="507"/>
      <c r="Q165" s="507"/>
      <c r="R165" s="507"/>
      <c r="S165" s="507"/>
      <c r="T165" s="507"/>
      <c r="U165" s="507"/>
      <c r="V165" s="507"/>
      <c r="W165" s="507"/>
      <c r="X165" s="507"/>
      <c r="Y165" s="507"/>
      <c r="Z165" s="507"/>
      <c r="AA165" s="507"/>
      <c r="AB165" s="507"/>
    </row>
    <row r="166" spans="2:28" ht="12.75" customHeight="1">
      <c r="B166" s="507"/>
      <c r="D166" s="507"/>
      <c r="E166" s="507"/>
      <c r="F166" s="507"/>
      <c r="G166" s="507"/>
      <c r="H166" s="509"/>
      <c r="I166" s="509"/>
      <c r="J166" s="509"/>
      <c r="K166" s="509"/>
      <c r="L166" s="507"/>
      <c r="M166" s="508"/>
      <c r="N166" s="508"/>
      <c r="O166" s="508"/>
      <c r="P166" s="507"/>
      <c r="Q166" s="507"/>
      <c r="R166" s="507"/>
      <c r="S166" s="507"/>
      <c r="T166" s="507"/>
      <c r="U166" s="507"/>
      <c r="V166" s="507"/>
      <c r="W166" s="507"/>
      <c r="X166" s="507"/>
      <c r="Y166" s="507"/>
      <c r="Z166" s="507"/>
      <c r="AA166" s="507"/>
      <c r="AB166" s="507"/>
    </row>
    <row r="167" spans="2:28" ht="12.75" customHeight="1">
      <c r="B167" s="507"/>
      <c r="D167" s="507"/>
      <c r="E167" s="507"/>
      <c r="F167" s="507"/>
      <c r="G167" s="507"/>
      <c r="H167" s="509"/>
      <c r="I167" s="509"/>
      <c r="J167" s="509"/>
      <c r="K167" s="509"/>
      <c r="L167" s="507"/>
      <c r="M167" s="508"/>
      <c r="N167" s="508"/>
      <c r="O167" s="508"/>
      <c r="P167" s="507"/>
      <c r="Q167" s="507"/>
      <c r="R167" s="507"/>
      <c r="S167" s="507"/>
      <c r="T167" s="507"/>
      <c r="U167" s="507"/>
      <c r="V167" s="507"/>
      <c r="W167" s="507"/>
      <c r="X167" s="507"/>
      <c r="Y167" s="507"/>
      <c r="Z167" s="507"/>
      <c r="AA167" s="507"/>
      <c r="AB167" s="507"/>
    </row>
    <row r="168" spans="2:28" ht="12.75" customHeight="1">
      <c r="B168" s="507"/>
      <c r="D168" s="507"/>
      <c r="E168" s="507"/>
      <c r="F168" s="507"/>
      <c r="G168" s="507"/>
      <c r="H168" s="509"/>
      <c r="I168" s="509"/>
      <c r="J168" s="509"/>
      <c r="K168" s="509"/>
      <c r="L168" s="507"/>
      <c r="M168" s="508"/>
      <c r="N168" s="508"/>
      <c r="O168" s="508"/>
      <c r="P168" s="507"/>
      <c r="Q168" s="507"/>
      <c r="R168" s="507"/>
      <c r="S168" s="507"/>
      <c r="T168" s="507"/>
      <c r="U168" s="507"/>
      <c r="V168" s="507"/>
      <c r="W168" s="507"/>
      <c r="X168" s="507"/>
      <c r="Y168" s="507"/>
      <c r="Z168" s="507"/>
      <c r="AA168" s="507"/>
      <c r="AB168" s="507"/>
    </row>
    <row r="169" spans="2:28" ht="12.75" customHeight="1">
      <c r="B169" s="507"/>
      <c r="D169" s="507"/>
      <c r="E169" s="507"/>
      <c r="F169" s="507"/>
      <c r="G169" s="507"/>
      <c r="H169" s="509"/>
      <c r="I169" s="509"/>
      <c r="J169" s="509"/>
      <c r="K169" s="509"/>
      <c r="L169" s="507"/>
      <c r="M169" s="508"/>
      <c r="N169" s="508"/>
      <c r="O169" s="508"/>
      <c r="P169" s="507"/>
      <c r="Q169" s="507"/>
      <c r="R169" s="507"/>
      <c r="S169" s="507"/>
      <c r="T169" s="507"/>
      <c r="U169" s="507"/>
      <c r="V169" s="507"/>
      <c r="W169" s="507"/>
      <c r="X169" s="507"/>
      <c r="Y169" s="507"/>
      <c r="Z169" s="507"/>
      <c r="AA169" s="507"/>
      <c r="AB169" s="507"/>
    </row>
    <row r="170" spans="2:28" ht="12.75" customHeight="1">
      <c r="B170" s="507"/>
      <c r="D170" s="507"/>
      <c r="E170" s="507"/>
      <c r="F170" s="507"/>
      <c r="G170" s="507"/>
      <c r="H170" s="509"/>
      <c r="I170" s="509"/>
      <c r="J170" s="509"/>
      <c r="K170" s="509"/>
      <c r="L170" s="507"/>
      <c r="M170" s="508"/>
      <c r="N170" s="508"/>
      <c r="O170" s="508"/>
      <c r="P170" s="507"/>
      <c r="Q170" s="507"/>
      <c r="R170" s="507"/>
      <c r="S170" s="507"/>
      <c r="T170" s="507"/>
      <c r="U170" s="507"/>
      <c r="V170" s="507"/>
      <c r="W170" s="507"/>
      <c r="X170" s="507"/>
      <c r="Y170" s="507"/>
      <c r="Z170" s="507"/>
      <c r="AA170" s="507"/>
      <c r="AB170" s="507"/>
    </row>
    <row r="171" spans="2:28" ht="12.75" customHeight="1">
      <c r="B171" s="507"/>
      <c r="D171" s="507"/>
      <c r="E171" s="507"/>
      <c r="F171" s="507"/>
      <c r="G171" s="507"/>
      <c r="H171" s="509"/>
      <c r="I171" s="509"/>
      <c r="J171" s="509"/>
      <c r="K171" s="509"/>
      <c r="L171" s="507"/>
      <c r="M171" s="508"/>
      <c r="N171" s="508"/>
      <c r="O171" s="508"/>
      <c r="P171" s="507"/>
      <c r="Q171" s="507"/>
      <c r="R171" s="507"/>
      <c r="S171" s="507"/>
      <c r="T171" s="507"/>
      <c r="U171" s="507"/>
      <c r="V171" s="507"/>
      <c r="W171" s="507"/>
      <c r="X171" s="507"/>
      <c r="Y171" s="507"/>
      <c r="Z171" s="507"/>
      <c r="AA171" s="507"/>
      <c r="AB171" s="507"/>
    </row>
    <row r="172" spans="2:28" ht="12.75" customHeight="1">
      <c r="B172" s="507"/>
      <c r="D172" s="507"/>
      <c r="E172" s="507"/>
      <c r="F172" s="507"/>
      <c r="G172" s="507"/>
      <c r="H172" s="509"/>
      <c r="I172" s="509"/>
      <c r="J172" s="509"/>
      <c r="K172" s="509"/>
      <c r="L172" s="507"/>
      <c r="M172" s="508"/>
      <c r="N172" s="508"/>
      <c r="O172" s="508"/>
      <c r="P172" s="507"/>
      <c r="Q172" s="507"/>
      <c r="R172" s="507"/>
      <c r="S172" s="507"/>
      <c r="T172" s="507"/>
      <c r="U172" s="507"/>
      <c r="V172" s="507"/>
      <c r="W172" s="507"/>
      <c r="X172" s="507"/>
      <c r="Y172" s="507"/>
      <c r="Z172" s="507"/>
      <c r="AA172" s="507"/>
      <c r="AB172" s="507"/>
    </row>
    <row r="173" spans="2:28" ht="12.75" customHeight="1">
      <c r="B173" s="507"/>
      <c r="D173" s="507"/>
      <c r="E173" s="507"/>
      <c r="F173" s="507"/>
      <c r="G173" s="507"/>
      <c r="H173" s="509"/>
      <c r="I173" s="509"/>
      <c r="J173" s="509"/>
      <c r="K173" s="509"/>
      <c r="L173" s="507"/>
      <c r="M173" s="508"/>
      <c r="N173" s="508"/>
      <c r="O173" s="508"/>
      <c r="P173" s="507"/>
      <c r="Q173" s="507"/>
      <c r="R173" s="507"/>
      <c r="S173" s="507"/>
      <c r="T173" s="507"/>
      <c r="U173" s="507"/>
      <c r="V173" s="507"/>
      <c r="W173" s="507"/>
      <c r="X173" s="507"/>
      <c r="Y173" s="507"/>
      <c r="Z173" s="507"/>
      <c r="AA173" s="507"/>
      <c r="AB173" s="507"/>
    </row>
    <row r="174" spans="2:28" ht="12.75" customHeight="1">
      <c r="B174" s="507"/>
      <c r="D174" s="507"/>
      <c r="E174" s="507"/>
      <c r="F174" s="507"/>
      <c r="G174" s="507"/>
      <c r="H174" s="509"/>
      <c r="I174" s="509"/>
      <c r="J174" s="509"/>
      <c r="K174" s="509"/>
      <c r="L174" s="507"/>
      <c r="M174" s="508"/>
      <c r="N174" s="508"/>
      <c r="O174" s="508"/>
      <c r="P174" s="507"/>
      <c r="Q174" s="507"/>
      <c r="R174" s="507"/>
      <c r="S174" s="507"/>
      <c r="T174" s="507"/>
      <c r="U174" s="507"/>
      <c r="V174" s="507"/>
      <c r="W174" s="507"/>
      <c r="X174" s="507"/>
      <c r="Y174" s="507"/>
      <c r="Z174" s="507"/>
      <c r="AA174" s="507"/>
      <c r="AB174" s="507"/>
    </row>
    <row r="175" spans="2:28" ht="12.75" customHeight="1">
      <c r="B175" s="507"/>
      <c r="D175" s="507"/>
      <c r="E175" s="507"/>
      <c r="F175" s="507"/>
      <c r="G175" s="507"/>
      <c r="H175" s="509"/>
      <c r="I175" s="509"/>
      <c r="J175" s="509"/>
      <c r="K175" s="509"/>
      <c r="L175" s="507"/>
      <c r="M175" s="508"/>
      <c r="N175" s="508"/>
      <c r="O175" s="508"/>
      <c r="P175" s="507"/>
      <c r="Q175" s="507"/>
      <c r="R175" s="507"/>
      <c r="S175" s="507"/>
      <c r="T175" s="507"/>
      <c r="U175" s="507"/>
      <c r="V175" s="507"/>
      <c r="W175" s="507"/>
      <c r="X175" s="507"/>
      <c r="Y175" s="507"/>
      <c r="Z175" s="507"/>
      <c r="AA175" s="507"/>
      <c r="AB175" s="507"/>
    </row>
    <row r="176" spans="2:28" ht="12.75" customHeight="1">
      <c r="B176" s="507"/>
      <c r="D176" s="507"/>
      <c r="E176" s="507"/>
      <c r="F176" s="507"/>
      <c r="G176" s="507"/>
      <c r="H176" s="509"/>
      <c r="I176" s="509"/>
      <c r="J176" s="509"/>
      <c r="K176" s="509"/>
      <c r="L176" s="507"/>
      <c r="M176" s="508"/>
      <c r="N176" s="508"/>
      <c r="O176" s="508"/>
      <c r="P176" s="507"/>
      <c r="Q176" s="507"/>
      <c r="R176" s="507"/>
      <c r="S176" s="507"/>
      <c r="T176" s="507"/>
      <c r="U176" s="507"/>
      <c r="V176" s="507"/>
      <c r="W176" s="507"/>
      <c r="X176" s="507"/>
      <c r="Y176" s="507"/>
      <c r="Z176" s="507"/>
      <c r="AA176" s="507"/>
      <c r="AB176" s="507"/>
    </row>
    <row r="177" spans="2:28" ht="12.75" customHeight="1">
      <c r="B177" s="507"/>
      <c r="D177" s="507"/>
      <c r="E177" s="507"/>
      <c r="F177" s="507"/>
      <c r="G177" s="507"/>
      <c r="H177" s="509"/>
      <c r="I177" s="509"/>
      <c r="J177" s="509"/>
      <c r="K177" s="509"/>
      <c r="L177" s="507"/>
      <c r="M177" s="508"/>
      <c r="N177" s="508"/>
      <c r="O177" s="508"/>
      <c r="P177" s="507"/>
      <c r="Q177" s="507"/>
      <c r="R177" s="507"/>
      <c r="S177" s="507"/>
      <c r="T177" s="507"/>
      <c r="U177" s="507"/>
      <c r="V177" s="507"/>
      <c r="W177" s="507"/>
      <c r="X177" s="507"/>
      <c r="Y177" s="507"/>
      <c r="Z177" s="507"/>
      <c r="AA177" s="507"/>
      <c r="AB177" s="507"/>
    </row>
    <row r="178" spans="2:28" ht="12.75" customHeight="1">
      <c r="B178" s="507"/>
      <c r="D178" s="507"/>
      <c r="E178" s="507"/>
      <c r="F178" s="507"/>
      <c r="G178" s="507"/>
      <c r="H178" s="509"/>
      <c r="I178" s="509"/>
      <c r="J178" s="509"/>
      <c r="K178" s="509"/>
      <c r="L178" s="507"/>
      <c r="M178" s="508"/>
      <c r="N178" s="508"/>
      <c r="O178" s="508"/>
      <c r="P178" s="507"/>
      <c r="Q178" s="507"/>
      <c r="R178" s="507"/>
      <c r="S178" s="507"/>
      <c r="T178" s="507"/>
      <c r="U178" s="507"/>
      <c r="V178" s="507"/>
      <c r="W178" s="507"/>
      <c r="X178" s="507"/>
      <c r="Y178" s="507"/>
      <c r="Z178" s="507"/>
      <c r="AA178" s="507"/>
      <c r="AB178" s="507"/>
    </row>
    <row r="179" spans="2:28" ht="12.75" customHeight="1">
      <c r="B179" s="507"/>
      <c r="D179" s="507"/>
      <c r="E179" s="507"/>
      <c r="F179" s="507"/>
      <c r="G179" s="507"/>
      <c r="H179" s="509"/>
      <c r="I179" s="509"/>
      <c r="J179" s="509"/>
      <c r="K179" s="509"/>
      <c r="L179" s="507"/>
      <c r="M179" s="508"/>
      <c r="N179" s="508"/>
      <c r="O179" s="508"/>
      <c r="P179" s="507"/>
      <c r="Q179" s="507"/>
      <c r="R179" s="507"/>
      <c r="S179" s="507"/>
      <c r="T179" s="507"/>
      <c r="U179" s="507"/>
      <c r="V179" s="507"/>
      <c r="W179" s="507"/>
      <c r="X179" s="507"/>
      <c r="Y179" s="507"/>
      <c r="Z179" s="507"/>
      <c r="AA179" s="507"/>
      <c r="AB179" s="507"/>
    </row>
    <row r="180" spans="2:28" ht="12.75" customHeight="1">
      <c r="B180" s="507"/>
      <c r="D180" s="507"/>
      <c r="E180" s="507"/>
      <c r="F180" s="507"/>
      <c r="G180" s="507"/>
      <c r="H180" s="509"/>
      <c r="I180" s="509"/>
      <c r="J180" s="509"/>
      <c r="K180" s="509"/>
      <c r="L180" s="507"/>
      <c r="M180" s="508"/>
      <c r="N180" s="508"/>
      <c r="O180" s="508"/>
      <c r="P180" s="507"/>
      <c r="Q180" s="507"/>
      <c r="R180" s="507"/>
      <c r="S180" s="507"/>
      <c r="T180" s="507"/>
      <c r="U180" s="507"/>
      <c r="V180" s="507"/>
      <c r="W180" s="507"/>
      <c r="X180" s="507"/>
      <c r="Y180" s="507"/>
      <c r="Z180" s="507"/>
      <c r="AA180" s="507"/>
      <c r="AB180" s="507"/>
    </row>
    <row r="181" spans="2:28" ht="12.75" customHeight="1">
      <c r="B181" s="507"/>
      <c r="D181" s="507"/>
      <c r="E181" s="507"/>
      <c r="F181" s="507"/>
      <c r="G181" s="507"/>
      <c r="H181" s="509"/>
      <c r="I181" s="509"/>
      <c r="J181" s="509"/>
      <c r="K181" s="509"/>
      <c r="L181" s="507"/>
      <c r="M181" s="508"/>
      <c r="N181" s="508"/>
      <c r="O181" s="508"/>
      <c r="P181" s="507"/>
      <c r="Q181" s="507"/>
      <c r="R181" s="507"/>
      <c r="S181" s="507"/>
      <c r="T181" s="507"/>
      <c r="U181" s="507"/>
      <c r="V181" s="507"/>
      <c r="W181" s="507"/>
      <c r="X181" s="507"/>
      <c r="Y181" s="507"/>
      <c r="Z181" s="507"/>
      <c r="AA181" s="507"/>
      <c r="AB181" s="507"/>
    </row>
    <row r="182" spans="2:28" ht="12.75" customHeight="1">
      <c r="B182" s="507"/>
      <c r="D182" s="507"/>
      <c r="E182" s="507"/>
      <c r="F182" s="507"/>
      <c r="G182" s="507"/>
      <c r="H182" s="509"/>
      <c r="I182" s="509"/>
      <c r="J182" s="509"/>
      <c r="K182" s="509"/>
      <c r="L182" s="507"/>
      <c r="M182" s="508"/>
      <c r="N182" s="508"/>
      <c r="O182" s="508"/>
      <c r="P182" s="507"/>
      <c r="Q182" s="507"/>
      <c r="R182" s="507"/>
      <c r="S182" s="507"/>
      <c r="T182" s="507"/>
      <c r="U182" s="507"/>
      <c r="V182" s="507"/>
      <c r="W182" s="507"/>
      <c r="X182" s="507"/>
      <c r="Y182" s="507"/>
      <c r="Z182" s="507"/>
      <c r="AA182" s="507"/>
      <c r="AB182" s="507"/>
    </row>
    <row r="183" spans="2:28" ht="12.75" customHeight="1">
      <c r="B183" s="507"/>
      <c r="D183" s="507"/>
      <c r="E183" s="507"/>
      <c r="F183" s="507"/>
      <c r="G183" s="507"/>
      <c r="H183" s="509"/>
      <c r="I183" s="509"/>
      <c r="J183" s="509"/>
      <c r="K183" s="509"/>
      <c r="L183" s="507"/>
      <c r="M183" s="508"/>
      <c r="N183" s="508"/>
      <c r="O183" s="508"/>
      <c r="P183" s="507"/>
      <c r="Q183" s="507"/>
      <c r="R183" s="507"/>
      <c r="S183" s="507"/>
      <c r="T183" s="507"/>
      <c r="U183" s="507"/>
      <c r="V183" s="507"/>
      <c r="W183" s="507"/>
      <c r="X183" s="507"/>
      <c r="Y183" s="507"/>
      <c r="Z183" s="507"/>
      <c r="AA183" s="507"/>
      <c r="AB183" s="507"/>
    </row>
    <row r="184" spans="2:28" ht="12.75" customHeight="1">
      <c r="B184" s="507"/>
      <c r="D184" s="507"/>
      <c r="E184" s="507"/>
      <c r="F184" s="507"/>
      <c r="G184" s="507"/>
      <c r="H184" s="509"/>
      <c r="I184" s="509"/>
      <c r="J184" s="509"/>
      <c r="K184" s="509"/>
      <c r="L184" s="507"/>
      <c r="M184" s="508"/>
      <c r="N184" s="508"/>
      <c r="O184" s="508"/>
      <c r="P184" s="507"/>
      <c r="Q184" s="507"/>
      <c r="R184" s="507"/>
      <c r="S184" s="507"/>
      <c r="T184" s="507"/>
      <c r="U184" s="507"/>
      <c r="V184" s="507"/>
      <c r="W184" s="507"/>
      <c r="X184" s="507"/>
      <c r="Y184" s="507"/>
      <c r="Z184" s="507"/>
      <c r="AA184" s="507"/>
      <c r="AB184" s="507"/>
    </row>
    <row r="185" spans="2:28" ht="12.75" customHeight="1">
      <c r="B185" s="507"/>
      <c r="D185" s="507"/>
      <c r="E185" s="507"/>
      <c r="F185" s="507"/>
      <c r="G185" s="507"/>
      <c r="H185" s="509"/>
      <c r="I185" s="509"/>
      <c r="J185" s="509"/>
      <c r="K185" s="509"/>
      <c r="L185" s="507"/>
      <c r="M185" s="508"/>
      <c r="N185" s="508"/>
      <c r="O185" s="508"/>
      <c r="P185" s="507"/>
      <c r="Q185" s="507"/>
      <c r="R185" s="507"/>
      <c r="S185" s="507"/>
      <c r="T185" s="507"/>
      <c r="U185" s="507"/>
      <c r="V185" s="507"/>
      <c r="W185" s="507"/>
      <c r="X185" s="507"/>
      <c r="Y185" s="507"/>
      <c r="Z185" s="507"/>
      <c r="AA185" s="507"/>
      <c r="AB185" s="507"/>
    </row>
    <row r="186" spans="2:28" ht="12.75" customHeight="1">
      <c r="B186" s="507"/>
      <c r="D186" s="507"/>
      <c r="E186" s="507"/>
      <c r="F186" s="507"/>
      <c r="G186" s="507"/>
      <c r="H186" s="509"/>
      <c r="I186" s="509"/>
      <c r="J186" s="509"/>
      <c r="K186" s="509"/>
      <c r="L186" s="507"/>
      <c r="M186" s="508"/>
      <c r="N186" s="508"/>
      <c r="O186" s="508"/>
      <c r="P186" s="507"/>
      <c r="Q186" s="507"/>
      <c r="R186" s="507"/>
      <c r="S186" s="507"/>
      <c r="T186" s="507"/>
      <c r="U186" s="507"/>
      <c r="V186" s="507"/>
      <c r="W186" s="507"/>
      <c r="X186" s="507"/>
      <c r="Y186" s="507"/>
      <c r="Z186" s="507"/>
      <c r="AA186" s="507"/>
      <c r="AB186" s="507"/>
    </row>
    <row r="187" spans="2:28" ht="12.75" customHeight="1">
      <c r="B187" s="507"/>
      <c r="D187" s="507"/>
      <c r="E187" s="507"/>
      <c r="F187" s="507"/>
      <c r="G187" s="507"/>
      <c r="H187" s="509"/>
      <c r="I187" s="509"/>
      <c r="J187" s="509"/>
      <c r="K187" s="509"/>
      <c r="L187" s="507"/>
      <c r="M187" s="508"/>
      <c r="N187" s="508"/>
      <c r="O187" s="508"/>
      <c r="P187" s="507"/>
      <c r="Q187" s="507"/>
      <c r="R187" s="507"/>
      <c r="S187" s="507"/>
      <c r="T187" s="507"/>
      <c r="U187" s="507"/>
      <c r="V187" s="507"/>
      <c r="W187" s="507"/>
      <c r="X187" s="507"/>
      <c r="Y187" s="507"/>
      <c r="Z187" s="507"/>
      <c r="AA187" s="507"/>
      <c r="AB187" s="507"/>
    </row>
    <row r="188" spans="2:28" ht="12.75" customHeight="1">
      <c r="B188" s="507"/>
      <c r="D188" s="507"/>
      <c r="E188" s="507"/>
      <c r="F188" s="507"/>
      <c r="G188" s="507"/>
      <c r="H188" s="509"/>
      <c r="I188" s="509"/>
      <c r="J188" s="509"/>
      <c r="K188" s="509"/>
      <c r="L188" s="507"/>
      <c r="M188" s="508"/>
      <c r="N188" s="508"/>
      <c r="O188" s="508"/>
      <c r="P188" s="507"/>
      <c r="Q188" s="507"/>
      <c r="R188" s="507"/>
      <c r="S188" s="507"/>
      <c r="T188" s="507"/>
      <c r="U188" s="507"/>
      <c r="V188" s="507"/>
      <c r="W188" s="507"/>
      <c r="X188" s="507"/>
      <c r="Y188" s="507"/>
      <c r="Z188" s="507"/>
      <c r="AA188" s="507"/>
      <c r="AB188" s="507"/>
    </row>
    <row r="189" spans="2:28" ht="12.75" customHeight="1">
      <c r="B189" s="507"/>
      <c r="D189" s="507"/>
      <c r="E189" s="507"/>
      <c r="F189" s="507"/>
      <c r="G189" s="507"/>
      <c r="H189" s="509"/>
      <c r="I189" s="509"/>
      <c r="J189" s="509"/>
      <c r="K189" s="509"/>
      <c r="L189" s="507"/>
      <c r="M189" s="508"/>
      <c r="N189" s="508"/>
      <c r="O189" s="508"/>
      <c r="P189" s="507"/>
      <c r="Q189" s="507"/>
      <c r="R189" s="507"/>
      <c r="S189" s="507"/>
      <c r="T189" s="507"/>
      <c r="U189" s="507"/>
      <c r="V189" s="507"/>
      <c r="W189" s="507"/>
      <c r="X189" s="507"/>
      <c r="Y189" s="507"/>
      <c r="Z189" s="507"/>
      <c r="AA189" s="507"/>
      <c r="AB189" s="507"/>
    </row>
    <row r="190" spans="2:28" ht="12.75" customHeight="1">
      <c r="B190" s="507"/>
      <c r="D190" s="507"/>
      <c r="E190" s="507"/>
      <c r="F190" s="507"/>
      <c r="G190" s="507"/>
      <c r="H190" s="509"/>
      <c r="I190" s="509"/>
      <c r="J190" s="509"/>
      <c r="K190" s="509"/>
      <c r="L190" s="507"/>
      <c r="M190" s="508"/>
      <c r="N190" s="508"/>
      <c r="O190" s="508"/>
      <c r="P190" s="507"/>
      <c r="Q190" s="507"/>
      <c r="R190" s="507"/>
      <c r="S190" s="507"/>
      <c r="T190" s="507"/>
      <c r="U190" s="507"/>
      <c r="V190" s="507"/>
      <c r="W190" s="507"/>
      <c r="X190" s="507"/>
      <c r="Y190" s="507"/>
      <c r="Z190" s="507"/>
      <c r="AA190" s="507"/>
      <c r="AB190" s="507"/>
    </row>
    <row r="191" spans="2:28" ht="12.75" customHeight="1">
      <c r="B191" s="507"/>
      <c r="D191" s="507"/>
      <c r="E191" s="507"/>
      <c r="F191" s="507"/>
      <c r="G191" s="507"/>
      <c r="H191" s="509"/>
      <c r="I191" s="509"/>
      <c r="J191" s="509"/>
      <c r="K191" s="509"/>
      <c r="L191" s="507"/>
      <c r="M191" s="508"/>
      <c r="N191" s="508"/>
      <c r="O191" s="508"/>
      <c r="P191" s="507"/>
      <c r="Q191" s="507"/>
      <c r="R191" s="507"/>
      <c r="S191" s="507"/>
      <c r="T191" s="507"/>
      <c r="U191" s="507"/>
      <c r="V191" s="507"/>
      <c r="W191" s="507"/>
      <c r="X191" s="507"/>
      <c r="Y191" s="507"/>
      <c r="Z191" s="507"/>
      <c r="AA191" s="507"/>
      <c r="AB191" s="507"/>
    </row>
    <row r="192" spans="2:28" ht="12.75" customHeight="1">
      <c r="B192" s="507"/>
      <c r="D192" s="507"/>
      <c r="E192" s="507"/>
      <c r="F192" s="507"/>
      <c r="G192" s="507"/>
      <c r="H192" s="509"/>
      <c r="I192" s="509"/>
      <c r="J192" s="509"/>
      <c r="K192" s="509"/>
      <c r="L192" s="507"/>
      <c r="M192" s="508"/>
      <c r="N192" s="508"/>
      <c r="O192" s="508"/>
      <c r="P192" s="507"/>
      <c r="Q192" s="507"/>
      <c r="R192" s="507"/>
      <c r="S192" s="507"/>
      <c r="T192" s="507"/>
      <c r="U192" s="507"/>
      <c r="V192" s="507"/>
      <c r="W192" s="507"/>
      <c r="X192" s="507"/>
      <c r="Y192" s="507"/>
      <c r="Z192" s="507"/>
      <c r="AA192" s="507"/>
      <c r="AB192" s="507"/>
    </row>
    <row r="193" spans="2:28" ht="12.75" customHeight="1">
      <c r="B193" s="507"/>
      <c r="D193" s="507"/>
      <c r="E193" s="507"/>
      <c r="F193" s="507"/>
      <c r="G193" s="507"/>
      <c r="H193" s="509"/>
      <c r="I193" s="509"/>
      <c r="J193" s="509"/>
      <c r="K193" s="509"/>
      <c r="L193" s="507"/>
      <c r="M193" s="508"/>
      <c r="N193" s="508"/>
      <c r="O193" s="508"/>
      <c r="P193" s="507"/>
      <c r="Q193" s="507"/>
      <c r="R193" s="507"/>
      <c r="S193" s="507"/>
      <c r="T193" s="507"/>
      <c r="U193" s="507"/>
      <c r="V193" s="507"/>
      <c r="W193" s="507"/>
      <c r="X193" s="507"/>
      <c r="Y193" s="507"/>
      <c r="Z193" s="507"/>
      <c r="AA193" s="507"/>
      <c r="AB193" s="507"/>
    </row>
    <row r="194" spans="2:28" ht="12.75" customHeight="1">
      <c r="B194" s="507"/>
      <c r="D194" s="507"/>
      <c r="E194" s="507"/>
      <c r="F194" s="507"/>
      <c r="G194" s="507"/>
      <c r="H194" s="509"/>
      <c r="I194" s="509"/>
      <c r="J194" s="509"/>
      <c r="K194" s="509"/>
      <c r="L194" s="507"/>
      <c r="M194" s="508"/>
      <c r="N194" s="508"/>
      <c r="O194" s="508"/>
      <c r="P194" s="507"/>
      <c r="Q194" s="507"/>
      <c r="R194" s="507"/>
      <c r="S194" s="507"/>
      <c r="T194" s="507"/>
      <c r="U194" s="507"/>
      <c r="V194" s="507"/>
      <c r="W194" s="507"/>
      <c r="X194" s="507"/>
      <c r="Y194" s="507"/>
      <c r="Z194" s="507"/>
      <c r="AA194" s="507"/>
      <c r="AB194" s="507"/>
    </row>
    <row r="195" spans="2:28" ht="12.75" customHeight="1">
      <c r="B195" s="507"/>
      <c r="D195" s="507"/>
      <c r="E195" s="507"/>
      <c r="F195" s="507"/>
      <c r="G195" s="507"/>
      <c r="H195" s="509"/>
      <c r="I195" s="509"/>
      <c r="J195" s="509"/>
      <c r="K195" s="509"/>
      <c r="L195" s="507"/>
      <c r="M195" s="508"/>
      <c r="N195" s="508"/>
      <c r="O195" s="508"/>
      <c r="P195" s="507"/>
      <c r="Q195" s="507"/>
      <c r="R195" s="507"/>
      <c r="S195" s="507"/>
      <c r="T195" s="507"/>
      <c r="U195" s="507"/>
      <c r="V195" s="507"/>
      <c r="W195" s="507"/>
      <c r="X195" s="507"/>
      <c r="Y195" s="507"/>
      <c r="Z195" s="507"/>
      <c r="AA195" s="507"/>
      <c r="AB195" s="507"/>
    </row>
    <row r="196" spans="2:28" ht="12.75" customHeight="1">
      <c r="B196" s="507"/>
      <c r="D196" s="507"/>
      <c r="E196" s="507"/>
      <c r="F196" s="507"/>
      <c r="G196" s="507"/>
      <c r="H196" s="509"/>
      <c r="I196" s="509"/>
      <c r="J196" s="509"/>
      <c r="K196" s="509"/>
      <c r="L196" s="507"/>
      <c r="M196" s="508"/>
      <c r="N196" s="508"/>
      <c r="O196" s="508"/>
      <c r="P196" s="507"/>
      <c r="Q196" s="507"/>
      <c r="R196" s="507"/>
      <c r="S196" s="507"/>
      <c r="T196" s="507"/>
      <c r="U196" s="507"/>
      <c r="V196" s="507"/>
      <c r="W196" s="507"/>
      <c r="X196" s="507"/>
      <c r="Y196" s="507"/>
      <c r="Z196" s="507"/>
      <c r="AA196" s="507"/>
      <c r="AB196" s="507"/>
    </row>
    <row r="197" spans="2:28" ht="12.75" customHeight="1">
      <c r="B197" s="507"/>
      <c r="D197" s="507"/>
      <c r="E197" s="507"/>
      <c r="F197" s="507"/>
      <c r="G197" s="507"/>
      <c r="H197" s="509"/>
      <c r="I197" s="509"/>
      <c r="J197" s="509"/>
      <c r="K197" s="509"/>
      <c r="L197" s="507"/>
      <c r="M197" s="508"/>
      <c r="N197" s="508"/>
      <c r="O197" s="508"/>
      <c r="P197" s="507"/>
      <c r="Q197" s="507"/>
      <c r="R197" s="507"/>
      <c r="S197" s="507"/>
      <c r="T197" s="507"/>
      <c r="U197" s="507"/>
      <c r="V197" s="507"/>
      <c r="W197" s="507"/>
      <c r="X197" s="507"/>
      <c r="Y197" s="507"/>
      <c r="Z197" s="507"/>
      <c r="AA197" s="507"/>
      <c r="AB197" s="507"/>
    </row>
    <row r="198" spans="2:28" ht="12.75" customHeight="1">
      <c r="B198" s="507"/>
      <c r="D198" s="507"/>
      <c r="E198" s="507"/>
      <c r="F198" s="507"/>
      <c r="G198" s="507"/>
      <c r="H198" s="509"/>
      <c r="I198" s="509"/>
      <c r="J198" s="509"/>
      <c r="K198" s="509"/>
      <c r="L198" s="507"/>
      <c r="M198" s="508"/>
      <c r="N198" s="508"/>
      <c r="O198" s="508"/>
      <c r="P198" s="507"/>
      <c r="Q198" s="507"/>
      <c r="R198" s="507"/>
      <c r="S198" s="507"/>
      <c r="T198" s="507"/>
      <c r="U198" s="507"/>
      <c r="V198" s="507"/>
      <c r="W198" s="507"/>
      <c r="X198" s="507"/>
      <c r="Y198" s="507"/>
      <c r="Z198" s="507"/>
      <c r="AA198" s="507"/>
      <c r="AB198" s="507"/>
    </row>
    <row r="199" spans="2:28" ht="12.75" customHeight="1">
      <c r="B199" s="507"/>
      <c r="D199" s="507"/>
      <c r="E199" s="507"/>
      <c r="F199" s="507"/>
      <c r="G199" s="507"/>
      <c r="H199" s="509"/>
      <c r="I199" s="509"/>
      <c r="J199" s="509"/>
      <c r="K199" s="509"/>
      <c r="L199" s="507"/>
      <c r="M199" s="508"/>
      <c r="N199" s="508"/>
      <c r="O199" s="508"/>
      <c r="P199" s="507"/>
      <c r="Q199" s="507"/>
      <c r="R199" s="507"/>
      <c r="S199" s="507"/>
      <c r="T199" s="507"/>
      <c r="U199" s="507"/>
      <c r="V199" s="507"/>
      <c r="W199" s="507"/>
      <c r="X199" s="507"/>
      <c r="Y199" s="507"/>
      <c r="Z199" s="507"/>
      <c r="AA199" s="507"/>
      <c r="AB199" s="507"/>
    </row>
    <row r="200" spans="2:28" ht="12.75" customHeight="1">
      <c r="B200" s="507"/>
      <c r="D200" s="507"/>
      <c r="E200" s="507"/>
      <c r="F200" s="507"/>
      <c r="G200" s="507"/>
      <c r="H200" s="509"/>
      <c r="I200" s="509"/>
      <c r="J200" s="509"/>
      <c r="K200" s="509"/>
      <c r="L200" s="507"/>
      <c r="M200" s="508"/>
      <c r="N200" s="508"/>
      <c r="O200" s="508"/>
      <c r="P200" s="507"/>
      <c r="Q200" s="507"/>
      <c r="R200" s="507"/>
      <c r="S200" s="507"/>
      <c r="T200" s="507"/>
      <c r="U200" s="507"/>
      <c r="V200" s="507"/>
      <c r="W200" s="507"/>
      <c r="X200" s="507"/>
      <c r="Y200" s="507"/>
      <c r="Z200" s="507"/>
      <c r="AA200" s="507"/>
      <c r="AB200" s="507"/>
    </row>
    <row r="201" spans="2:28" ht="12.75" customHeight="1">
      <c r="B201" s="507"/>
      <c r="D201" s="507"/>
      <c r="E201" s="507"/>
      <c r="F201" s="507"/>
      <c r="G201" s="507"/>
      <c r="H201" s="509"/>
      <c r="I201" s="509"/>
      <c r="J201" s="509"/>
      <c r="K201" s="509"/>
      <c r="L201" s="507"/>
      <c r="M201" s="508"/>
      <c r="N201" s="508"/>
      <c r="O201" s="508"/>
      <c r="P201" s="507"/>
      <c r="Q201" s="507"/>
      <c r="R201" s="507"/>
      <c r="S201" s="507"/>
      <c r="T201" s="507"/>
      <c r="U201" s="507"/>
      <c r="V201" s="507"/>
      <c r="W201" s="507"/>
      <c r="X201" s="507"/>
      <c r="Y201" s="507"/>
      <c r="Z201" s="507"/>
      <c r="AA201" s="507"/>
      <c r="AB201" s="507"/>
    </row>
    <row r="202" spans="2:28" ht="12.75" customHeight="1">
      <c r="B202" s="507"/>
      <c r="D202" s="507"/>
      <c r="E202" s="507"/>
      <c r="F202" s="507"/>
      <c r="G202" s="507"/>
      <c r="H202" s="509"/>
      <c r="I202" s="509"/>
      <c r="J202" s="509"/>
      <c r="K202" s="509"/>
      <c r="L202" s="507"/>
      <c r="M202" s="508"/>
      <c r="N202" s="508"/>
      <c r="O202" s="508"/>
      <c r="P202" s="507"/>
      <c r="Q202" s="507"/>
      <c r="R202" s="507"/>
      <c r="S202" s="507"/>
      <c r="T202" s="507"/>
      <c r="U202" s="507"/>
      <c r="V202" s="507"/>
      <c r="W202" s="507"/>
      <c r="X202" s="507"/>
      <c r="Y202" s="507"/>
      <c r="Z202" s="507"/>
      <c r="AA202" s="507"/>
      <c r="AB202" s="507"/>
    </row>
    <row r="203" spans="2:28" ht="12.75" customHeight="1">
      <c r="B203" s="507"/>
      <c r="D203" s="507"/>
      <c r="E203" s="507"/>
      <c r="F203" s="507"/>
      <c r="G203" s="507"/>
      <c r="H203" s="509"/>
      <c r="I203" s="509"/>
      <c r="J203" s="509"/>
      <c r="K203" s="509"/>
      <c r="L203" s="507"/>
      <c r="M203" s="508"/>
      <c r="N203" s="508"/>
      <c r="O203" s="508"/>
      <c r="P203" s="507"/>
      <c r="Q203" s="507"/>
      <c r="R203" s="507"/>
      <c r="S203" s="507"/>
      <c r="T203" s="507"/>
      <c r="U203" s="507"/>
      <c r="V203" s="507"/>
      <c r="W203" s="507"/>
      <c r="X203" s="507"/>
      <c r="Y203" s="507"/>
      <c r="Z203" s="507"/>
      <c r="AA203" s="507"/>
      <c r="AB203" s="507"/>
    </row>
    <row r="204" spans="2:28" ht="12.75" customHeight="1">
      <c r="B204" s="507"/>
      <c r="D204" s="507"/>
      <c r="E204" s="507"/>
      <c r="F204" s="507"/>
      <c r="G204" s="507"/>
      <c r="H204" s="509"/>
      <c r="I204" s="509"/>
      <c r="J204" s="509"/>
      <c r="K204" s="509"/>
      <c r="L204" s="507"/>
      <c r="M204" s="508"/>
      <c r="N204" s="508"/>
      <c r="O204" s="508"/>
      <c r="P204" s="507"/>
      <c r="Q204" s="507"/>
      <c r="R204" s="507"/>
      <c r="S204" s="507"/>
      <c r="T204" s="507"/>
      <c r="U204" s="507"/>
      <c r="V204" s="507"/>
      <c r="W204" s="507"/>
      <c r="X204" s="507"/>
      <c r="Y204" s="507"/>
      <c r="Z204" s="507"/>
      <c r="AA204" s="507"/>
      <c r="AB204" s="507"/>
    </row>
    <row r="205" spans="2:28" ht="12.75" customHeight="1">
      <c r="B205" s="507"/>
      <c r="D205" s="507"/>
      <c r="E205" s="507"/>
      <c r="F205" s="507"/>
      <c r="G205" s="507"/>
      <c r="H205" s="509"/>
      <c r="I205" s="509"/>
      <c r="J205" s="509"/>
      <c r="K205" s="509"/>
      <c r="L205" s="507"/>
      <c r="M205" s="508"/>
      <c r="N205" s="508"/>
      <c r="O205" s="508"/>
      <c r="P205" s="507"/>
      <c r="Q205" s="507"/>
      <c r="R205" s="507"/>
      <c r="S205" s="507"/>
      <c r="T205" s="507"/>
      <c r="U205" s="507"/>
      <c r="V205" s="507"/>
      <c r="W205" s="507"/>
      <c r="X205" s="507"/>
      <c r="Y205" s="507"/>
      <c r="Z205" s="507"/>
      <c r="AA205" s="507"/>
      <c r="AB205" s="507"/>
    </row>
    <row r="206" spans="2:28" ht="12.75" customHeight="1">
      <c r="B206" s="507"/>
      <c r="D206" s="507"/>
      <c r="E206" s="507"/>
      <c r="F206" s="507"/>
      <c r="G206" s="507"/>
      <c r="H206" s="509"/>
      <c r="I206" s="509"/>
      <c r="J206" s="509"/>
      <c r="K206" s="509"/>
      <c r="L206" s="507"/>
      <c r="M206" s="508"/>
      <c r="N206" s="508"/>
      <c r="O206" s="508"/>
      <c r="P206" s="507"/>
      <c r="Q206" s="507"/>
      <c r="R206" s="507"/>
      <c r="S206" s="507"/>
      <c r="T206" s="507"/>
      <c r="U206" s="507"/>
      <c r="V206" s="507"/>
      <c r="W206" s="507"/>
      <c r="X206" s="507"/>
      <c r="Y206" s="507"/>
      <c r="Z206" s="507"/>
      <c r="AA206" s="507"/>
      <c r="AB206" s="507"/>
    </row>
    <row r="207" spans="2:28" ht="12.75" customHeight="1">
      <c r="B207" s="507"/>
      <c r="D207" s="507"/>
      <c r="E207" s="507"/>
      <c r="F207" s="507"/>
      <c r="G207" s="507"/>
      <c r="H207" s="509"/>
      <c r="I207" s="509"/>
      <c r="J207" s="509"/>
      <c r="K207" s="509"/>
      <c r="L207" s="507"/>
      <c r="M207" s="508"/>
      <c r="N207" s="508"/>
      <c r="O207" s="508"/>
      <c r="P207" s="507"/>
      <c r="Q207" s="507"/>
      <c r="R207" s="507"/>
      <c r="S207" s="507"/>
      <c r="T207" s="507"/>
      <c r="U207" s="507"/>
      <c r="V207" s="507"/>
      <c r="W207" s="507"/>
      <c r="X207" s="507"/>
      <c r="Y207" s="507"/>
      <c r="Z207" s="507"/>
      <c r="AA207" s="507"/>
      <c r="AB207" s="507"/>
    </row>
    <row r="208" spans="2:28" ht="12.75" customHeight="1">
      <c r="B208" s="507"/>
      <c r="D208" s="507"/>
      <c r="E208" s="507"/>
      <c r="F208" s="507"/>
      <c r="G208" s="507"/>
      <c r="H208" s="509"/>
      <c r="I208" s="509"/>
      <c r="J208" s="509"/>
      <c r="K208" s="509"/>
      <c r="L208" s="507"/>
      <c r="M208" s="508"/>
      <c r="N208" s="508"/>
      <c r="O208" s="508"/>
      <c r="P208" s="507"/>
      <c r="Q208" s="507"/>
      <c r="R208" s="507"/>
      <c r="S208" s="507"/>
      <c r="T208" s="507"/>
      <c r="U208" s="507"/>
      <c r="V208" s="507"/>
      <c r="W208" s="507"/>
      <c r="X208" s="507"/>
      <c r="Y208" s="507"/>
      <c r="Z208" s="507"/>
      <c r="AA208" s="507"/>
      <c r="AB208" s="507"/>
    </row>
    <row r="209" spans="2:28" ht="12.75" customHeight="1">
      <c r="B209" s="507"/>
      <c r="D209" s="507"/>
      <c r="E209" s="507"/>
      <c r="F209" s="507"/>
      <c r="G209" s="507"/>
      <c r="H209" s="509"/>
      <c r="I209" s="509"/>
      <c r="J209" s="509"/>
      <c r="K209" s="509"/>
      <c r="L209" s="507"/>
      <c r="M209" s="508"/>
      <c r="N209" s="508"/>
      <c r="O209" s="508"/>
      <c r="P209" s="507"/>
      <c r="Q209" s="507"/>
      <c r="R209" s="507"/>
      <c r="S209" s="507"/>
      <c r="T209" s="507"/>
      <c r="U209" s="507"/>
      <c r="V209" s="507"/>
      <c r="W209" s="507"/>
      <c r="X209" s="507"/>
      <c r="Y209" s="507"/>
      <c r="Z209" s="507"/>
      <c r="AA209" s="507"/>
      <c r="AB209" s="507"/>
    </row>
    <row r="210" spans="2:28" ht="12.75" customHeight="1">
      <c r="B210" s="507"/>
      <c r="D210" s="507"/>
      <c r="E210" s="507"/>
      <c r="F210" s="507"/>
      <c r="G210" s="507"/>
      <c r="H210" s="509"/>
      <c r="I210" s="509"/>
      <c r="J210" s="509"/>
      <c r="K210" s="509"/>
      <c r="L210" s="507"/>
      <c r="M210" s="508"/>
      <c r="N210" s="508"/>
      <c r="O210" s="508"/>
      <c r="P210" s="507"/>
      <c r="Q210" s="507"/>
      <c r="R210" s="507"/>
      <c r="S210" s="507"/>
      <c r="T210" s="507"/>
      <c r="U210" s="507"/>
      <c r="V210" s="507"/>
      <c r="W210" s="507"/>
      <c r="X210" s="507"/>
      <c r="Y210" s="507"/>
      <c r="Z210" s="507"/>
      <c r="AA210" s="507"/>
      <c r="AB210" s="507"/>
    </row>
    <row r="211" spans="2:28" ht="12.75" customHeight="1">
      <c r="B211" s="507"/>
      <c r="D211" s="507"/>
      <c r="E211" s="507"/>
      <c r="F211" s="507"/>
      <c r="G211" s="507"/>
      <c r="H211" s="509"/>
      <c r="I211" s="509"/>
      <c r="J211" s="509"/>
      <c r="K211" s="509"/>
      <c r="L211" s="507"/>
      <c r="M211" s="508"/>
      <c r="N211" s="508"/>
      <c r="O211" s="508"/>
      <c r="P211" s="507"/>
      <c r="Q211" s="507"/>
      <c r="R211" s="507"/>
      <c r="S211" s="507"/>
      <c r="T211" s="507"/>
      <c r="U211" s="507"/>
      <c r="V211" s="507"/>
      <c r="W211" s="507"/>
      <c r="X211" s="507"/>
      <c r="Y211" s="507"/>
      <c r="Z211" s="507"/>
      <c r="AA211" s="507"/>
      <c r="AB211" s="507"/>
    </row>
    <row r="212" spans="2:28" ht="12.75" customHeight="1">
      <c r="B212" s="507"/>
      <c r="D212" s="507"/>
      <c r="E212" s="507"/>
      <c r="F212" s="507"/>
      <c r="G212" s="507"/>
      <c r="H212" s="509"/>
      <c r="I212" s="509"/>
      <c r="J212" s="509"/>
      <c r="K212" s="509"/>
      <c r="L212" s="507"/>
      <c r="M212" s="508"/>
      <c r="N212" s="508"/>
      <c r="O212" s="508"/>
      <c r="P212" s="507"/>
      <c r="Q212" s="507"/>
      <c r="R212" s="507"/>
      <c r="S212" s="507"/>
      <c r="T212" s="507"/>
      <c r="U212" s="507"/>
      <c r="V212" s="507"/>
      <c r="W212" s="507"/>
      <c r="X212" s="507"/>
      <c r="Y212" s="507"/>
      <c r="Z212" s="507"/>
      <c r="AA212" s="507"/>
      <c r="AB212" s="507"/>
    </row>
    <row r="213" spans="2:28" ht="12.75" customHeight="1">
      <c r="B213" s="507"/>
      <c r="D213" s="507"/>
      <c r="E213" s="507"/>
      <c r="F213" s="507"/>
      <c r="G213" s="507"/>
      <c r="H213" s="509"/>
      <c r="I213" s="509"/>
      <c r="J213" s="509"/>
      <c r="K213" s="509"/>
      <c r="L213" s="507"/>
      <c r="M213" s="508"/>
      <c r="N213" s="508"/>
      <c r="O213" s="508"/>
      <c r="P213" s="507"/>
      <c r="Q213" s="507"/>
      <c r="R213" s="507"/>
      <c r="S213" s="507"/>
      <c r="T213" s="507"/>
      <c r="U213" s="507"/>
      <c r="V213" s="507"/>
      <c r="W213" s="507"/>
      <c r="X213" s="507"/>
      <c r="Y213" s="507"/>
      <c r="Z213" s="507"/>
      <c r="AA213" s="507"/>
      <c r="AB213" s="507"/>
    </row>
    <row r="214" spans="2:28" ht="12.75" customHeight="1">
      <c r="B214" s="507"/>
      <c r="D214" s="507"/>
      <c r="E214" s="507"/>
      <c r="F214" s="507"/>
      <c r="G214" s="507"/>
      <c r="H214" s="509"/>
      <c r="I214" s="509"/>
      <c r="J214" s="509"/>
      <c r="K214" s="509"/>
      <c r="L214" s="507"/>
      <c r="M214" s="508"/>
      <c r="N214" s="508"/>
      <c r="O214" s="508"/>
      <c r="P214" s="507"/>
      <c r="Q214" s="507"/>
      <c r="R214" s="507"/>
      <c r="S214" s="507"/>
      <c r="T214" s="507"/>
      <c r="U214" s="507"/>
      <c r="V214" s="507"/>
      <c r="W214" s="507"/>
      <c r="X214" s="507"/>
      <c r="Y214" s="507"/>
      <c r="Z214" s="507"/>
      <c r="AA214" s="507"/>
      <c r="AB214" s="507"/>
    </row>
    <row r="215" spans="2:28" ht="12.75" customHeight="1">
      <c r="B215" s="507"/>
      <c r="D215" s="507"/>
      <c r="E215" s="507"/>
      <c r="F215" s="507"/>
      <c r="G215" s="507"/>
      <c r="H215" s="509"/>
      <c r="I215" s="509"/>
      <c r="J215" s="509"/>
      <c r="K215" s="509"/>
      <c r="L215" s="507"/>
      <c r="M215" s="508"/>
      <c r="N215" s="508"/>
      <c r="O215" s="508"/>
      <c r="P215" s="507"/>
      <c r="Q215" s="507"/>
      <c r="R215" s="507"/>
      <c r="S215" s="507"/>
      <c r="T215" s="507"/>
      <c r="U215" s="507"/>
      <c r="V215" s="507"/>
      <c r="W215" s="507"/>
      <c r="X215" s="507"/>
      <c r="Y215" s="507"/>
      <c r="Z215" s="507"/>
      <c r="AA215" s="507"/>
      <c r="AB215" s="507"/>
    </row>
    <row r="216" spans="2:28" ht="12.75" customHeight="1">
      <c r="B216" s="507"/>
      <c r="D216" s="507"/>
      <c r="E216" s="507"/>
      <c r="F216" s="507"/>
      <c r="G216" s="507"/>
      <c r="H216" s="509"/>
      <c r="I216" s="509"/>
      <c r="J216" s="509"/>
      <c r="K216" s="509"/>
      <c r="L216" s="507"/>
      <c r="M216" s="508"/>
      <c r="N216" s="508"/>
      <c r="O216" s="508"/>
      <c r="P216" s="507"/>
      <c r="Q216" s="507"/>
      <c r="R216" s="507"/>
      <c r="S216" s="507"/>
      <c r="T216" s="507"/>
      <c r="U216" s="507"/>
      <c r="V216" s="507"/>
      <c r="W216" s="507"/>
      <c r="X216" s="507"/>
      <c r="Y216" s="507"/>
      <c r="Z216" s="507"/>
      <c r="AA216" s="507"/>
      <c r="AB216" s="507"/>
    </row>
    <row r="217" spans="2:28" ht="12.75" customHeight="1">
      <c r="B217" s="507"/>
      <c r="D217" s="507"/>
      <c r="E217" s="507"/>
      <c r="F217" s="507"/>
      <c r="G217" s="507"/>
      <c r="H217" s="509"/>
      <c r="I217" s="509"/>
      <c r="J217" s="509"/>
      <c r="K217" s="509"/>
      <c r="L217" s="507"/>
      <c r="M217" s="508"/>
      <c r="N217" s="508"/>
      <c r="O217" s="508"/>
      <c r="P217" s="507"/>
      <c r="Q217" s="507"/>
      <c r="R217" s="507"/>
      <c r="S217" s="507"/>
      <c r="T217" s="507"/>
      <c r="U217" s="507"/>
      <c r="V217" s="507"/>
      <c r="W217" s="507"/>
      <c r="X217" s="507"/>
      <c r="Y217" s="507"/>
      <c r="Z217" s="507"/>
      <c r="AA217" s="507"/>
      <c r="AB217" s="507"/>
    </row>
    <row r="218" spans="2:28" ht="12.75" customHeight="1">
      <c r="B218" s="507"/>
      <c r="D218" s="507"/>
      <c r="E218" s="507"/>
      <c r="F218" s="507"/>
      <c r="G218" s="507"/>
      <c r="H218" s="509"/>
      <c r="I218" s="509"/>
      <c r="J218" s="509"/>
      <c r="K218" s="509"/>
      <c r="L218" s="507"/>
      <c r="M218" s="508"/>
      <c r="N218" s="508"/>
      <c r="O218" s="508"/>
      <c r="P218" s="507"/>
      <c r="Q218" s="507"/>
      <c r="R218" s="507"/>
      <c r="S218" s="507"/>
      <c r="T218" s="507"/>
      <c r="U218" s="507"/>
      <c r="V218" s="507"/>
      <c r="W218" s="507"/>
      <c r="X218" s="507"/>
      <c r="Y218" s="507"/>
      <c r="Z218" s="507"/>
      <c r="AA218" s="507"/>
      <c r="AB218" s="507"/>
    </row>
    <row r="219" spans="2:28" ht="12.75" customHeight="1">
      <c r="B219" s="507"/>
      <c r="D219" s="507"/>
      <c r="E219" s="507"/>
      <c r="F219" s="507"/>
      <c r="G219" s="507"/>
      <c r="H219" s="509"/>
      <c r="I219" s="509"/>
      <c r="J219" s="509"/>
      <c r="K219" s="509"/>
      <c r="L219" s="507"/>
      <c r="M219" s="508"/>
      <c r="N219" s="508"/>
      <c r="O219" s="508"/>
      <c r="P219" s="507"/>
      <c r="Q219" s="507"/>
      <c r="R219" s="507"/>
      <c r="S219" s="507"/>
      <c r="T219" s="507"/>
      <c r="U219" s="507"/>
      <c r="V219" s="507"/>
      <c r="W219" s="507"/>
      <c r="X219" s="507"/>
      <c r="Y219" s="507"/>
      <c r="Z219" s="507"/>
      <c r="AA219" s="507"/>
      <c r="AB219" s="507"/>
    </row>
    <row r="220" spans="2:28" ht="12.75" customHeight="1">
      <c r="B220" s="507"/>
      <c r="D220" s="507"/>
      <c r="E220" s="507"/>
      <c r="F220" s="507"/>
      <c r="G220" s="507"/>
      <c r="H220" s="509"/>
      <c r="I220" s="509"/>
      <c r="J220" s="509"/>
      <c r="K220" s="509"/>
      <c r="L220" s="507"/>
      <c r="M220" s="508"/>
      <c r="N220" s="508"/>
      <c r="O220" s="508"/>
      <c r="P220" s="507"/>
      <c r="Q220" s="507"/>
      <c r="R220" s="507"/>
      <c r="S220" s="507"/>
      <c r="T220" s="507"/>
      <c r="U220" s="507"/>
      <c r="V220" s="507"/>
      <c r="W220" s="507"/>
      <c r="X220" s="507"/>
      <c r="Y220" s="507"/>
      <c r="Z220" s="507"/>
      <c r="AA220" s="507"/>
      <c r="AB220" s="507"/>
    </row>
    <row r="221" spans="2:28" ht="12.75" customHeight="1">
      <c r="B221" s="507"/>
      <c r="D221" s="507"/>
      <c r="E221" s="507"/>
      <c r="F221" s="507"/>
      <c r="G221" s="507"/>
      <c r="H221" s="509"/>
      <c r="I221" s="509"/>
      <c r="J221" s="509"/>
      <c r="K221" s="509"/>
      <c r="L221" s="507"/>
      <c r="M221" s="508"/>
      <c r="N221" s="508"/>
      <c r="O221" s="508"/>
      <c r="P221" s="507"/>
      <c r="Q221" s="507"/>
      <c r="R221" s="507"/>
      <c r="S221" s="507"/>
      <c r="T221" s="507"/>
      <c r="U221" s="507"/>
      <c r="V221" s="507"/>
      <c r="W221" s="507"/>
      <c r="X221" s="507"/>
      <c r="Y221" s="507"/>
      <c r="Z221" s="507"/>
      <c r="AA221" s="507"/>
      <c r="AB221" s="507"/>
    </row>
    <row r="222" spans="2:28" ht="12.75" customHeight="1">
      <c r="B222" s="507"/>
      <c r="D222" s="507"/>
      <c r="E222" s="507"/>
      <c r="F222" s="507"/>
      <c r="G222" s="507"/>
      <c r="H222" s="509"/>
      <c r="I222" s="509"/>
      <c r="J222" s="509"/>
      <c r="K222" s="509"/>
      <c r="L222" s="507"/>
      <c r="M222" s="508"/>
      <c r="N222" s="508"/>
      <c r="O222" s="508"/>
      <c r="P222" s="507"/>
      <c r="Q222" s="507"/>
      <c r="R222" s="507"/>
      <c r="S222" s="507"/>
      <c r="T222" s="507"/>
      <c r="U222" s="507"/>
      <c r="V222" s="507"/>
      <c r="W222" s="507"/>
      <c r="X222" s="507"/>
      <c r="Y222" s="507"/>
      <c r="Z222" s="507"/>
      <c r="AA222" s="507"/>
      <c r="AB222" s="507"/>
    </row>
    <row r="223" spans="2:28" ht="12.75" customHeight="1">
      <c r="B223" s="507"/>
      <c r="D223" s="507"/>
      <c r="E223" s="507"/>
      <c r="F223" s="507"/>
      <c r="G223" s="507"/>
      <c r="H223" s="509"/>
      <c r="I223" s="509"/>
      <c r="J223" s="509"/>
      <c r="K223" s="509"/>
      <c r="L223" s="507"/>
      <c r="M223" s="508"/>
      <c r="N223" s="508"/>
      <c r="O223" s="508"/>
      <c r="P223" s="507"/>
      <c r="Q223" s="507"/>
      <c r="R223" s="507"/>
      <c r="S223" s="507"/>
      <c r="T223" s="507"/>
      <c r="U223" s="507"/>
      <c r="V223" s="507"/>
      <c r="W223" s="507"/>
      <c r="X223" s="507"/>
      <c r="Y223" s="507"/>
      <c r="Z223" s="507"/>
      <c r="AA223" s="507"/>
      <c r="AB223" s="507"/>
    </row>
    <row r="224" spans="2:28" ht="12.75" customHeight="1">
      <c r="B224" s="507"/>
      <c r="D224" s="507"/>
      <c r="E224" s="507"/>
      <c r="F224" s="507"/>
      <c r="G224" s="507"/>
      <c r="H224" s="509"/>
      <c r="I224" s="509"/>
      <c r="J224" s="509"/>
      <c r="K224" s="509"/>
      <c r="L224" s="507"/>
      <c r="M224" s="508"/>
      <c r="N224" s="508"/>
      <c r="O224" s="508"/>
      <c r="P224" s="507"/>
      <c r="Q224" s="507"/>
      <c r="R224" s="507"/>
      <c r="S224" s="507"/>
      <c r="T224" s="507"/>
      <c r="U224" s="507"/>
      <c r="V224" s="507"/>
      <c r="W224" s="507"/>
      <c r="X224" s="507"/>
      <c r="Y224" s="507"/>
      <c r="Z224" s="507"/>
      <c r="AA224" s="507"/>
      <c r="AB224" s="507"/>
    </row>
    <row r="225" spans="2:28" ht="12.75" customHeight="1">
      <c r="B225" s="507"/>
      <c r="D225" s="507"/>
      <c r="E225" s="507"/>
      <c r="F225" s="507"/>
      <c r="G225" s="507"/>
      <c r="H225" s="509"/>
      <c r="I225" s="509"/>
      <c r="J225" s="509"/>
      <c r="K225" s="509"/>
      <c r="L225" s="507"/>
      <c r="M225" s="508"/>
      <c r="N225" s="508"/>
      <c r="O225" s="508"/>
      <c r="P225" s="507"/>
      <c r="Q225" s="507"/>
      <c r="R225" s="507"/>
      <c r="S225" s="507"/>
      <c r="T225" s="507"/>
      <c r="U225" s="507"/>
      <c r="V225" s="507"/>
      <c r="W225" s="507"/>
      <c r="X225" s="507"/>
      <c r="Y225" s="507"/>
      <c r="Z225" s="507"/>
      <c r="AA225" s="507"/>
      <c r="AB225" s="507"/>
    </row>
    <row r="226" spans="2:28" ht="12.75" customHeight="1">
      <c r="B226" s="507"/>
      <c r="D226" s="507"/>
      <c r="E226" s="507"/>
      <c r="F226" s="507"/>
      <c r="G226" s="507"/>
      <c r="H226" s="509"/>
      <c r="I226" s="509"/>
      <c r="J226" s="509"/>
      <c r="K226" s="509"/>
      <c r="L226" s="507"/>
      <c r="M226" s="508"/>
      <c r="N226" s="508"/>
      <c r="O226" s="508"/>
      <c r="P226" s="507"/>
      <c r="Q226" s="507"/>
      <c r="R226" s="507"/>
      <c r="S226" s="507"/>
      <c r="T226" s="507"/>
      <c r="U226" s="507"/>
      <c r="V226" s="507"/>
      <c r="W226" s="507"/>
      <c r="X226" s="507"/>
      <c r="Y226" s="507"/>
      <c r="Z226" s="507"/>
      <c r="AA226" s="507"/>
      <c r="AB226" s="507"/>
    </row>
    <row r="227" spans="2:28" ht="12.75" customHeight="1">
      <c r="B227" s="507"/>
      <c r="D227" s="507"/>
      <c r="E227" s="507"/>
      <c r="F227" s="507"/>
      <c r="G227" s="507"/>
      <c r="H227" s="509"/>
      <c r="I227" s="509"/>
      <c r="J227" s="509"/>
      <c r="K227" s="509"/>
      <c r="L227" s="507"/>
      <c r="M227" s="508"/>
      <c r="N227" s="508"/>
      <c r="O227" s="508"/>
      <c r="P227" s="507"/>
      <c r="Q227" s="507"/>
      <c r="R227" s="507"/>
      <c r="S227" s="507"/>
      <c r="T227" s="507"/>
      <c r="U227" s="507"/>
      <c r="V227" s="507"/>
      <c r="W227" s="507"/>
      <c r="X227" s="507"/>
      <c r="Y227" s="507"/>
      <c r="Z227" s="507"/>
      <c r="AA227" s="507"/>
      <c r="AB227" s="507"/>
    </row>
    <row r="228" spans="2:28" ht="12.75" customHeight="1">
      <c r="B228" s="507"/>
      <c r="D228" s="507"/>
      <c r="E228" s="507"/>
      <c r="F228" s="507"/>
      <c r="G228" s="507"/>
      <c r="H228" s="509"/>
      <c r="I228" s="509"/>
      <c r="J228" s="509"/>
      <c r="K228" s="509"/>
      <c r="L228" s="507"/>
      <c r="M228" s="508"/>
      <c r="N228" s="508"/>
      <c r="O228" s="508"/>
      <c r="P228" s="507"/>
      <c r="Q228" s="507"/>
      <c r="R228" s="507"/>
      <c r="S228" s="507"/>
      <c r="T228" s="507"/>
      <c r="U228" s="507"/>
      <c r="V228" s="507"/>
      <c r="W228" s="507"/>
      <c r="X228" s="507"/>
      <c r="Y228" s="507"/>
      <c r="Z228" s="507"/>
      <c r="AA228" s="507"/>
      <c r="AB228" s="507"/>
    </row>
    <row r="229" spans="2:28" ht="12.75" customHeight="1">
      <c r="B229" s="507"/>
      <c r="D229" s="507"/>
      <c r="E229" s="507"/>
      <c r="F229" s="507"/>
      <c r="G229" s="507"/>
      <c r="H229" s="509"/>
      <c r="I229" s="509"/>
      <c r="J229" s="509"/>
      <c r="K229" s="509"/>
      <c r="L229" s="507"/>
      <c r="M229" s="508"/>
      <c r="N229" s="508"/>
      <c r="O229" s="508"/>
      <c r="P229" s="507"/>
      <c r="Q229" s="507"/>
      <c r="R229" s="507"/>
      <c r="S229" s="507"/>
      <c r="T229" s="507"/>
      <c r="U229" s="507"/>
      <c r="V229" s="507"/>
      <c r="W229" s="507"/>
      <c r="X229" s="507"/>
      <c r="Y229" s="507"/>
      <c r="Z229" s="507"/>
      <c r="AA229" s="507"/>
      <c r="AB229" s="507"/>
    </row>
    <row r="230" spans="2:28" ht="12.75" customHeight="1">
      <c r="B230" s="507"/>
      <c r="D230" s="507"/>
      <c r="E230" s="507"/>
      <c r="F230" s="507"/>
      <c r="G230" s="507"/>
      <c r="H230" s="509"/>
      <c r="I230" s="509"/>
      <c r="J230" s="509"/>
      <c r="K230" s="509"/>
      <c r="L230" s="507"/>
      <c r="M230" s="508"/>
      <c r="N230" s="508"/>
      <c r="O230" s="508"/>
      <c r="P230" s="507"/>
      <c r="Q230" s="507"/>
      <c r="R230" s="507"/>
      <c r="S230" s="507"/>
      <c r="T230" s="507"/>
      <c r="U230" s="507"/>
      <c r="V230" s="507"/>
      <c r="W230" s="507"/>
      <c r="X230" s="507"/>
      <c r="Y230" s="507"/>
      <c r="Z230" s="507"/>
      <c r="AA230" s="507"/>
      <c r="AB230" s="507"/>
    </row>
    <row r="231" spans="2:28" ht="12.75" customHeight="1">
      <c r="B231" s="507"/>
      <c r="D231" s="507"/>
      <c r="E231" s="507"/>
      <c r="F231" s="507"/>
      <c r="G231" s="507"/>
      <c r="H231" s="509"/>
      <c r="I231" s="509"/>
      <c r="J231" s="509"/>
      <c r="K231" s="509"/>
      <c r="L231" s="507"/>
      <c r="M231" s="508"/>
      <c r="N231" s="508"/>
      <c r="O231" s="508"/>
      <c r="P231" s="507"/>
      <c r="Q231" s="507"/>
      <c r="R231" s="507"/>
      <c r="S231" s="507"/>
      <c r="T231" s="507"/>
      <c r="U231" s="507"/>
      <c r="V231" s="507"/>
      <c r="W231" s="507"/>
      <c r="X231" s="507"/>
      <c r="Y231" s="507"/>
      <c r="Z231" s="507"/>
      <c r="AA231" s="507"/>
      <c r="AB231" s="507"/>
    </row>
    <row r="232" spans="2:28" ht="12.75" customHeight="1">
      <c r="B232" s="507"/>
      <c r="D232" s="507"/>
      <c r="E232" s="507"/>
      <c r="F232" s="507"/>
      <c r="G232" s="507"/>
      <c r="H232" s="509"/>
      <c r="I232" s="509"/>
      <c r="J232" s="509"/>
      <c r="K232" s="509"/>
      <c r="L232" s="507"/>
      <c r="M232" s="508"/>
      <c r="N232" s="508"/>
      <c r="O232" s="508"/>
      <c r="P232" s="507"/>
      <c r="Q232" s="507"/>
      <c r="R232" s="507"/>
      <c r="S232" s="507"/>
      <c r="T232" s="507"/>
      <c r="U232" s="507"/>
      <c r="V232" s="507"/>
      <c r="W232" s="507"/>
      <c r="X232" s="507"/>
      <c r="Y232" s="507"/>
      <c r="Z232" s="507"/>
      <c r="AA232" s="507"/>
      <c r="AB232" s="507"/>
    </row>
    <row r="233" spans="2:28" ht="12.75" customHeight="1">
      <c r="B233" s="507"/>
      <c r="D233" s="507"/>
      <c r="E233" s="507"/>
      <c r="F233" s="507"/>
      <c r="G233" s="507"/>
      <c r="H233" s="509"/>
      <c r="I233" s="509"/>
      <c r="J233" s="509"/>
      <c r="K233" s="509"/>
      <c r="L233" s="507"/>
      <c r="M233" s="508"/>
      <c r="N233" s="508"/>
      <c r="O233" s="508"/>
      <c r="P233" s="507"/>
      <c r="Q233" s="507"/>
      <c r="R233" s="507"/>
      <c r="S233" s="507"/>
      <c r="T233" s="507"/>
      <c r="U233" s="507"/>
      <c r="V233" s="507"/>
      <c r="W233" s="507"/>
      <c r="X233" s="507"/>
      <c r="Y233" s="507"/>
      <c r="Z233" s="507"/>
      <c r="AA233" s="507"/>
      <c r="AB233" s="507"/>
    </row>
    <row r="234" spans="2:28" ht="12.75" customHeight="1">
      <c r="B234" s="507"/>
      <c r="D234" s="507"/>
      <c r="E234" s="507"/>
      <c r="F234" s="507"/>
      <c r="G234" s="507"/>
      <c r="H234" s="509"/>
      <c r="I234" s="509"/>
      <c r="J234" s="509"/>
      <c r="K234" s="509"/>
      <c r="L234" s="507"/>
      <c r="M234" s="508"/>
      <c r="N234" s="508"/>
      <c r="O234" s="508"/>
      <c r="P234" s="507"/>
      <c r="Q234" s="507"/>
      <c r="R234" s="507"/>
      <c r="S234" s="507"/>
      <c r="T234" s="507"/>
      <c r="U234" s="507"/>
      <c r="V234" s="507"/>
      <c r="W234" s="507"/>
      <c r="X234" s="507"/>
      <c r="Y234" s="507"/>
      <c r="Z234" s="507"/>
      <c r="AA234" s="507"/>
      <c r="AB234" s="507"/>
    </row>
    <row r="235" spans="2:28" ht="12.75" customHeight="1">
      <c r="B235" s="507"/>
      <c r="D235" s="507"/>
      <c r="E235" s="507"/>
      <c r="F235" s="507"/>
      <c r="G235" s="507"/>
      <c r="H235" s="509"/>
      <c r="I235" s="509"/>
      <c r="J235" s="509"/>
      <c r="K235" s="509"/>
      <c r="L235" s="507"/>
      <c r="M235" s="508"/>
      <c r="N235" s="508"/>
      <c r="O235" s="508"/>
      <c r="P235" s="507"/>
      <c r="Q235" s="507"/>
      <c r="R235" s="507"/>
      <c r="S235" s="507"/>
      <c r="T235" s="507"/>
      <c r="U235" s="507"/>
      <c r="V235" s="507"/>
      <c r="W235" s="507"/>
      <c r="X235" s="507"/>
      <c r="Y235" s="507"/>
      <c r="Z235" s="507"/>
      <c r="AA235" s="507"/>
      <c r="AB235" s="507"/>
    </row>
    <row r="236" spans="2:28" ht="12.75" customHeight="1">
      <c r="B236" s="507"/>
      <c r="D236" s="507"/>
      <c r="E236" s="507"/>
      <c r="F236" s="507"/>
      <c r="G236" s="507"/>
      <c r="H236" s="509"/>
      <c r="I236" s="509"/>
      <c r="J236" s="509"/>
      <c r="K236" s="509"/>
      <c r="L236" s="507"/>
      <c r="M236" s="508"/>
      <c r="N236" s="508"/>
      <c r="O236" s="508"/>
      <c r="P236" s="507"/>
      <c r="Q236" s="507"/>
      <c r="R236" s="507"/>
      <c r="S236" s="507"/>
      <c r="T236" s="507"/>
      <c r="U236" s="507"/>
      <c r="V236" s="507"/>
      <c r="W236" s="507"/>
      <c r="X236" s="507"/>
      <c r="Y236" s="507"/>
      <c r="Z236" s="507"/>
      <c r="AA236" s="507"/>
      <c r="AB236" s="507"/>
    </row>
    <row r="237" spans="2:28" ht="12.75" customHeight="1">
      <c r="B237" s="507"/>
      <c r="D237" s="507"/>
      <c r="E237" s="507"/>
      <c r="F237" s="507"/>
      <c r="G237" s="507"/>
      <c r="H237" s="509"/>
      <c r="I237" s="509"/>
      <c r="J237" s="509"/>
      <c r="K237" s="509"/>
      <c r="L237" s="507"/>
      <c r="M237" s="508"/>
      <c r="N237" s="508"/>
      <c r="O237" s="508"/>
      <c r="P237" s="507"/>
      <c r="Q237" s="507"/>
      <c r="R237" s="507"/>
      <c r="S237" s="507"/>
      <c r="T237" s="507"/>
      <c r="U237" s="507"/>
      <c r="V237" s="507"/>
      <c r="W237" s="507"/>
      <c r="X237" s="507"/>
      <c r="Y237" s="507"/>
      <c r="Z237" s="507"/>
      <c r="AA237" s="507"/>
      <c r="AB237" s="507"/>
    </row>
    <row r="238" spans="2:28" ht="12.75" customHeight="1">
      <c r="B238" s="507"/>
      <c r="D238" s="507"/>
      <c r="E238" s="507"/>
      <c r="F238" s="507"/>
      <c r="G238" s="507"/>
      <c r="H238" s="509"/>
      <c r="I238" s="509"/>
      <c r="J238" s="509"/>
      <c r="K238" s="509"/>
      <c r="L238" s="507"/>
      <c r="M238" s="508"/>
      <c r="N238" s="508"/>
      <c r="O238" s="508"/>
      <c r="P238" s="507"/>
      <c r="Q238" s="507"/>
      <c r="R238" s="507"/>
      <c r="S238" s="507"/>
      <c r="T238" s="507"/>
      <c r="U238" s="507"/>
      <c r="V238" s="507"/>
      <c r="W238" s="507"/>
      <c r="X238" s="507"/>
      <c r="Y238" s="507"/>
      <c r="Z238" s="507"/>
      <c r="AA238" s="507"/>
      <c r="AB238" s="507"/>
    </row>
    <row r="239" spans="2:28" ht="12.75" customHeight="1">
      <c r="B239" s="507"/>
      <c r="D239" s="507"/>
      <c r="E239" s="507"/>
      <c r="F239" s="507"/>
      <c r="G239" s="507"/>
      <c r="H239" s="509"/>
      <c r="I239" s="509"/>
      <c r="J239" s="509"/>
      <c r="K239" s="509"/>
      <c r="L239" s="507"/>
      <c r="M239" s="508"/>
      <c r="N239" s="508"/>
      <c r="O239" s="508"/>
      <c r="P239" s="507"/>
      <c r="Q239" s="507"/>
      <c r="R239" s="507"/>
      <c r="S239" s="507"/>
      <c r="T239" s="507"/>
      <c r="U239" s="507"/>
      <c r="V239" s="507"/>
      <c r="W239" s="507"/>
      <c r="X239" s="507"/>
      <c r="Y239" s="507"/>
      <c r="Z239" s="507"/>
      <c r="AA239" s="507"/>
      <c r="AB239" s="507"/>
    </row>
    <row r="240" spans="2:28" ht="12.75" customHeight="1">
      <c r="B240" s="507"/>
      <c r="D240" s="507"/>
      <c r="E240" s="507"/>
      <c r="F240" s="507"/>
      <c r="G240" s="507"/>
      <c r="H240" s="509"/>
      <c r="I240" s="509"/>
      <c r="J240" s="509"/>
      <c r="K240" s="509"/>
      <c r="L240" s="507"/>
      <c r="M240" s="508"/>
      <c r="N240" s="508"/>
      <c r="O240" s="508"/>
      <c r="P240" s="507"/>
      <c r="Q240" s="507"/>
      <c r="R240" s="507"/>
      <c r="S240" s="507"/>
      <c r="T240" s="507"/>
      <c r="U240" s="507"/>
      <c r="V240" s="507"/>
      <c r="W240" s="507"/>
      <c r="X240" s="507"/>
      <c r="Y240" s="507"/>
      <c r="Z240" s="507"/>
      <c r="AA240" s="507"/>
      <c r="AB240" s="507"/>
    </row>
    <row r="241" spans="2:28" ht="12.75" customHeight="1">
      <c r="B241" s="507"/>
      <c r="D241" s="507"/>
      <c r="E241" s="507"/>
      <c r="F241" s="507"/>
      <c r="G241" s="507"/>
      <c r="H241" s="509"/>
      <c r="I241" s="509"/>
      <c r="J241" s="509"/>
      <c r="K241" s="509"/>
      <c r="L241" s="507"/>
      <c r="M241" s="508"/>
      <c r="N241" s="508"/>
      <c r="O241" s="508"/>
      <c r="P241" s="507"/>
      <c r="Q241" s="507"/>
      <c r="R241" s="507"/>
      <c r="S241" s="507"/>
      <c r="T241" s="507"/>
      <c r="U241" s="507"/>
      <c r="V241" s="507"/>
      <c r="W241" s="507"/>
      <c r="X241" s="507"/>
      <c r="Y241" s="507"/>
      <c r="Z241" s="507"/>
      <c r="AA241" s="507"/>
      <c r="AB241" s="507"/>
    </row>
    <row r="242" spans="2:28" ht="12.75" customHeight="1">
      <c r="B242" s="507"/>
      <c r="D242" s="507"/>
      <c r="E242" s="507"/>
      <c r="F242" s="507"/>
      <c r="G242" s="507"/>
      <c r="H242" s="509"/>
      <c r="I242" s="509"/>
      <c r="J242" s="509"/>
      <c r="K242" s="509"/>
      <c r="L242" s="507"/>
      <c r="M242" s="508"/>
      <c r="N242" s="508"/>
      <c r="O242" s="508"/>
      <c r="P242" s="507"/>
      <c r="Q242" s="507"/>
      <c r="R242" s="507"/>
      <c r="S242" s="507"/>
      <c r="T242" s="507"/>
      <c r="U242" s="507"/>
      <c r="V242" s="507"/>
      <c r="W242" s="507"/>
      <c r="X242" s="507"/>
      <c r="Y242" s="507"/>
      <c r="Z242" s="507"/>
      <c r="AA242" s="507"/>
      <c r="AB242" s="507"/>
    </row>
    <row r="243" spans="2:28" ht="12.75" customHeight="1">
      <c r="B243" s="507"/>
      <c r="D243" s="507"/>
      <c r="E243" s="507"/>
      <c r="F243" s="507"/>
      <c r="G243" s="507"/>
      <c r="H243" s="509"/>
      <c r="I243" s="509"/>
      <c r="J243" s="509"/>
      <c r="K243" s="509"/>
      <c r="L243" s="507"/>
      <c r="M243" s="508"/>
      <c r="N243" s="508"/>
      <c r="O243" s="508"/>
      <c r="P243" s="507"/>
      <c r="Q243" s="507"/>
      <c r="R243" s="507"/>
      <c r="S243" s="507"/>
      <c r="T243" s="507"/>
      <c r="U243" s="507"/>
      <c r="V243" s="507"/>
      <c r="W243" s="507"/>
      <c r="X243" s="507"/>
      <c r="Y243" s="507"/>
      <c r="Z243" s="507"/>
      <c r="AA243" s="507"/>
      <c r="AB243" s="507"/>
    </row>
    <row r="244" spans="2:28" ht="12.75" customHeight="1">
      <c r="B244" s="507"/>
      <c r="D244" s="507"/>
      <c r="E244" s="507"/>
      <c r="F244" s="507"/>
      <c r="G244" s="507"/>
      <c r="H244" s="509"/>
      <c r="I244" s="509"/>
      <c r="J244" s="509"/>
      <c r="K244" s="509"/>
      <c r="L244" s="507"/>
      <c r="M244" s="508"/>
      <c r="N244" s="508"/>
      <c r="O244" s="508"/>
      <c r="P244" s="507"/>
      <c r="Q244" s="507"/>
      <c r="R244" s="507"/>
      <c r="S244" s="507"/>
      <c r="T244" s="507"/>
      <c r="U244" s="507"/>
      <c r="V244" s="507"/>
      <c r="W244" s="507"/>
      <c r="X244" s="507"/>
      <c r="Y244" s="507"/>
      <c r="Z244" s="507"/>
      <c r="AA244" s="507"/>
      <c r="AB244" s="507"/>
    </row>
    <row r="245" spans="2:28" ht="12.75" customHeight="1">
      <c r="B245" s="507"/>
      <c r="D245" s="507"/>
      <c r="E245" s="507"/>
      <c r="F245" s="507"/>
      <c r="G245" s="507"/>
      <c r="H245" s="509"/>
      <c r="I245" s="509"/>
      <c r="J245" s="509"/>
      <c r="K245" s="509"/>
      <c r="L245" s="507"/>
      <c r="M245" s="508"/>
      <c r="N245" s="508"/>
      <c r="O245" s="508"/>
      <c r="P245" s="507"/>
      <c r="Q245" s="507"/>
      <c r="R245" s="507"/>
      <c r="S245" s="507"/>
      <c r="T245" s="507"/>
      <c r="U245" s="507"/>
      <c r="V245" s="507"/>
      <c r="W245" s="507"/>
      <c r="X245" s="507"/>
      <c r="Y245" s="507"/>
      <c r="Z245" s="507"/>
      <c r="AA245" s="507"/>
      <c r="AB245" s="507"/>
    </row>
    <row r="246" spans="2:28" ht="12.75" customHeight="1">
      <c r="B246" s="507"/>
      <c r="D246" s="507"/>
      <c r="E246" s="507"/>
      <c r="F246" s="507"/>
      <c r="G246" s="507"/>
      <c r="H246" s="509"/>
      <c r="I246" s="509"/>
      <c r="J246" s="509"/>
      <c r="K246" s="509"/>
      <c r="L246" s="507"/>
      <c r="M246" s="508"/>
      <c r="N246" s="508"/>
      <c r="O246" s="508"/>
      <c r="P246" s="507"/>
      <c r="Q246" s="507"/>
      <c r="R246" s="507"/>
      <c r="S246" s="507"/>
      <c r="T246" s="507"/>
      <c r="U246" s="507"/>
      <c r="V246" s="507"/>
      <c r="W246" s="507"/>
      <c r="X246" s="507"/>
      <c r="Y246" s="507"/>
      <c r="Z246" s="507"/>
      <c r="AA246" s="507"/>
      <c r="AB246" s="507"/>
    </row>
    <row r="247" spans="2:28" ht="12.75" customHeight="1">
      <c r="B247" s="507"/>
      <c r="D247" s="507"/>
      <c r="E247" s="507"/>
      <c r="F247" s="507"/>
      <c r="G247" s="507"/>
      <c r="H247" s="509"/>
      <c r="I247" s="509"/>
      <c r="J247" s="509"/>
      <c r="K247" s="509"/>
      <c r="L247" s="507"/>
      <c r="M247" s="508"/>
      <c r="N247" s="508"/>
      <c r="O247" s="508"/>
      <c r="P247" s="507"/>
      <c r="Q247" s="507"/>
      <c r="R247" s="507"/>
      <c r="S247" s="507"/>
      <c r="T247" s="507"/>
      <c r="U247" s="507"/>
      <c r="V247" s="507"/>
      <c r="W247" s="507"/>
      <c r="X247" s="507"/>
      <c r="Y247" s="507"/>
      <c r="Z247" s="507"/>
      <c r="AA247" s="507"/>
      <c r="AB247" s="507"/>
    </row>
    <row r="248" spans="2:28" ht="12.75" customHeight="1">
      <c r="B248" s="507"/>
      <c r="D248" s="507"/>
      <c r="E248" s="507"/>
      <c r="F248" s="507"/>
      <c r="G248" s="507"/>
      <c r="H248" s="509"/>
      <c r="I248" s="509"/>
      <c r="J248" s="509"/>
      <c r="K248" s="509"/>
      <c r="L248" s="507"/>
      <c r="M248" s="508"/>
      <c r="N248" s="508"/>
      <c r="O248" s="508"/>
      <c r="P248" s="507"/>
      <c r="Q248" s="507"/>
      <c r="R248" s="507"/>
      <c r="S248" s="507"/>
      <c r="T248" s="507"/>
      <c r="U248" s="507"/>
      <c r="V248" s="507"/>
      <c r="W248" s="507"/>
      <c r="X248" s="507"/>
      <c r="Y248" s="507"/>
      <c r="Z248" s="507"/>
      <c r="AA248" s="507"/>
      <c r="AB248" s="507"/>
    </row>
    <row r="249" spans="2:28" ht="12.75" customHeight="1">
      <c r="B249" s="507"/>
      <c r="D249" s="507"/>
      <c r="E249" s="507"/>
      <c r="F249" s="507"/>
      <c r="G249" s="507"/>
      <c r="H249" s="509"/>
      <c r="I249" s="509"/>
      <c r="J249" s="509"/>
      <c r="K249" s="509"/>
      <c r="L249" s="507"/>
      <c r="M249" s="508"/>
      <c r="N249" s="508"/>
      <c r="O249" s="508"/>
      <c r="P249" s="507"/>
      <c r="Q249" s="507"/>
      <c r="R249" s="507"/>
      <c r="S249" s="507"/>
      <c r="T249" s="507"/>
      <c r="U249" s="507"/>
      <c r="V249" s="507"/>
      <c r="W249" s="507"/>
      <c r="X249" s="507"/>
      <c r="Y249" s="507"/>
      <c r="Z249" s="507"/>
      <c r="AA249" s="507"/>
      <c r="AB249" s="507"/>
    </row>
    <row r="250" spans="2:28" ht="12.75" customHeight="1">
      <c r="B250" s="507"/>
      <c r="D250" s="507"/>
      <c r="E250" s="507"/>
      <c r="F250" s="507"/>
      <c r="G250" s="507"/>
      <c r="H250" s="509"/>
      <c r="I250" s="509"/>
      <c r="J250" s="509"/>
      <c r="K250" s="509"/>
      <c r="L250" s="507"/>
      <c r="M250" s="508"/>
      <c r="N250" s="508"/>
      <c r="O250" s="508"/>
      <c r="P250" s="507"/>
      <c r="Q250" s="507"/>
      <c r="R250" s="507"/>
      <c r="S250" s="507"/>
      <c r="T250" s="507"/>
      <c r="U250" s="507"/>
      <c r="V250" s="507"/>
      <c r="W250" s="507"/>
      <c r="X250" s="507"/>
      <c r="Y250" s="507"/>
      <c r="Z250" s="507"/>
      <c r="AA250" s="507"/>
      <c r="AB250" s="507"/>
    </row>
    <row r="251" spans="2:28" ht="12.75" customHeight="1">
      <c r="B251" s="507"/>
      <c r="D251" s="507"/>
      <c r="E251" s="507"/>
      <c r="F251" s="507"/>
      <c r="G251" s="507"/>
      <c r="H251" s="509"/>
      <c r="I251" s="509"/>
      <c r="J251" s="509"/>
      <c r="K251" s="509"/>
      <c r="L251" s="507"/>
      <c r="M251" s="508"/>
      <c r="N251" s="508"/>
      <c r="O251" s="508"/>
      <c r="P251" s="507"/>
      <c r="Q251" s="507"/>
      <c r="R251" s="507"/>
      <c r="S251" s="507"/>
      <c r="T251" s="507"/>
      <c r="U251" s="507"/>
      <c r="V251" s="507"/>
      <c r="W251" s="507"/>
      <c r="X251" s="507"/>
      <c r="Y251" s="507"/>
      <c r="Z251" s="507"/>
      <c r="AA251" s="507"/>
      <c r="AB251" s="507"/>
    </row>
    <row r="252" spans="2:28" ht="12.75" customHeight="1">
      <c r="B252" s="507"/>
      <c r="D252" s="507"/>
      <c r="E252" s="507"/>
      <c r="F252" s="507"/>
      <c r="G252" s="507"/>
      <c r="H252" s="509"/>
      <c r="I252" s="509"/>
      <c r="J252" s="509"/>
      <c r="K252" s="509"/>
      <c r="L252" s="507"/>
      <c r="M252" s="508"/>
      <c r="N252" s="508"/>
      <c r="O252" s="508"/>
      <c r="P252" s="507"/>
      <c r="Q252" s="507"/>
      <c r="R252" s="507"/>
      <c r="S252" s="507"/>
      <c r="T252" s="507"/>
      <c r="U252" s="507"/>
      <c r="V252" s="507"/>
      <c r="W252" s="507"/>
      <c r="X252" s="507"/>
      <c r="Y252" s="507"/>
      <c r="Z252" s="507"/>
      <c r="AA252" s="507"/>
      <c r="AB252" s="507"/>
    </row>
    <row r="253" spans="2:28" ht="12.75" customHeight="1">
      <c r="B253" s="507"/>
      <c r="D253" s="507"/>
      <c r="E253" s="507"/>
      <c r="F253" s="507"/>
      <c r="G253" s="507"/>
      <c r="H253" s="509"/>
      <c r="I253" s="509"/>
      <c r="J253" s="509"/>
      <c r="K253" s="509"/>
      <c r="L253" s="507"/>
      <c r="M253" s="508"/>
      <c r="N253" s="508"/>
      <c r="O253" s="508"/>
      <c r="P253" s="507"/>
      <c r="Q253" s="507"/>
      <c r="R253" s="507"/>
      <c r="S253" s="507"/>
      <c r="T253" s="507"/>
      <c r="U253" s="507"/>
      <c r="V253" s="507"/>
      <c r="W253" s="507"/>
      <c r="X253" s="507"/>
      <c r="Y253" s="507"/>
      <c r="Z253" s="507"/>
      <c r="AA253" s="507"/>
      <c r="AB253" s="507"/>
    </row>
    <row r="254" spans="2:28" ht="12.75" customHeight="1">
      <c r="B254" s="507"/>
      <c r="D254" s="507"/>
      <c r="E254" s="507"/>
      <c r="F254" s="507"/>
      <c r="G254" s="507"/>
      <c r="H254" s="509"/>
      <c r="I254" s="509"/>
      <c r="J254" s="509"/>
      <c r="K254" s="509"/>
      <c r="L254" s="507"/>
      <c r="M254" s="508"/>
      <c r="N254" s="508"/>
      <c r="O254" s="508"/>
      <c r="P254" s="507"/>
      <c r="Q254" s="507"/>
      <c r="R254" s="507"/>
      <c r="S254" s="507"/>
      <c r="T254" s="507"/>
      <c r="U254" s="507"/>
      <c r="V254" s="507"/>
      <c r="W254" s="507"/>
      <c r="X254" s="507"/>
      <c r="Y254" s="507"/>
      <c r="Z254" s="507"/>
      <c r="AA254" s="507"/>
      <c r="AB254" s="507"/>
    </row>
    <row r="255" spans="2:28" ht="12.75" customHeight="1">
      <c r="B255" s="507"/>
      <c r="D255" s="507"/>
      <c r="E255" s="507"/>
      <c r="F255" s="507"/>
      <c r="G255" s="507"/>
      <c r="H255" s="509"/>
      <c r="I255" s="509"/>
      <c r="J255" s="509"/>
      <c r="K255" s="509"/>
      <c r="L255" s="507"/>
      <c r="M255" s="508"/>
      <c r="N255" s="508"/>
      <c r="O255" s="508"/>
      <c r="P255" s="507"/>
      <c r="Q255" s="507"/>
      <c r="R255" s="507"/>
      <c r="S255" s="507"/>
      <c r="T255" s="507"/>
      <c r="U255" s="507"/>
      <c r="V255" s="507"/>
      <c r="W255" s="507"/>
      <c r="X255" s="507"/>
      <c r="Y255" s="507"/>
      <c r="Z255" s="507"/>
      <c r="AA255" s="507"/>
      <c r="AB255" s="507"/>
    </row>
    <row r="256" spans="2:28" ht="12.75" customHeight="1">
      <c r="B256" s="507"/>
      <c r="D256" s="507"/>
      <c r="E256" s="507"/>
      <c r="F256" s="507"/>
      <c r="G256" s="507"/>
      <c r="H256" s="509"/>
      <c r="I256" s="509"/>
      <c r="J256" s="509"/>
      <c r="K256" s="509"/>
      <c r="L256" s="507"/>
      <c r="M256" s="508"/>
      <c r="N256" s="508"/>
      <c r="O256" s="508"/>
      <c r="P256" s="507"/>
      <c r="Q256" s="507"/>
      <c r="R256" s="507"/>
      <c r="S256" s="507"/>
      <c r="T256" s="507"/>
      <c r="U256" s="507"/>
      <c r="V256" s="507"/>
      <c r="W256" s="507"/>
      <c r="X256" s="507"/>
      <c r="Y256" s="507"/>
      <c r="Z256" s="507"/>
      <c r="AA256" s="507"/>
      <c r="AB256" s="507"/>
    </row>
    <row r="257" spans="2:28" ht="12.75" customHeight="1">
      <c r="B257" s="507"/>
      <c r="D257" s="507"/>
      <c r="E257" s="507"/>
      <c r="F257" s="507"/>
      <c r="G257" s="507"/>
      <c r="H257" s="509"/>
      <c r="I257" s="509"/>
      <c r="J257" s="509"/>
      <c r="K257" s="509"/>
      <c r="L257" s="507"/>
      <c r="M257" s="508"/>
      <c r="N257" s="508"/>
      <c r="O257" s="508"/>
      <c r="P257" s="507"/>
      <c r="Q257" s="507"/>
      <c r="R257" s="507"/>
      <c r="S257" s="507"/>
      <c r="T257" s="507"/>
      <c r="U257" s="507"/>
      <c r="V257" s="507"/>
      <c r="W257" s="507"/>
      <c r="X257" s="507"/>
      <c r="Y257" s="507"/>
      <c r="Z257" s="507"/>
      <c r="AA257" s="507"/>
      <c r="AB257" s="507"/>
    </row>
    <row r="258" spans="2:28" ht="12.75" customHeight="1">
      <c r="B258" s="507"/>
      <c r="D258" s="507"/>
      <c r="E258" s="507"/>
      <c r="F258" s="507"/>
      <c r="G258" s="507"/>
      <c r="H258" s="509"/>
      <c r="I258" s="509"/>
      <c r="J258" s="509"/>
      <c r="K258" s="509"/>
      <c r="L258" s="507"/>
      <c r="M258" s="508"/>
      <c r="N258" s="508"/>
      <c r="O258" s="508"/>
      <c r="P258" s="507"/>
      <c r="Q258" s="507"/>
      <c r="R258" s="507"/>
      <c r="S258" s="507"/>
      <c r="T258" s="507"/>
      <c r="U258" s="507"/>
      <c r="V258" s="507"/>
      <c r="W258" s="507"/>
      <c r="X258" s="507"/>
      <c r="Y258" s="507"/>
      <c r="Z258" s="507"/>
      <c r="AA258" s="507"/>
      <c r="AB258" s="507"/>
    </row>
    <row r="259" spans="2:28" ht="12.75" customHeight="1">
      <c r="B259" s="507"/>
      <c r="D259" s="507"/>
      <c r="E259" s="507"/>
      <c r="F259" s="507"/>
      <c r="G259" s="507"/>
      <c r="H259" s="509"/>
      <c r="I259" s="509"/>
      <c r="J259" s="509"/>
      <c r="K259" s="509"/>
      <c r="L259" s="507"/>
      <c r="M259" s="508"/>
      <c r="N259" s="508"/>
      <c r="O259" s="508"/>
      <c r="P259" s="507"/>
      <c r="Q259" s="507"/>
      <c r="R259" s="507"/>
      <c r="S259" s="507"/>
      <c r="T259" s="507"/>
      <c r="U259" s="507"/>
      <c r="V259" s="507"/>
      <c r="W259" s="507"/>
      <c r="X259" s="507"/>
      <c r="Y259" s="507"/>
      <c r="Z259" s="507"/>
      <c r="AA259" s="507"/>
      <c r="AB259" s="507"/>
    </row>
    <row r="260" spans="2:28" ht="12.75" customHeight="1">
      <c r="B260" s="507"/>
      <c r="D260" s="507"/>
      <c r="E260" s="507"/>
      <c r="F260" s="507"/>
      <c r="G260" s="507"/>
      <c r="H260" s="509"/>
      <c r="I260" s="509"/>
      <c r="J260" s="509"/>
      <c r="K260" s="509"/>
      <c r="L260" s="507"/>
      <c r="M260" s="508"/>
      <c r="N260" s="508"/>
      <c r="O260" s="508"/>
      <c r="P260" s="507"/>
      <c r="Q260" s="507"/>
      <c r="R260" s="507"/>
      <c r="S260" s="507"/>
      <c r="T260" s="507"/>
      <c r="U260" s="507"/>
      <c r="V260" s="507"/>
      <c r="W260" s="507"/>
      <c r="X260" s="507"/>
      <c r="Y260" s="507"/>
      <c r="Z260" s="507"/>
      <c r="AA260" s="507"/>
      <c r="AB260" s="507"/>
    </row>
    <row r="261" spans="2:28" ht="12.75" customHeight="1">
      <c r="B261" s="507"/>
      <c r="D261" s="507"/>
      <c r="E261" s="507"/>
      <c r="F261" s="507"/>
      <c r="G261" s="507"/>
      <c r="H261" s="509"/>
      <c r="I261" s="509"/>
      <c r="J261" s="509"/>
      <c r="K261" s="509"/>
      <c r="L261" s="507"/>
      <c r="M261" s="508"/>
      <c r="N261" s="508"/>
      <c r="O261" s="508"/>
      <c r="P261" s="507"/>
      <c r="Q261" s="507"/>
      <c r="R261" s="507"/>
      <c r="S261" s="507"/>
      <c r="T261" s="507"/>
      <c r="U261" s="507"/>
      <c r="V261" s="507"/>
      <c r="W261" s="507"/>
      <c r="X261" s="507"/>
      <c r="Y261" s="507"/>
      <c r="Z261" s="507"/>
      <c r="AA261" s="507"/>
      <c r="AB261" s="507"/>
    </row>
    <row r="262" spans="2:28" ht="12.75" customHeight="1">
      <c r="B262" s="507"/>
      <c r="D262" s="507"/>
      <c r="E262" s="507"/>
      <c r="F262" s="507"/>
      <c r="G262" s="507"/>
      <c r="H262" s="509"/>
      <c r="I262" s="509"/>
      <c r="J262" s="509"/>
      <c r="K262" s="509"/>
      <c r="L262" s="507"/>
      <c r="M262" s="508"/>
      <c r="N262" s="508"/>
      <c r="O262" s="508"/>
      <c r="P262" s="507"/>
      <c r="Q262" s="507"/>
      <c r="R262" s="507"/>
      <c r="S262" s="507"/>
      <c r="T262" s="507"/>
      <c r="U262" s="507"/>
      <c r="V262" s="507"/>
      <c r="W262" s="507"/>
      <c r="X262" s="507"/>
      <c r="Y262" s="507"/>
      <c r="Z262" s="507"/>
      <c r="AA262" s="507"/>
      <c r="AB262" s="507"/>
    </row>
    <row r="263" spans="2:28" ht="12.75" customHeight="1">
      <c r="B263" s="507"/>
      <c r="D263" s="507"/>
      <c r="E263" s="507"/>
      <c r="F263" s="507"/>
      <c r="G263" s="507"/>
      <c r="H263" s="509"/>
      <c r="I263" s="509"/>
      <c r="J263" s="509"/>
      <c r="K263" s="509"/>
      <c r="L263" s="507"/>
      <c r="M263" s="508"/>
      <c r="N263" s="508"/>
      <c r="O263" s="508"/>
      <c r="P263" s="507"/>
      <c r="Q263" s="507"/>
      <c r="R263" s="507"/>
      <c r="S263" s="507"/>
      <c r="T263" s="507"/>
      <c r="U263" s="507"/>
      <c r="V263" s="507"/>
      <c r="W263" s="507"/>
      <c r="X263" s="507"/>
      <c r="Y263" s="507"/>
      <c r="Z263" s="507"/>
      <c r="AA263" s="507"/>
      <c r="AB263" s="507"/>
    </row>
    <row r="264" spans="2:28" ht="12.75" customHeight="1">
      <c r="B264" s="507"/>
      <c r="D264" s="507"/>
      <c r="E264" s="507"/>
      <c r="F264" s="507"/>
      <c r="G264" s="507"/>
      <c r="H264" s="509"/>
      <c r="I264" s="509"/>
      <c r="J264" s="509"/>
      <c r="K264" s="509"/>
      <c r="L264" s="507"/>
      <c r="M264" s="508"/>
      <c r="N264" s="508"/>
      <c r="O264" s="508"/>
      <c r="P264" s="507"/>
      <c r="Q264" s="507"/>
      <c r="R264" s="507"/>
      <c r="S264" s="507"/>
      <c r="T264" s="507"/>
      <c r="U264" s="507"/>
      <c r="V264" s="507"/>
      <c r="W264" s="507"/>
      <c r="X264" s="507"/>
      <c r="Y264" s="507"/>
      <c r="Z264" s="507"/>
      <c r="AA264" s="507"/>
      <c r="AB264" s="507"/>
    </row>
    <row r="265" spans="2:28" ht="12.75" customHeight="1">
      <c r="B265" s="507"/>
      <c r="D265" s="507"/>
      <c r="E265" s="507"/>
      <c r="F265" s="507"/>
      <c r="G265" s="507"/>
      <c r="H265" s="509"/>
      <c r="I265" s="509"/>
      <c r="J265" s="509"/>
      <c r="K265" s="509"/>
      <c r="L265" s="507"/>
      <c r="M265" s="508"/>
      <c r="N265" s="508"/>
      <c r="O265" s="508"/>
      <c r="P265" s="507"/>
      <c r="Q265" s="507"/>
      <c r="R265" s="507"/>
      <c r="S265" s="507"/>
      <c r="T265" s="507"/>
      <c r="U265" s="507"/>
      <c r="V265" s="507"/>
      <c r="W265" s="507"/>
      <c r="X265" s="507"/>
      <c r="Y265" s="507"/>
      <c r="Z265" s="507"/>
      <c r="AA265" s="507"/>
      <c r="AB265" s="507"/>
    </row>
    <row r="266" spans="2:28" ht="12.75" customHeight="1">
      <c r="B266" s="507"/>
      <c r="D266" s="507"/>
      <c r="E266" s="507"/>
      <c r="F266" s="507"/>
      <c r="G266" s="507"/>
      <c r="H266" s="509"/>
      <c r="I266" s="509"/>
      <c r="J266" s="509"/>
      <c r="K266" s="509"/>
      <c r="L266" s="507"/>
      <c r="M266" s="508"/>
      <c r="N266" s="508"/>
      <c r="O266" s="508"/>
      <c r="P266" s="507"/>
      <c r="Q266" s="507"/>
      <c r="R266" s="507"/>
      <c r="S266" s="507"/>
      <c r="T266" s="507"/>
      <c r="U266" s="507"/>
      <c r="V266" s="507"/>
      <c r="W266" s="507"/>
      <c r="X266" s="507"/>
      <c r="Y266" s="507"/>
      <c r="Z266" s="507"/>
      <c r="AA266" s="507"/>
      <c r="AB266" s="507"/>
    </row>
    <row r="267" spans="2:28" ht="12.75" customHeight="1">
      <c r="B267" s="507"/>
      <c r="D267" s="507"/>
      <c r="E267" s="507"/>
      <c r="F267" s="507"/>
      <c r="G267" s="507"/>
      <c r="H267" s="509"/>
      <c r="I267" s="509"/>
      <c r="J267" s="509"/>
      <c r="K267" s="509"/>
      <c r="L267" s="507"/>
      <c r="M267" s="508"/>
      <c r="N267" s="508"/>
      <c r="O267" s="508"/>
      <c r="P267" s="507"/>
      <c r="Q267" s="507"/>
      <c r="R267" s="507"/>
      <c r="S267" s="507"/>
      <c r="T267" s="507"/>
      <c r="U267" s="507"/>
      <c r="V267" s="507"/>
      <c r="W267" s="507"/>
      <c r="X267" s="507"/>
      <c r="Y267" s="507"/>
      <c r="Z267" s="507"/>
      <c r="AA267" s="507"/>
      <c r="AB267" s="507"/>
    </row>
    <row r="268" spans="2:28" ht="12.75" customHeight="1">
      <c r="B268" s="507"/>
      <c r="D268" s="507"/>
      <c r="E268" s="507"/>
      <c r="F268" s="507"/>
      <c r="G268" s="507"/>
      <c r="H268" s="509"/>
      <c r="I268" s="509"/>
      <c r="J268" s="509"/>
      <c r="K268" s="509"/>
      <c r="L268" s="507"/>
      <c r="M268" s="508"/>
      <c r="N268" s="508"/>
      <c r="O268" s="508"/>
      <c r="P268" s="507"/>
      <c r="Q268" s="507"/>
      <c r="R268" s="507"/>
      <c r="S268" s="507"/>
      <c r="T268" s="507"/>
      <c r="U268" s="507"/>
      <c r="V268" s="507"/>
      <c r="W268" s="507"/>
      <c r="X268" s="507"/>
      <c r="Y268" s="507"/>
      <c r="Z268" s="507"/>
      <c r="AA268" s="507"/>
      <c r="AB268" s="507"/>
    </row>
    <row r="269" spans="2:28" ht="12.75" customHeight="1">
      <c r="B269" s="507"/>
      <c r="D269" s="507"/>
      <c r="E269" s="507"/>
      <c r="F269" s="507"/>
      <c r="G269" s="507"/>
      <c r="H269" s="509"/>
      <c r="I269" s="509"/>
      <c r="J269" s="509"/>
      <c r="K269" s="509"/>
      <c r="L269" s="507"/>
      <c r="M269" s="508"/>
      <c r="N269" s="508"/>
      <c r="O269" s="508"/>
      <c r="P269" s="507"/>
      <c r="Q269" s="507"/>
      <c r="R269" s="507"/>
      <c r="S269" s="507"/>
      <c r="T269" s="507"/>
      <c r="U269" s="507"/>
      <c r="V269" s="507"/>
      <c r="W269" s="507"/>
      <c r="X269" s="507"/>
      <c r="Y269" s="507"/>
      <c r="Z269" s="507"/>
      <c r="AA269" s="507"/>
      <c r="AB269" s="507"/>
    </row>
    <row r="270" spans="2:28" ht="12.75" customHeight="1">
      <c r="B270" s="507"/>
      <c r="D270" s="507"/>
      <c r="E270" s="507"/>
      <c r="F270" s="507"/>
      <c r="G270" s="507"/>
      <c r="H270" s="509"/>
      <c r="I270" s="509"/>
      <c r="J270" s="509"/>
      <c r="K270" s="509"/>
      <c r="L270" s="507"/>
      <c r="M270" s="508"/>
      <c r="N270" s="508"/>
      <c r="O270" s="508"/>
      <c r="P270" s="507"/>
      <c r="Q270" s="507"/>
      <c r="R270" s="507"/>
      <c r="S270" s="507"/>
      <c r="T270" s="507"/>
      <c r="U270" s="507"/>
      <c r="V270" s="507"/>
      <c r="W270" s="507"/>
      <c r="X270" s="507"/>
      <c r="Y270" s="507"/>
      <c r="Z270" s="507"/>
      <c r="AA270" s="507"/>
      <c r="AB270" s="507"/>
    </row>
    <row r="271" spans="2:28" ht="12.75" customHeight="1">
      <c r="B271" s="507"/>
      <c r="D271" s="507"/>
      <c r="E271" s="507"/>
      <c r="F271" s="507"/>
      <c r="G271" s="507"/>
      <c r="H271" s="509"/>
      <c r="I271" s="509"/>
      <c r="J271" s="509"/>
      <c r="K271" s="509"/>
      <c r="L271" s="507"/>
      <c r="M271" s="508"/>
      <c r="N271" s="508"/>
      <c r="O271" s="508"/>
      <c r="P271" s="507"/>
      <c r="Q271" s="507"/>
      <c r="R271" s="507"/>
      <c r="S271" s="507"/>
      <c r="T271" s="507"/>
      <c r="U271" s="507"/>
      <c r="V271" s="507"/>
      <c r="W271" s="507"/>
      <c r="X271" s="507"/>
      <c r="Y271" s="507"/>
      <c r="Z271" s="507"/>
      <c r="AA271" s="507"/>
      <c r="AB271" s="507"/>
    </row>
    <row r="272" spans="2:28" ht="12.75" customHeight="1">
      <c r="B272" s="507"/>
      <c r="D272" s="507"/>
      <c r="E272" s="507"/>
      <c r="F272" s="507"/>
      <c r="G272" s="507"/>
      <c r="H272" s="509"/>
      <c r="I272" s="509"/>
      <c r="J272" s="509"/>
      <c r="K272" s="509"/>
      <c r="L272" s="507"/>
      <c r="M272" s="508"/>
      <c r="N272" s="508"/>
      <c r="O272" s="508"/>
      <c r="P272" s="507"/>
      <c r="Q272" s="507"/>
      <c r="R272" s="507"/>
      <c r="S272" s="507"/>
      <c r="T272" s="507"/>
      <c r="U272" s="507"/>
      <c r="V272" s="507"/>
      <c r="W272" s="507"/>
      <c r="X272" s="507"/>
      <c r="Y272" s="507"/>
      <c r="Z272" s="507"/>
      <c r="AA272" s="507"/>
      <c r="AB272" s="507"/>
    </row>
    <row r="273" spans="2:28" ht="12.75" customHeight="1">
      <c r="B273" s="507"/>
      <c r="D273" s="507"/>
      <c r="E273" s="507"/>
      <c r="F273" s="507"/>
      <c r="G273" s="507"/>
      <c r="H273" s="509"/>
      <c r="I273" s="509"/>
      <c r="J273" s="509"/>
      <c r="K273" s="509"/>
      <c r="L273" s="507"/>
      <c r="M273" s="508"/>
      <c r="N273" s="508"/>
      <c r="O273" s="508"/>
      <c r="P273" s="507"/>
      <c r="Q273" s="507"/>
      <c r="R273" s="507"/>
      <c r="S273" s="507"/>
      <c r="T273" s="507"/>
      <c r="U273" s="507"/>
      <c r="V273" s="507"/>
      <c r="W273" s="507"/>
      <c r="X273" s="507"/>
      <c r="Y273" s="507"/>
      <c r="Z273" s="507"/>
      <c r="AA273" s="507"/>
      <c r="AB273" s="507"/>
    </row>
    <row r="274" spans="2:28" ht="12.75" customHeight="1">
      <c r="B274" s="507"/>
      <c r="D274" s="507"/>
      <c r="E274" s="507"/>
      <c r="F274" s="507"/>
      <c r="G274" s="507"/>
      <c r="H274" s="509"/>
      <c r="I274" s="509"/>
      <c r="J274" s="509"/>
      <c r="K274" s="509"/>
      <c r="L274" s="507"/>
      <c r="M274" s="508"/>
      <c r="N274" s="508"/>
      <c r="O274" s="508"/>
      <c r="P274" s="507"/>
      <c r="Q274" s="507"/>
      <c r="R274" s="507"/>
      <c r="S274" s="507"/>
      <c r="T274" s="507"/>
      <c r="U274" s="507"/>
      <c r="V274" s="507"/>
      <c r="W274" s="507"/>
      <c r="X274" s="507"/>
      <c r="Y274" s="507"/>
      <c r="Z274" s="507"/>
      <c r="AA274" s="507"/>
      <c r="AB274" s="507"/>
    </row>
    <row r="275" spans="2:28" ht="12.75" customHeight="1">
      <c r="B275" s="507"/>
      <c r="D275" s="507"/>
      <c r="E275" s="507"/>
      <c r="F275" s="507"/>
      <c r="G275" s="507"/>
      <c r="H275" s="509"/>
      <c r="I275" s="509"/>
      <c r="J275" s="509"/>
      <c r="K275" s="509"/>
      <c r="L275" s="507"/>
      <c r="M275" s="508"/>
      <c r="N275" s="508"/>
      <c r="O275" s="508"/>
      <c r="P275" s="507"/>
      <c r="Q275" s="507"/>
      <c r="R275" s="507"/>
      <c r="S275" s="507"/>
      <c r="T275" s="507"/>
      <c r="U275" s="507"/>
      <c r="V275" s="507"/>
      <c r="W275" s="507"/>
      <c r="X275" s="507"/>
      <c r="Y275" s="507"/>
      <c r="Z275" s="507"/>
      <c r="AA275" s="507"/>
      <c r="AB275" s="507"/>
    </row>
    <row r="276" spans="2:28" ht="12.75" customHeight="1">
      <c r="B276" s="507"/>
      <c r="D276" s="507"/>
      <c r="E276" s="507"/>
      <c r="F276" s="507"/>
      <c r="G276" s="507"/>
      <c r="H276" s="509"/>
      <c r="I276" s="509"/>
      <c r="J276" s="509"/>
      <c r="K276" s="509"/>
      <c r="L276" s="507"/>
      <c r="M276" s="508"/>
      <c r="N276" s="508"/>
      <c r="O276" s="508"/>
      <c r="P276" s="507"/>
      <c r="Q276" s="507"/>
      <c r="R276" s="507"/>
      <c r="S276" s="507"/>
      <c r="T276" s="507"/>
      <c r="U276" s="507"/>
      <c r="V276" s="507"/>
      <c r="W276" s="507"/>
      <c r="X276" s="507"/>
      <c r="Y276" s="507"/>
      <c r="Z276" s="507"/>
      <c r="AA276" s="507"/>
      <c r="AB276" s="507"/>
    </row>
    <row r="277" spans="2:28" ht="12.75" customHeight="1">
      <c r="B277" s="507"/>
      <c r="D277" s="507"/>
      <c r="E277" s="507"/>
      <c r="F277" s="507"/>
      <c r="G277" s="507"/>
      <c r="H277" s="509"/>
      <c r="I277" s="509"/>
      <c r="J277" s="509"/>
      <c r="K277" s="509"/>
      <c r="L277" s="507"/>
      <c r="M277" s="508"/>
      <c r="N277" s="508"/>
      <c r="O277" s="508"/>
      <c r="P277" s="507"/>
      <c r="Q277" s="507"/>
      <c r="R277" s="507"/>
      <c r="S277" s="507"/>
      <c r="T277" s="507"/>
      <c r="U277" s="507"/>
      <c r="V277" s="507"/>
      <c r="W277" s="507"/>
      <c r="X277" s="507"/>
      <c r="Y277" s="507"/>
      <c r="Z277" s="507"/>
      <c r="AA277" s="507"/>
      <c r="AB277" s="507"/>
    </row>
    <row r="278" spans="2:28" ht="12.75" customHeight="1">
      <c r="B278" s="507"/>
      <c r="D278" s="507"/>
      <c r="E278" s="507"/>
      <c r="F278" s="507"/>
      <c r="G278" s="507"/>
      <c r="H278" s="509"/>
      <c r="I278" s="509"/>
      <c r="J278" s="509"/>
      <c r="K278" s="509"/>
      <c r="L278" s="507"/>
      <c r="M278" s="508"/>
      <c r="N278" s="508"/>
      <c r="O278" s="508"/>
      <c r="P278" s="507"/>
      <c r="Q278" s="507"/>
      <c r="R278" s="507"/>
      <c r="S278" s="507"/>
      <c r="T278" s="507"/>
      <c r="U278" s="507"/>
      <c r="V278" s="507"/>
      <c r="W278" s="507"/>
      <c r="X278" s="507"/>
      <c r="Y278" s="507"/>
      <c r="Z278" s="507"/>
      <c r="AA278" s="507"/>
      <c r="AB278" s="507"/>
    </row>
    <row r="279" spans="2:28" ht="12.75" customHeight="1">
      <c r="B279" s="507"/>
      <c r="D279" s="507"/>
      <c r="E279" s="507"/>
      <c r="F279" s="507"/>
      <c r="G279" s="507"/>
      <c r="H279" s="509"/>
      <c r="I279" s="509"/>
      <c r="J279" s="509"/>
      <c r="K279" s="509"/>
      <c r="L279" s="507"/>
      <c r="M279" s="508"/>
      <c r="N279" s="508"/>
      <c r="O279" s="508"/>
      <c r="P279" s="507"/>
      <c r="Q279" s="507"/>
      <c r="R279" s="507"/>
      <c r="S279" s="507"/>
      <c r="T279" s="507"/>
      <c r="U279" s="507"/>
      <c r="V279" s="507"/>
      <c r="W279" s="507"/>
      <c r="X279" s="507"/>
      <c r="Y279" s="507"/>
      <c r="Z279" s="507"/>
      <c r="AA279" s="507"/>
      <c r="AB279" s="507"/>
    </row>
    <row r="280" spans="2:28" ht="12.75" customHeight="1">
      <c r="B280" s="507"/>
      <c r="D280" s="507"/>
      <c r="E280" s="507"/>
      <c r="F280" s="507"/>
      <c r="G280" s="507"/>
      <c r="H280" s="509"/>
      <c r="I280" s="509"/>
      <c r="J280" s="509"/>
      <c r="K280" s="509"/>
      <c r="L280" s="507"/>
      <c r="M280" s="508"/>
      <c r="N280" s="508"/>
      <c r="O280" s="508"/>
      <c r="P280" s="507"/>
      <c r="Q280" s="507"/>
      <c r="R280" s="507"/>
      <c r="S280" s="507"/>
      <c r="T280" s="507"/>
      <c r="U280" s="507"/>
      <c r="V280" s="507"/>
      <c r="W280" s="507"/>
      <c r="X280" s="507"/>
      <c r="Y280" s="507"/>
      <c r="Z280" s="507"/>
      <c r="AA280" s="507"/>
      <c r="AB280" s="507"/>
    </row>
    <row r="281" spans="2:28" ht="12.75" customHeight="1">
      <c r="B281" s="507"/>
      <c r="D281" s="507"/>
      <c r="E281" s="507"/>
      <c r="F281" s="507"/>
      <c r="G281" s="507"/>
      <c r="H281" s="509"/>
      <c r="I281" s="509"/>
      <c r="J281" s="509"/>
      <c r="K281" s="509"/>
      <c r="L281" s="507"/>
      <c r="M281" s="508"/>
      <c r="N281" s="508"/>
      <c r="O281" s="508"/>
      <c r="P281" s="507"/>
      <c r="Q281" s="507"/>
      <c r="R281" s="507"/>
      <c r="S281" s="507"/>
      <c r="T281" s="507"/>
      <c r="U281" s="507"/>
      <c r="V281" s="507"/>
      <c r="W281" s="507"/>
      <c r="X281" s="507"/>
      <c r="Y281" s="507"/>
      <c r="Z281" s="507"/>
      <c r="AA281" s="507"/>
      <c r="AB281" s="507"/>
    </row>
    <row r="282" spans="2:28" ht="12.75" customHeight="1">
      <c r="B282" s="507"/>
      <c r="D282" s="507"/>
      <c r="E282" s="507"/>
      <c r="F282" s="507"/>
      <c r="G282" s="507"/>
      <c r="H282" s="509"/>
      <c r="I282" s="509"/>
      <c r="J282" s="509"/>
      <c r="K282" s="509"/>
      <c r="L282" s="507"/>
      <c r="M282" s="508"/>
      <c r="N282" s="508"/>
      <c r="O282" s="508"/>
      <c r="P282" s="507"/>
      <c r="Q282" s="507"/>
      <c r="R282" s="507"/>
      <c r="S282" s="507"/>
      <c r="T282" s="507"/>
      <c r="U282" s="507"/>
      <c r="V282" s="507"/>
      <c r="W282" s="507"/>
      <c r="X282" s="507"/>
      <c r="Y282" s="507"/>
      <c r="Z282" s="507"/>
      <c r="AA282" s="507"/>
      <c r="AB282" s="507"/>
    </row>
    <row r="283" spans="2:28" ht="12.75" customHeight="1">
      <c r="B283" s="507"/>
      <c r="D283" s="507"/>
      <c r="E283" s="507"/>
      <c r="F283" s="507"/>
      <c r="G283" s="507"/>
      <c r="H283" s="509"/>
      <c r="I283" s="509"/>
      <c r="J283" s="509"/>
      <c r="K283" s="509"/>
      <c r="L283" s="507"/>
      <c r="M283" s="508"/>
      <c r="N283" s="508"/>
      <c r="O283" s="508"/>
      <c r="P283" s="507"/>
      <c r="Q283" s="507"/>
      <c r="R283" s="507"/>
      <c r="S283" s="507"/>
      <c r="T283" s="507"/>
      <c r="U283" s="507"/>
      <c r="V283" s="507"/>
      <c r="W283" s="507"/>
      <c r="X283" s="507"/>
      <c r="Y283" s="507"/>
      <c r="Z283" s="507"/>
      <c r="AA283" s="507"/>
      <c r="AB283" s="507"/>
    </row>
    <row r="284" spans="2:28" ht="12.75" customHeight="1">
      <c r="B284" s="507"/>
      <c r="D284" s="507"/>
      <c r="E284" s="507"/>
      <c r="F284" s="507"/>
      <c r="G284" s="507"/>
      <c r="H284" s="509"/>
      <c r="I284" s="509"/>
      <c r="J284" s="509"/>
      <c r="K284" s="509"/>
      <c r="L284" s="507"/>
      <c r="M284" s="508"/>
      <c r="N284" s="508"/>
      <c r="O284" s="508"/>
      <c r="P284" s="507"/>
      <c r="Q284" s="507"/>
      <c r="R284" s="507"/>
      <c r="S284" s="507"/>
      <c r="T284" s="507"/>
      <c r="U284" s="507"/>
      <c r="V284" s="507"/>
      <c r="W284" s="507"/>
      <c r="X284" s="507"/>
      <c r="Y284" s="507"/>
      <c r="Z284" s="507"/>
      <c r="AA284" s="507"/>
      <c r="AB284" s="507"/>
    </row>
    <row r="285" spans="2:28" ht="12.75" customHeight="1">
      <c r="B285" s="507"/>
      <c r="D285" s="507"/>
      <c r="E285" s="507"/>
      <c r="F285" s="507"/>
      <c r="G285" s="507"/>
      <c r="H285" s="509"/>
      <c r="I285" s="509"/>
      <c r="J285" s="509"/>
      <c r="K285" s="509"/>
      <c r="L285" s="507"/>
      <c r="M285" s="508"/>
      <c r="N285" s="508"/>
      <c r="O285" s="508"/>
      <c r="P285" s="507"/>
      <c r="Q285" s="507"/>
      <c r="R285" s="507"/>
      <c r="S285" s="507"/>
      <c r="T285" s="507"/>
      <c r="U285" s="507"/>
      <c r="V285" s="507"/>
      <c r="W285" s="507"/>
      <c r="X285" s="507"/>
      <c r="Y285" s="507"/>
      <c r="Z285" s="507"/>
      <c r="AA285" s="507"/>
      <c r="AB285" s="507"/>
    </row>
    <row r="286" spans="2:28" ht="12.75" customHeight="1">
      <c r="B286" s="507"/>
      <c r="D286" s="507"/>
      <c r="E286" s="507"/>
      <c r="F286" s="507"/>
      <c r="G286" s="507"/>
      <c r="H286" s="509"/>
      <c r="I286" s="509"/>
      <c r="J286" s="509"/>
      <c r="K286" s="509"/>
      <c r="L286" s="507"/>
      <c r="M286" s="508"/>
      <c r="N286" s="508"/>
      <c r="O286" s="508"/>
      <c r="P286" s="507"/>
      <c r="Q286" s="507"/>
      <c r="R286" s="507"/>
      <c r="S286" s="507"/>
      <c r="T286" s="507"/>
      <c r="U286" s="507"/>
      <c r="V286" s="507"/>
      <c r="W286" s="507"/>
      <c r="X286" s="507"/>
      <c r="Y286" s="507"/>
      <c r="Z286" s="507"/>
      <c r="AA286" s="507"/>
      <c r="AB286" s="507"/>
    </row>
    <row r="287" spans="2:28" ht="12.75" customHeight="1">
      <c r="B287" s="507"/>
      <c r="D287" s="507"/>
      <c r="E287" s="507"/>
      <c r="F287" s="507"/>
      <c r="G287" s="507"/>
      <c r="H287" s="509"/>
      <c r="I287" s="509"/>
      <c r="J287" s="509"/>
      <c r="K287" s="509"/>
      <c r="L287" s="507"/>
      <c r="M287" s="508"/>
      <c r="N287" s="508"/>
      <c r="O287" s="508"/>
      <c r="P287" s="507"/>
      <c r="Q287" s="507"/>
      <c r="R287" s="507"/>
      <c r="S287" s="507"/>
      <c r="T287" s="507"/>
      <c r="U287" s="507"/>
      <c r="V287" s="507"/>
      <c r="W287" s="507"/>
      <c r="X287" s="507"/>
      <c r="Y287" s="507"/>
      <c r="Z287" s="507"/>
      <c r="AA287" s="507"/>
      <c r="AB287" s="507"/>
    </row>
    <row r="288" spans="2:28" ht="12.75" customHeight="1">
      <c r="B288" s="507"/>
      <c r="D288" s="507"/>
      <c r="E288" s="507"/>
      <c r="F288" s="507"/>
      <c r="G288" s="507"/>
      <c r="H288" s="509"/>
      <c r="I288" s="509"/>
      <c r="J288" s="509"/>
      <c r="K288" s="509"/>
      <c r="L288" s="507"/>
      <c r="M288" s="508"/>
      <c r="N288" s="508"/>
      <c r="O288" s="508"/>
      <c r="P288" s="507"/>
      <c r="Q288" s="507"/>
      <c r="R288" s="507"/>
      <c r="S288" s="507"/>
      <c r="T288" s="507"/>
      <c r="U288" s="507"/>
      <c r="V288" s="507"/>
      <c r="W288" s="507"/>
      <c r="X288" s="507"/>
      <c r="Y288" s="507"/>
      <c r="Z288" s="507"/>
      <c r="AA288" s="507"/>
      <c r="AB288" s="507"/>
    </row>
    <row r="289" spans="2:28" ht="12.75" customHeight="1">
      <c r="B289" s="507"/>
      <c r="D289" s="507"/>
      <c r="E289" s="507"/>
      <c r="F289" s="507"/>
      <c r="G289" s="507"/>
      <c r="H289" s="509"/>
      <c r="I289" s="509"/>
      <c r="J289" s="509"/>
      <c r="K289" s="509"/>
      <c r="L289" s="507"/>
      <c r="M289" s="508"/>
      <c r="N289" s="508"/>
      <c r="O289" s="508"/>
      <c r="P289" s="507"/>
      <c r="Q289" s="507"/>
      <c r="R289" s="507"/>
      <c r="S289" s="507"/>
      <c r="T289" s="507"/>
      <c r="U289" s="507"/>
      <c r="V289" s="507"/>
      <c r="W289" s="507"/>
      <c r="X289" s="507"/>
      <c r="Y289" s="507"/>
      <c r="Z289" s="507"/>
      <c r="AA289" s="507"/>
      <c r="AB289" s="507"/>
    </row>
    <row r="290" spans="2:28" ht="12.75" customHeight="1">
      <c r="B290" s="507"/>
      <c r="D290" s="507"/>
      <c r="E290" s="507"/>
      <c r="F290" s="507"/>
      <c r="G290" s="507"/>
      <c r="H290" s="509"/>
      <c r="I290" s="509"/>
      <c r="J290" s="509"/>
      <c r="K290" s="509"/>
      <c r="L290" s="507"/>
      <c r="M290" s="508"/>
      <c r="N290" s="508"/>
      <c r="O290" s="508"/>
      <c r="P290" s="507"/>
      <c r="Q290" s="507"/>
      <c r="R290" s="507"/>
      <c r="S290" s="507"/>
      <c r="T290" s="507"/>
      <c r="U290" s="507"/>
      <c r="V290" s="507"/>
      <c r="W290" s="507"/>
      <c r="X290" s="507"/>
      <c r="Y290" s="507"/>
      <c r="Z290" s="507"/>
      <c r="AA290" s="507"/>
      <c r="AB290" s="507"/>
    </row>
    <row r="291" spans="2:28" ht="12.75" customHeight="1">
      <c r="B291" s="507"/>
      <c r="D291" s="507"/>
      <c r="E291" s="507"/>
      <c r="F291" s="507"/>
      <c r="G291" s="507"/>
      <c r="H291" s="509"/>
      <c r="I291" s="509"/>
      <c r="J291" s="509"/>
      <c r="K291" s="509"/>
      <c r="L291" s="507"/>
      <c r="M291" s="508"/>
      <c r="N291" s="508"/>
      <c r="O291" s="508"/>
      <c r="P291" s="507"/>
      <c r="Q291" s="507"/>
      <c r="R291" s="507"/>
      <c r="S291" s="507"/>
      <c r="T291" s="507"/>
      <c r="U291" s="507"/>
      <c r="V291" s="507"/>
      <c r="W291" s="507"/>
      <c r="X291" s="507"/>
      <c r="Y291" s="507"/>
      <c r="Z291" s="507"/>
      <c r="AA291" s="507"/>
      <c r="AB291" s="507"/>
    </row>
    <row r="292" spans="2:28" ht="12.75" customHeight="1">
      <c r="B292" s="507"/>
      <c r="D292" s="507"/>
      <c r="E292" s="507"/>
      <c r="F292" s="507"/>
      <c r="G292" s="507"/>
      <c r="H292" s="509"/>
      <c r="I292" s="509"/>
      <c r="J292" s="509"/>
      <c r="K292" s="509"/>
      <c r="L292" s="507"/>
      <c r="M292" s="508"/>
      <c r="N292" s="508"/>
      <c r="O292" s="508"/>
      <c r="P292" s="507"/>
      <c r="Q292" s="507"/>
      <c r="R292" s="507"/>
      <c r="S292" s="507"/>
      <c r="T292" s="507"/>
      <c r="U292" s="507"/>
      <c r="V292" s="507"/>
      <c r="W292" s="507"/>
      <c r="X292" s="507"/>
      <c r="Y292" s="507"/>
      <c r="Z292" s="507"/>
      <c r="AA292" s="507"/>
      <c r="AB292" s="507"/>
    </row>
    <row r="293" spans="2:28" ht="12.75" customHeight="1">
      <c r="B293" s="507"/>
      <c r="D293" s="507"/>
      <c r="E293" s="507"/>
      <c r="F293" s="507"/>
      <c r="G293" s="507"/>
      <c r="H293" s="509"/>
      <c r="I293" s="509"/>
      <c r="J293" s="509"/>
      <c r="K293" s="509"/>
      <c r="L293" s="507"/>
      <c r="M293" s="508"/>
      <c r="N293" s="508"/>
      <c r="O293" s="508"/>
      <c r="P293" s="507"/>
      <c r="Q293" s="507"/>
      <c r="R293" s="507"/>
      <c r="S293" s="507"/>
      <c r="T293" s="507"/>
      <c r="U293" s="507"/>
      <c r="V293" s="507"/>
      <c r="W293" s="507"/>
      <c r="X293" s="507"/>
      <c r="Y293" s="507"/>
      <c r="Z293" s="507"/>
      <c r="AA293" s="507"/>
      <c r="AB293" s="507"/>
    </row>
    <row r="294" spans="2:28" ht="12.75" customHeight="1">
      <c r="B294" s="507"/>
      <c r="D294" s="507"/>
      <c r="E294" s="507"/>
      <c r="F294" s="507"/>
      <c r="G294" s="507"/>
      <c r="H294" s="509"/>
      <c r="I294" s="509"/>
      <c r="J294" s="509"/>
      <c r="K294" s="509"/>
      <c r="L294" s="507"/>
      <c r="M294" s="508"/>
      <c r="N294" s="508"/>
      <c r="O294" s="508"/>
      <c r="P294" s="507"/>
      <c r="Q294" s="507"/>
      <c r="R294" s="507"/>
      <c r="S294" s="507"/>
      <c r="T294" s="507"/>
      <c r="U294" s="507"/>
      <c r="V294" s="507"/>
      <c r="W294" s="507"/>
      <c r="X294" s="507"/>
      <c r="Y294" s="507"/>
      <c r="Z294" s="507"/>
      <c r="AA294" s="507"/>
      <c r="AB294" s="507"/>
    </row>
    <row r="295" spans="2:28" ht="12.75" customHeight="1">
      <c r="B295" s="507"/>
      <c r="D295" s="507"/>
      <c r="E295" s="507"/>
      <c r="F295" s="507"/>
      <c r="G295" s="507"/>
      <c r="H295" s="509"/>
      <c r="I295" s="509"/>
      <c r="J295" s="509"/>
      <c r="K295" s="509"/>
      <c r="L295" s="507"/>
      <c r="M295" s="508"/>
      <c r="N295" s="508"/>
      <c r="O295" s="508"/>
      <c r="P295" s="507"/>
      <c r="Q295" s="507"/>
      <c r="R295" s="507"/>
      <c r="S295" s="507"/>
      <c r="T295" s="507"/>
      <c r="U295" s="507"/>
      <c r="V295" s="507"/>
      <c r="W295" s="507"/>
      <c r="X295" s="507"/>
      <c r="Y295" s="507"/>
      <c r="Z295" s="507"/>
      <c r="AA295" s="507"/>
      <c r="AB295" s="507"/>
    </row>
    <row r="296" spans="2:28" ht="12.75" customHeight="1">
      <c r="B296" s="507"/>
      <c r="D296" s="507"/>
      <c r="E296" s="507"/>
      <c r="F296" s="507"/>
      <c r="G296" s="507"/>
      <c r="H296" s="509"/>
      <c r="I296" s="509"/>
      <c r="J296" s="509"/>
      <c r="K296" s="509"/>
      <c r="L296" s="507"/>
      <c r="M296" s="508"/>
      <c r="N296" s="508"/>
      <c r="O296" s="508"/>
      <c r="P296" s="507"/>
      <c r="Q296" s="507"/>
      <c r="R296" s="507"/>
      <c r="S296" s="507"/>
      <c r="T296" s="507"/>
      <c r="U296" s="507"/>
      <c r="V296" s="507"/>
      <c r="W296" s="507"/>
      <c r="X296" s="507"/>
      <c r="Y296" s="507"/>
      <c r="Z296" s="507"/>
      <c r="AA296" s="507"/>
      <c r="AB296" s="507"/>
    </row>
    <row r="297" spans="2:28" ht="12.75" customHeight="1">
      <c r="B297" s="507"/>
      <c r="D297" s="507"/>
      <c r="E297" s="507"/>
      <c r="F297" s="507"/>
      <c r="G297" s="507"/>
      <c r="H297" s="509"/>
      <c r="I297" s="509"/>
      <c r="J297" s="509"/>
      <c r="K297" s="509"/>
      <c r="L297" s="507"/>
      <c r="M297" s="508"/>
      <c r="N297" s="508"/>
      <c r="O297" s="508"/>
      <c r="P297" s="507"/>
      <c r="Q297" s="507"/>
      <c r="R297" s="507"/>
      <c r="S297" s="507"/>
      <c r="T297" s="507"/>
      <c r="U297" s="507"/>
      <c r="V297" s="507"/>
      <c r="W297" s="507"/>
      <c r="X297" s="507"/>
      <c r="Y297" s="507"/>
      <c r="Z297" s="507"/>
      <c r="AA297" s="507"/>
      <c r="AB297" s="507"/>
    </row>
    <row r="298" spans="2:28" ht="12.75" customHeight="1">
      <c r="B298" s="507"/>
      <c r="D298" s="507"/>
      <c r="E298" s="507"/>
      <c r="F298" s="507"/>
      <c r="G298" s="507"/>
      <c r="H298" s="509"/>
      <c r="I298" s="509"/>
      <c r="J298" s="509"/>
      <c r="K298" s="509"/>
      <c r="L298" s="507"/>
      <c r="M298" s="508"/>
      <c r="N298" s="508"/>
      <c r="O298" s="508"/>
      <c r="P298" s="507"/>
      <c r="Q298" s="507"/>
      <c r="R298" s="507"/>
      <c r="S298" s="507"/>
      <c r="T298" s="507"/>
      <c r="U298" s="507"/>
      <c r="V298" s="507"/>
      <c r="W298" s="507"/>
      <c r="X298" s="507"/>
      <c r="Y298" s="507"/>
      <c r="Z298" s="507"/>
      <c r="AA298" s="507"/>
      <c r="AB298" s="507"/>
    </row>
    <row r="299" spans="2:28" ht="12.75" customHeight="1">
      <c r="B299" s="507"/>
      <c r="D299" s="507"/>
      <c r="E299" s="507"/>
      <c r="F299" s="507"/>
      <c r="G299" s="507"/>
      <c r="H299" s="509"/>
      <c r="I299" s="509"/>
      <c r="J299" s="509"/>
      <c r="K299" s="509"/>
      <c r="L299" s="507"/>
      <c r="M299" s="508"/>
      <c r="N299" s="508"/>
      <c r="O299" s="508"/>
      <c r="P299" s="507"/>
      <c r="Q299" s="507"/>
      <c r="R299" s="507"/>
      <c r="S299" s="507"/>
      <c r="T299" s="507"/>
      <c r="U299" s="507"/>
      <c r="V299" s="507"/>
      <c r="W299" s="507"/>
      <c r="X299" s="507"/>
      <c r="Y299" s="507"/>
      <c r="Z299" s="507"/>
      <c r="AA299" s="507"/>
      <c r="AB299" s="507"/>
    </row>
    <row r="300" spans="2:28" ht="12.75" customHeight="1">
      <c r="B300" s="507"/>
      <c r="D300" s="507"/>
      <c r="E300" s="507"/>
      <c r="F300" s="507"/>
      <c r="G300" s="507"/>
      <c r="H300" s="509"/>
      <c r="I300" s="509"/>
      <c r="J300" s="509"/>
      <c r="K300" s="509"/>
      <c r="L300" s="507"/>
      <c r="M300" s="508"/>
      <c r="N300" s="508"/>
      <c r="O300" s="508"/>
      <c r="P300" s="507"/>
      <c r="Q300" s="507"/>
      <c r="R300" s="507"/>
      <c r="S300" s="507"/>
      <c r="T300" s="507"/>
      <c r="U300" s="507"/>
      <c r="V300" s="507"/>
      <c r="W300" s="507"/>
      <c r="X300" s="507"/>
      <c r="Y300" s="507"/>
      <c r="Z300" s="507"/>
      <c r="AA300" s="507"/>
      <c r="AB300" s="507"/>
    </row>
    <row r="301" spans="2:28" ht="12.75" customHeight="1">
      <c r="B301" s="507"/>
      <c r="D301" s="507"/>
      <c r="E301" s="507"/>
      <c r="F301" s="507"/>
      <c r="G301" s="507"/>
      <c r="H301" s="509"/>
      <c r="I301" s="509"/>
      <c r="J301" s="509"/>
      <c r="K301" s="509"/>
      <c r="L301" s="507"/>
      <c r="M301" s="508"/>
      <c r="N301" s="508"/>
      <c r="O301" s="508"/>
      <c r="P301" s="507"/>
      <c r="Q301" s="507"/>
      <c r="R301" s="507"/>
      <c r="S301" s="507"/>
      <c r="T301" s="507"/>
      <c r="U301" s="507"/>
      <c r="V301" s="507"/>
      <c r="W301" s="507"/>
      <c r="X301" s="507"/>
      <c r="Y301" s="507"/>
      <c r="Z301" s="507"/>
      <c r="AA301" s="507"/>
      <c r="AB301" s="507"/>
    </row>
    <row r="302" spans="2:28" ht="12.75" customHeight="1">
      <c r="B302" s="507"/>
      <c r="D302" s="507"/>
      <c r="E302" s="507"/>
      <c r="F302" s="507"/>
      <c r="G302" s="507"/>
      <c r="H302" s="509"/>
      <c r="I302" s="509"/>
      <c r="J302" s="509"/>
      <c r="K302" s="509"/>
      <c r="L302" s="507"/>
      <c r="M302" s="508"/>
      <c r="N302" s="508"/>
      <c r="O302" s="508"/>
      <c r="P302" s="507"/>
      <c r="Q302" s="507"/>
      <c r="R302" s="507"/>
      <c r="S302" s="507"/>
      <c r="T302" s="507"/>
      <c r="U302" s="507"/>
      <c r="V302" s="507"/>
      <c r="W302" s="507"/>
      <c r="X302" s="507"/>
      <c r="Y302" s="507"/>
      <c r="Z302" s="507"/>
      <c r="AA302" s="507"/>
      <c r="AB302" s="507"/>
    </row>
    <row r="303" spans="2:28" ht="12.75" customHeight="1">
      <c r="B303" s="507"/>
      <c r="D303" s="507"/>
      <c r="E303" s="507"/>
      <c r="F303" s="507"/>
      <c r="G303" s="507"/>
      <c r="H303" s="509"/>
      <c r="I303" s="509"/>
      <c r="J303" s="509"/>
      <c r="K303" s="509"/>
      <c r="L303" s="507"/>
      <c r="M303" s="508"/>
      <c r="N303" s="508"/>
      <c r="O303" s="508"/>
      <c r="P303" s="507"/>
      <c r="Q303" s="507"/>
      <c r="R303" s="507"/>
      <c r="S303" s="507"/>
      <c r="T303" s="507"/>
      <c r="U303" s="507"/>
      <c r="V303" s="507"/>
      <c r="W303" s="507"/>
      <c r="X303" s="507"/>
      <c r="Y303" s="507"/>
      <c r="Z303" s="507"/>
      <c r="AA303" s="507"/>
      <c r="AB303" s="507"/>
    </row>
    <row r="304" spans="2:28" ht="12.75" customHeight="1">
      <c r="B304" s="507"/>
      <c r="D304" s="507"/>
      <c r="E304" s="507"/>
      <c r="F304" s="507"/>
      <c r="G304" s="507"/>
      <c r="H304" s="509"/>
      <c r="I304" s="509"/>
      <c r="J304" s="509"/>
      <c r="K304" s="509"/>
      <c r="L304" s="507"/>
      <c r="M304" s="508"/>
      <c r="N304" s="508"/>
      <c r="O304" s="508"/>
      <c r="P304" s="507"/>
      <c r="Q304" s="507"/>
      <c r="R304" s="507"/>
      <c r="S304" s="507"/>
      <c r="T304" s="507"/>
      <c r="U304" s="507"/>
      <c r="V304" s="507"/>
      <c r="W304" s="507"/>
      <c r="X304" s="507"/>
      <c r="Y304" s="507"/>
      <c r="Z304" s="507"/>
      <c r="AA304" s="507"/>
      <c r="AB304" s="507"/>
    </row>
    <row r="305" spans="2:28" ht="12.75" customHeight="1">
      <c r="B305" s="507"/>
      <c r="D305" s="507"/>
      <c r="E305" s="507"/>
      <c r="F305" s="507"/>
      <c r="G305" s="507"/>
      <c r="H305" s="509"/>
      <c r="I305" s="509"/>
      <c r="J305" s="509"/>
      <c r="K305" s="509"/>
      <c r="L305" s="507"/>
      <c r="M305" s="508"/>
      <c r="N305" s="508"/>
      <c r="O305" s="508"/>
      <c r="P305" s="507"/>
      <c r="Q305" s="507"/>
      <c r="R305" s="507"/>
      <c r="S305" s="507"/>
      <c r="T305" s="507"/>
      <c r="U305" s="507"/>
      <c r="V305" s="507"/>
      <c r="W305" s="507"/>
      <c r="X305" s="507"/>
      <c r="Y305" s="507"/>
      <c r="Z305" s="507"/>
      <c r="AA305" s="507"/>
      <c r="AB305" s="507"/>
    </row>
    <row r="306" spans="2:28" ht="12.75" customHeight="1">
      <c r="B306" s="507"/>
      <c r="D306" s="507"/>
      <c r="E306" s="507"/>
      <c r="F306" s="507"/>
      <c r="G306" s="507"/>
      <c r="H306" s="509"/>
      <c r="I306" s="509"/>
      <c r="J306" s="509"/>
      <c r="K306" s="509"/>
      <c r="L306" s="507"/>
      <c r="M306" s="508"/>
      <c r="N306" s="508"/>
      <c r="O306" s="508"/>
      <c r="P306" s="507"/>
      <c r="Q306" s="507"/>
      <c r="R306" s="507"/>
      <c r="S306" s="507"/>
      <c r="T306" s="507"/>
      <c r="U306" s="507"/>
      <c r="V306" s="507"/>
      <c r="W306" s="507"/>
      <c r="X306" s="507"/>
      <c r="Y306" s="507"/>
      <c r="Z306" s="507"/>
      <c r="AA306" s="507"/>
      <c r="AB306" s="507"/>
    </row>
    <row r="307" spans="2:28" ht="12.75" customHeight="1">
      <c r="B307" s="507"/>
      <c r="D307" s="507"/>
      <c r="E307" s="507"/>
      <c r="F307" s="507"/>
      <c r="G307" s="507"/>
      <c r="H307" s="509"/>
      <c r="I307" s="509"/>
      <c r="J307" s="509"/>
      <c r="K307" s="509"/>
      <c r="L307" s="507"/>
      <c r="M307" s="508"/>
      <c r="N307" s="508"/>
      <c r="O307" s="508"/>
      <c r="P307" s="507"/>
      <c r="Q307" s="507"/>
      <c r="R307" s="507"/>
      <c r="S307" s="507"/>
      <c r="T307" s="507"/>
      <c r="U307" s="507"/>
      <c r="V307" s="507"/>
      <c r="W307" s="507"/>
      <c r="X307" s="507"/>
      <c r="Y307" s="507"/>
      <c r="Z307" s="507"/>
      <c r="AA307" s="507"/>
      <c r="AB307" s="507"/>
    </row>
    <row r="308" spans="2:28" ht="12.75" customHeight="1">
      <c r="B308" s="507"/>
      <c r="D308" s="507"/>
      <c r="E308" s="507"/>
      <c r="F308" s="507"/>
      <c r="G308" s="507"/>
      <c r="H308" s="509"/>
      <c r="I308" s="509"/>
      <c r="J308" s="509"/>
      <c r="K308" s="509"/>
      <c r="L308" s="507"/>
      <c r="M308" s="508"/>
      <c r="N308" s="508"/>
      <c r="O308" s="508"/>
      <c r="P308" s="507"/>
      <c r="Q308" s="507"/>
      <c r="R308" s="507"/>
      <c r="S308" s="507"/>
      <c r="T308" s="507"/>
      <c r="U308" s="507"/>
      <c r="V308" s="507"/>
      <c r="W308" s="507"/>
      <c r="X308" s="507"/>
      <c r="Y308" s="507"/>
      <c r="Z308" s="507"/>
      <c r="AA308" s="507"/>
      <c r="AB308" s="507"/>
    </row>
    <row r="309" spans="2:28" ht="12.75" customHeight="1">
      <c r="B309" s="507"/>
      <c r="D309" s="507"/>
      <c r="E309" s="507"/>
      <c r="F309" s="507"/>
      <c r="G309" s="507"/>
      <c r="H309" s="509"/>
      <c r="I309" s="509"/>
      <c r="J309" s="509"/>
      <c r="K309" s="509"/>
      <c r="L309" s="507"/>
      <c r="M309" s="508"/>
      <c r="N309" s="508"/>
      <c r="O309" s="508"/>
      <c r="P309" s="507"/>
      <c r="Q309" s="507"/>
      <c r="R309" s="507"/>
      <c r="S309" s="507"/>
      <c r="T309" s="507"/>
      <c r="U309" s="507"/>
      <c r="V309" s="507"/>
      <c r="W309" s="507"/>
      <c r="X309" s="507"/>
      <c r="Y309" s="507"/>
      <c r="Z309" s="507"/>
      <c r="AA309" s="507"/>
      <c r="AB309" s="507"/>
    </row>
    <row r="310" spans="2:28" ht="12.75" customHeight="1">
      <c r="B310" s="507"/>
      <c r="D310" s="507"/>
      <c r="E310" s="507"/>
      <c r="F310" s="507"/>
      <c r="G310" s="507"/>
      <c r="H310" s="509"/>
      <c r="I310" s="509"/>
      <c r="J310" s="509"/>
      <c r="K310" s="509"/>
      <c r="L310" s="507"/>
      <c r="M310" s="508"/>
      <c r="N310" s="508"/>
      <c r="O310" s="508"/>
      <c r="P310" s="507"/>
      <c r="Q310" s="507"/>
      <c r="R310" s="507"/>
      <c r="S310" s="507"/>
      <c r="T310" s="507"/>
      <c r="U310" s="507"/>
      <c r="V310" s="507"/>
      <c r="W310" s="507"/>
      <c r="X310" s="507"/>
      <c r="Y310" s="507"/>
      <c r="Z310" s="507"/>
      <c r="AA310" s="507"/>
      <c r="AB310" s="507"/>
    </row>
    <row r="311" spans="2:28" ht="12.75" customHeight="1">
      <c r="B311" s="507"/>
      <c r="D311" s="507"/>
      <c r="E311" s="507"/>
      <c r="F311" s="507"/>
      <c r="G311" s="507"/>
      <c r="H311" s="509"/>
      <c r="I311" s="509"/>
      <c r="J311" s="509"/>
      <c r="K311" s="509"/>
      <c r="L311" s="507"/>
      <c r="M311" s="508"/>
      <c r="N311" s="508"/>
      <c r="O311" s="508"/>
      <c r="P311" s="507"/>
      <c r="Q311" s="507"/>
      <c r="R311" s="507"/>
      <c r="S311" s="507"/>
      <c r="T311" s="507"/>
      <c r="U311" s="507"/>
      <c r="V311" s="507"/>
      <c r="W311" s="507"/>
      <c r="X311" s="507"/>
      <c r="Y311" s="507"/>
      <c r="Z311" s="507"/>
      <c r="AA311" s="507"/>
      <c r="AB311" s="507"/>
    </row>
    <row r="312" spans="2:28" ht="12.75" customHeight="1">
      <c r="B312" s="507"/>
      <c r="D312" s="507"/>
      <c r="E312" s="507"/>
      <c r="F312" s="507"/>
      <c r="G312" s="507"/>
      <c r="H312" s="509"/>
      <c r="I312" s="509"/>
      <c r="J312" s="509"/>
      <c r="K312" s="509"/>
      <c r="L312" s="507"/>
      <c r="M312" s="508"/>
      <c r="N312" s="508"/>
      <c r="O312" s="508"/>
      <c r="P312" s="507"/>
      <c r="Q312" s="507"/>
      <c r="R312" s="507"/>
      <c r="S312" s="507"/>
      <c r="T312" s="507"/>
      <c r="U312" s="507"/>
      <c r="V312" s="507"/>
      <c r="W312" s="507"/>
      <c r="X312" s="507"/>
      <c r="Y312" s="507"/>
      <c r="Z312" s="507"/>
      <c r="AA312" s="507"/>
      <c r="AB312" s="507"/>
    </row>
    <row r="313" spans="2:28" ht="12.75" customHeight="1">
      <c r="B313" s="507"/>
      <c r="D313" s="507"/>
      <c r="E313" s="507"/>
      <c r="F313" s="507"/>
      <c r="G313" s="507"/>
      <c r="H313" s="509"/>
      <c r="I313" s="509"/>
      <c r="J313" s="509"/>
      <c r="K313" s="509"/>
      <c r="L313" s="507"/>
      <c r="M313" s="508"/>
      <c r="N313" s="508"/>
      <c r="O313" s="508"/>
      <c r="P313" s="507"/>
      <c r="Q313" s="507"/>
      <c r="R313" s="507"/>
      <c r="S313" s="507"/>
      <c r="T313" s="507"/>
      <c r="U313" s="507"/>
      <c r="V313" s="507"/>
      <c r="W313" s="507"/>
      <c r="X313" s="507"/>
      <c r="Y313" s="507"/>
      <c r="Z313" s="507"/>
      <c r="AA313" s="507"/>
      <c r="AB313" s="507"/>
    </row>
    <row r="314" spans="2:28" ht="12.75" customHeight="1">
      <c r="B314" s="507"/>
      <c r="D314" s="507"/>
      <c r="E314" s="507"/>
      <c r="F314" s="507"/>
      <c r="G314" s="507"/>
      <c r="H314" s="509"/>
      <c r="I314" s="509"/>
      <c r="J314" s="509"/>
      <c r="K314" s="509"/>
      <c r="L314" s="507"/>
      <c r="M314" s="508"/>
      <c r="N314" s="508"/>
      <c r="O314" s="508"/>
      <c r="P314" s="507"/>
      <c r="Q314" s="507"/>
      <c r="R314" s="507"/>
      <c r="S314" s="507"/>
      <c r="T314" s="507"/>
      <c r="U314" s="507"/>
      <c r="V314" s="507"/>
      <c r="W314" s="507"/>
      <c r="X314" s="507"/>
      <c r="Y314" s="507"/>
      <c r="Z314" s="507"/>
      <c r="AA314" s="507"/>
      <c r="AB314" s="507"/>
    </row>
    <row r="315" spans="2:28" ht="12.75" customHeight="1">
      <c r="B315" s="507"/>
      <c r="D315" s="507"/>
      <c r="E315" s="507"/>
      <c r="F315" s="507"/>
      <c r="G315" s="507"/>
      <c r="H315" s="509"/>
      <c r="I315" s="509"/>
      <c r="J315" s="509"/>
      <c r="K315" s="509"/>
      <c r="L315" s="507"/>
      <c r="M315" s="508"/>
      <c r="N315" s="508"/>
      <c r="O315" s="508"/>
      <c r="P315" s="507"/>
      <c r="Q315" s="507"/>
      <c r="R315" s="507"/>
      <c r="S315" s="507"/>
      <c r="T315" s="507"/>
      <c r="U315" s="507"/>
      <c r="V315" s="507"/>
      <c r="W315" s="507"/>
      <c r="X315" s="507"/>
      <c r="Y315" s="507"/>
      <c r="Z315" s="507"/>
      <c r="AA315" s="507"/>
      <c r="AB315" s="507"/>
    </row>
    <row r="316" spans="2:28" ht="12.75" customHeight="1">
      <c r="B316" s="507"/>
      <c r="D316" s="507"/>
      <c r="E316" s="507"/>
      <c r="F316" s="507"/>
      <c r="G316" s="507"/>
      <c r="H316" s="509"/>
      <c r="I316" s="509"/>
      <c r="J316" s="509"/>
      <c r="K316" s="509"/>
      <c r="L316" s="507"/>
      <c r="M316" s="508"/>
      <c r="N316" s="508"/>
      <c r="O316" s="508"/>
      <c r="P316" s="507"/>
      <c r="Q316" s="507"/>
      <c r="R316" s="507"/>
      <c r="S316" s="507"/>
      <c r="T316" s="507"/>
      <c r="U316" s="507"/>
      <c r="V316" s="507"/>
      <c r="W316" s="507"/>
      <c r="X316" s="507"/>
      <c r="Y316" s="507"/>
      <c r="Z316" s="507"/>
      <c r="AA316" s="507"/>
      <c r="AB316" s="507"/>
    </row>
    <row r="317" spans="2:28" ht="12.75" customHeight="1">
      <c r="B317" s="507"/>
      <c r="D317" s="507"/>
      <c r="E317" s="507"/>
      <c r="F317" s="507"/>
      <c r="G317" s="507"/>
      <c r="H317" s="509"/>
      <c r="I317" s="509"/>
      <c r="J317" s="509"/>
      <c r="K317" s="509"/>
      <c r="L317" s="507"/>
      <c r="M317" s="508"/>
      <c r="N317" s="508"/>
      <c r="O317" s="508"/>
      <c r="P317" s="507"/>
      <c r="Q317" s="507"/>
      <c r="R317" s="507"/>
      <c r="S317" s="507"/>
      <c r="T317" s="507"/>
      <c r="U317" s="507"/>
      <c r="V317" s="507"/>
      <c r="W317" s="507"/>
      <c r="X317" s="507"/>
      <c r="Y317" s="507"/>
      <c r="Z317" s="507"/>
      <c r="AA317" s="507"/>
      <c r="AB317" s="507"/>
    </row>
    <row r="318" spans="2:28" ht="12.75" customHeight="1">
      <c r="B318" s="507"/>
      <c r="D318" s="507"/>
      <c r="E318" s="507"/>
      <c r="F318" s="507"/>
      <c r="G318" s="507"/>
      <c r="H318" s="509"/>
      <c r="I318" s="509"/>
      <c r="J318" s="509"/>
      <c r="K318" s="509"/>
      <c r="L318" s="507"/>
      <c r="M318" s="508"/>
      <c r="N318" s="508"/>
      <c r="O318" s="508"/>
      <c r="P318" s="507"/>
      <c r="Q318" s="507"/>
      <c r="R318" s="507"/>
      <c r="S318" s="507"/>
      <c r="T318" s="507"/>
      <c r="U318" s="507"/>
      <c r="V318" s="507"/>
      <c r="W318" s="507"/>
      <c r="X318" s="507"/>
      <c r="Y318" s="507"/>
      <c r="Z318" s="507"/>
      <c r="AA318" s="507"/>
      <c r="AB318" s="507"/>
    </row>
    <row r="319" spans="2:28" ht="12.75" customHeight="1">
      <c r="B319" s="507"/>
      <c r="D319" s="507"/>
      <c r="E319" s="507"/>
      <c r="F319" s="507"/>
      <c r="G319" s="507"/>
      <c r="H319" s="509"/>
      <c r="I319" s="509"/>
      <c r="J319" s="509"/>
      <c r="K319" s="509"/>
      <c r="L319" s="507"/>
      <c r="M319" s="508"/>
      <c r="N319" s="508"/>
      <c r="O319" s="508"/>
      <c r="P319" s="507"/>
      <c r="Q319" s="507"/>
      <c r="R319" s="507"/>
      <c r="S319" s="507"/>
      <c r="T319" s="507"/>
      <c r="U319" s="507"/>
      <c r="V319" s="507"/>
      <c r="W319" s="507"/>
      <c r="X319" s="507"/>
      <c r="Y319" s="507"/>
      <c r="Z319" s="507"/>
      <c r="AA319" s="507"/>
      <c r="AB319" s="507"/>
    </row>
    <row r="320" spans="2:28" ht="12.75" customHeight="1">
      <c r="B320" s="507"/>
      <c r="D320" s="507"/>
      <c r="E320" s="507"/>
      <c r="F320" s="507"/>
      <c r="G320" s="507"/>
      <c r="H320" s="509"/>
      <c r="I320" s="509"/>
      <c r="J320" s="509"/>
      <c r="K320" s="509"/>
      <c r="L320" s="507"/>
      <c r="M320" s="508"/>
      <c r="N320" s="508"/>
      <c r="O320" s="508"/>
      <c r="P320" s="507"/>
      <c r="Q320" s="507"/>
      <c r="R320" s="507"/>
      <c r="S320" s="507"/>
      <c r="T320" s="507"/>
      <c r="U320" s="507"/>
      <c r="V320" s="507"/>
      <c r="W320" s="507"/>
      <c r="X320" s="507"/>
      <c r="Y320" s="507"/>
      <c r="Z320" s="507"/>
      <c r="AA320" s="507"/>
      <c r="AB320" s="507"/>
    </row>
    <row r="321" spans="2:28" ht="12.75" customHeight="1">
      <c r="B321" s="507"/>
      <c r="D321" s="507"/>
      <c r="E321" s="507"/>
      <c r="F321" s="507"/>
      <c r="G321" s="507"/>
      <c r="H321" s="509"/>
      <c r="I321" s="509"/>
      <c r="J321" s="509"/>
      <c r="K321" s="509"/>
      <c r="L321" s="507"/>
      <c r="M321" s="508"/>
      <c r="N321" s="508"/>
      <c r="O321" s="508"/>
      <c r="P321" s="507"/>
      <c r="Q321" s="507"/>
      <c r="R321" s="507"/>
      <c r="S321" s="507"/>
      <c r="T321" s="507"/>
      <c r="U321" s="507"/>
      <c r="V321" s="507"/>
      <c r="W321" s="507"/>
      <c r="X321" s="507"/>
      <c r="Y321" s="507"/>
      <c r="Z321" s="507"/>
      <c r="AA321" s="507"/>
      <c r="AB321" s="507"/>
    </row>
    <row r="322" spans="2:28" ht="12.75" customHeight="1">
      <c r="B322" s="507"/>
      <c r="D322" s="507"/>
      <c r="E322" s="507"/>
      <c r="F322" s="507"/>
      <c r="G322" s="507"/>
      <c r="H322" s="509"/>
      <c r="I322" s="509"/>
      <c r="J322" s="509"/>
      <c r="K322" s="509"/>
      <c r="L322" s="507"/>
      <c r="M322" s="508"/>
      <c r="N322" s="508"/>
      <c r="O322" s="508"/>
      <c r="P322" s="507"/>
      <c r="Q322" s="507"/>
      <c r="R322" s="507"/>
      <c r="S322" s="507"/>
      <c r="T322" s="507"/>
      <c r="U322" s="507"/>
      <c r="V322" s="507"/>
      <c r="W322" s="507"/>
      <c r="X322" s="507"/>
      <c r="Y322" s="507"/>
      <c r="Z322" s="507"/>
      <c r="AA322" s="507"/>
      <c r="AB322" s="507"/>
    </row>
    <row r="323" spans="2:28" ht="12.75" customHeight="1">
      <c r="B323" s="507"/>
      <c r="D323" s="507"/>
      <c r="E323" s="507"/>
      <c r="F323" s="507"/>
      <c r="G323" s="507"/>
      <c r="H323" s="509"/>
      <c r="I323" s="509"/>
      <c r="J323" s="509"/>
      <c r="K323" s="509"/>
      <c r="L323" s="507"/>
      <c r="M323" s="508"/>
      <c r="N323" s="508"/>
      <c r="O323" s="508"/>
      <c r="P323" s="507"/>
      <c r="Q323" s="507"/>
      <c r="R323" s="507"/>
      <c r="S323" s="507"/>
      <c r="T323" s="507"/>
      <c r="U323" s="507"/>
      <c r="V323" s="507"/>
      <c r="W323" s="507"/>
      <c r="X323" s="507"/>
      <c r="Y323" s="507"/>
      <c r="Z323" s="507"/>
      <c r="AA323" s="507"/>
      <c r="AB323" s="507"/>
    </row>
    <row r="324" spans="2:28" ht="12.75" customHeight="1">
      <c r="B324" s="507"/>
      <c r="D324" s="507"/>
      <c r="E324" s="507"/>
      <c r="F324" s="507"/>
      <c r="G324" s="507"/>
      <c r="H324" s="509"/>
      <c r="I324" s="509"/>
      <c r="J324" s="509"/>
      <c r="K324" s="509"/>
      <c r="L324" s="507"/>
      <c r="M324" s="508"/>
      <c r="N324" s="508"/>
      <c r="O324" s="508"/>
      <c r="P324" s="507"/>
      <c r="Q324" s="507"/>
      <c r="R324" s="507"/>
      <c r="S324" s="507"/>
      <c r="T324" s="507"/>
      <c r="U324" s="507"/>
      <c r="V324" s="507"/>
      <c r="W324" s="507"/>
      <c r="X324" s="507"/>
      <c r="Y324" s="507"/>
      <c r="Z324" s="507"/>
      <c r="AA324" s="507"/>
      <c r="AB324" s="507"/>
    </row>
    <row r="325" spans="2:28" ht="12.75" customHeight="1">
      <c r="B325" s="507"/>
      <c r="D325" s="507"/>
      <c r="E325" s="507"/>
      <c r="F325" s="507"/>
      <c r="G325" s="507"/>
      <c r="H325" s="509"/>
      <c r="I325" s="509"/>
      <c r="J325" s="509"/>
      <c r="K325" s="509"/>
      <c r="L325" s="507"/>
      <c r="M325" s="508"/>
      <c r="N325" s="508"/>
      <c r="O325" s="508"/>
      <c r="P325" s="507"/>
      <c r="Q325" s="507"/>
      <c r="R325" s="507"/>
      <c r="S325" s="507"/>
      <c r="T325" s="507"/>
      <c r="U325" s="507"/>
      <c r="V325" s="507"/>
      <c r="W325" s="507"/>
      <c r="X325" s="507"/>
      <c r="Y325" s="507"/>
      <c r="Z325" s="507"/>
      <c r="AA325" s="507"/>
      <c r="AB325" s="507"/>
    </row>
    <row r="326" spans="2:28" ht="12.75" customHeight="1">
      <c r="B326" s="507"/>
      <c r="D326" s="507"/>
      <c r="E326" s="507"/>
      <c r="F326" s="507"/>
      <c r="G326" s="507"/>
      <c r="H326" s="509"/>
      <c r="I326" s="509"/>
      <c r="J326" s="509"/>
      <c r="K326" s="509"/>
      <c r="L326" s="507"/>
      <c r="M326" s="508"/>
      <c r="N326" s="508"/>
      <c r="O326" s="508"/>
      <c r="P326" s="507"/>
      <c r="Q326" s="507"/>
      <c r="R326" s="507"/>
      <c r="S326" s="507"/>
      <c r="T326" s="507"/>
      <c r="U326" s="507"/>
      <c r="V326" s="507"/>
      <c r="W326" s="507"/>
      <c r="X326" s="507"/>
      <c r="Y326" s="507"/>
      <c r="Z326" s="507"/>
      <c r="AA326" s="507"/>
      <c r="AB326" s="507"/>
    </row>
    <row r="327" spans="2:28" ht="12.75" customHeight="1">
      <c r="B327" s="507"/>
      <c r="D327" s="507"/>
      <c r="E327" s="507"/>
      <c r="F327" s="507"/>
      <c r="G327" s="507"/>
      <c r="H327" s="509"/>
      <c r="I327" s="509"/>
      <c r="J327" s="509"/>
      <c r="K327" s="509"/>
      <c r="L327" s="507"/>
      <c r="M327" s="508"/>
      <c r="N327" s="508"/>
      <c r="O327" s="508"/>
      <c r="P327" s="507"/>
      <c r="Q327" s="507"/>
      <c r="R327" s="507"/>
      <c r="S327" s="507"/>
      <c r="T327" s="507"/>
      <c r="U327" s="507"/>
      <c r="V327" s="507"/>
      <c r="W327" s="507"/>
      <c r="X327" s="507"/>
      <c r="Y327" s="507"/>
      <c r="Z327" s="507"/>
      <c r="AA327" s="507"/>
      <c r="AB327" s="507"/>
    </row>
    <row r="328" spans="2:28" ht="12.75" customHeight="1">
      <c r="B328" s="507"/>
      <c r="D328" s="507"/>
      <c r="E328" s="507"/>
      <c r="F328" s="507"/>
      <c r="G328" s="507"/>
      <c r="H328" s="509"/>
      <c r="I328" s="509"/>
      <c r="J328" s="509"/>
      <c r="K328" s="509"/>
      <c r="L328" s="507"/>
      <c r="M328" s="508"/>
      <c r="N328" s="508"/>
      <c r="O328" s="508"/>
      <c r="P328" s="507"/>
      <c r="Q328" s="507"/>
      <c r="R328" s="507"/>
      <c r="S328" s="507"/>
      <c r="T328" s="507"/>
      <c r="U328" s="507"/>
      <c r="V328" s="507"/>
      <c r="W328" s="507"/>
      <c r="X328" s="507"/>
      <c r="Y328" s="507"/>
      <c r="Z328" s="507"/>
      <c r="AA328" s="507"/>
      <c r="AB328" s="507"/>
    </row>
    <row r="329" spans="2:28" ht="12.75" customHeight="1">
      <c r="B329" s="507"/>
      <c r="D329" s="507"/>
      <c r="E329" s="507"/>
      <c r="F329" s="507"/>
      <c r="G329" s="507"/>
      <c r="H329" s="509"/>
      <c r="I329" s="509"/>
      <c r="J329" s="509"/>
      <c r="K329" s="509"/>
      <c r="L329" s="507"/>
      <c r="M329" s="508"/>
      <c r="N329" s="508"/>
      <c r="O329" s="508"/>
      <c r="P329" s="507"/>
      <c r="Q329" s="507"/>
      <c r="R329" s="507"/>
      <c r="S329" s="507"/>
      <c r="T329" s="507"/>
      <c r="U329" s="507"/>
      <c r="V329" s="507"/>
      <c r="W329" s="507"/>
      <c r="X329" s="507"/>
      <c r="Y329" s="507"/>
      <c r="Z329" s="507"/>
      <c r="AA329" s="507"/>
      <c r="AB329" s="507"/>
    </row>
    <row r="330" spans="2:28" ht="12.75" customHeight="1">
      <c r="B330" s="507"/>
      <c r="D330" s="507"/>
      <c r="E330" s="507"/>
      <c r="F330" s="507"/>
      <c r="G330" s="507"/>
      <c r="H330" s="509"/>
      <c r="I330" s="509"/>
      <c r="J330" s="509"/>
      <c r="K330" s="509"/>
      <c r="L330" s="507"/>
      <c r="M330" s="508"/>
      <c r="N330" s="508"/>
      <c r="O330" s="508"/>
      <c r="P330" s="507"/>
      <c r="Q330" s="507"/>
      <c r="R330" s="507"/>
      <c r="S330" s="507"/>
      <c r="T330" s="507"/>
      <c r="U330" s="507"/>
      <c r="V330" s="507"/>
      <c r="W330" s="507"/>
      <c r="X330" s="507"/>
      <c r="Y330" s="507"/>
      <c r="Z330" s="507"/>
      <c r="AA330" s="507"/>
      <c r="AB330" s="507"/>
    </row>
    <row r="331" spans="2:28" ht="12.75" customHeight="1">
      <c r="B331" s="507"/>
      <c r="D331" s="507"/>
      <c r="E331" s="507"/>
      <c r="F331" s="507"/>
      <c r="G331" s="507"/>
      <c r="H331" s="509"/>
      <c r="I331" s="509"/>
      <c r="J331" s="509"/>
      <c r="K331" s="509"/>
      <c r="L331" s="507"/>
      <c r="M331" s="508"/>
      <c r="N331" s="508"/>
      <c r="O331" s="508"/>
      <c r="P331" s="507"/>
      <c r="Q331" s="507"/>
      <c r="R331" s="507"/>
      <c r="S331" s="507"/>
      <c r="T331" s="507"/>
      <c r="U331" s="507"/>
      <c r="V331" s="507"/>
      <c r="W331" s="507"/>
      <c r="X331" s="507"/>
      <c r="Y331" s="507"/>
      <c r="Z331" s="507"/>
      <c r="AA331" s="507"/>
      <c r="AB331" s="507"/>
    </row>
    <row r="332" spans="2:28" ht="12.75" customHeight="1">
      <c r="B332" s="507"/>
      <c r="D332" s="507"/>
      <c r="E332" s="507"/>
      <c r="F332" s="507"/>
      <c r="G332" s="507"/>
      <c r="H332" s="509"/>
      <c r="I332" s="509"/>
      <c r="J332" s="509"/>
      <c r="K332" s="509"/>
      <c r="L332" s="507"/>
      <c r="M332" s="508"/>
      <c r="N332" s="508"/>
      <c r="O332" s="508"/>
      <c r="P332" s="507"/>
      <c r="Q332" s="507"/>
      <c r="R332" s="507"/>
      <c r="S332" s="507"/>
      <c r="T332" s="507"/>
      <c r="U332" s="507"/>
      <c r="V332" s="507"/>
      <c r="W332" s="507"/>
      <c r="X332" s="507"/>
      <c r="Y332" s="507"/>
      <c r="Z332" s="507"/>
      <c r="AA332" s="507"/>
      <c r="AB332" s="507"/>
    </row>
    <row r="333" spans="2:28" ht="12.75" customHeight="1">
      <c r="B333" s="507"/>
      <c r="D333" s="507"/>
      <c r="E333" s="507"/>
      <c r="F333" s="507"/>
      <c r="G333" s="507"/>
      <c r="H333" s="509"/>
      <c r="I333" s="509"/>
      <c r="J333" s="509"/>
      <c r="K333" s="509"/>
      <c r="L333" s="507"/>
      <c r="M333" s="508"/>
      <c r="N333" s="508"/>
      <c r="O333" s="508"/>
      <c r="P333" s="507"/>
      <c r="Q333" s="507"/>
      <c r="R333" s="507"/>
      <c r="S333" s="507"/>
      <c r="T333" s="507"/>
      <c r="U333" s="507"/>
      <c r="V333" s="507"/>
      <c r="W333" s="507"/>
      <c r="X333" s="507"/>
      <c r="Y333" s="507"/>
      <c r="Z333" s="507"/>
      <c r="AA333" s="507"/>
      <c r="AB333" s="507"/>
    </row>
    <row r="334" spans="2:28" ht="12.75" customHeight="1">
      <c r="B334" s="507"/>
      <c r="D334" s="507"/>
      <c r="E334" s="507"/>
      <c r="F334" s="507"/>
      <c r="G334" s="507"/>
      <c r="H334" s="509"/>
      <c r="I334" s="509"/>
      <c r="J334" s="509"/>
      <c r="K334" s="509"/>
      <c r="L334" s="507"/>
      <c r="M334" s="508"/>
      <c r="N334" s="508"/>
      <c r="O334" s="508"/>
      <c r="P334" s="507"/>
      <c r="Q334" s="507"/>
      <c r="R334" s="507"/>
      <c r="S334" s="507"/>
      <c r="T334" s="507"/>
      <c r="U334" s="507"/>
      <c r="V334" s="507"/>
      <c r="W334" s="507"/>
      <c r="X334" s="507"/>
      <c r="Y334" s="507"/>
      <c r="Z334" s="507"/>
      <c r="AA334" s="507"/>
      <c r="AB334" s="507"/>
    </row>
    <row r="335" spans="2:28" ht="12.75" customHeight="1">
      <c r="B335" s="507"/>
      <c r="D335" s="507"/>
      <c r="E335" s="507"/>
      <c r="F335" s="507"/>
      <c r="G335" s="507"/>
      <c r="H335" s="509"/>
      <c r="I335" s="509"/>
      <c r="J335" s="509"/>
      <c r="K335" s="509"/>
      <c r="L335" s="507"/>
      <c r="M335" s="508"/>
      <c r="N335" s="508"/>
      <c r="O335" s="508"/>
      <c r="P335" s="507"/>
      <c r="Q335" s="507"/>
      <c r="R335" s="507"/>
      <c r="S335" s="507"/>
      <c r="T335" s="507"/>
      <c r="U335" s="507"/>
      <c r="V335" s="507"/>
      <c r="W335" s="507"/>
      <c r="X335" s="507"/>
      <c r="Y335" s="507"/>
      <c r="Z335" s="507"/>
      <c r="AA335" s="507"/>
      <c r="AB335" s="507"/>
    </row>
    <row r="336" spans="2:28" ht="12.75" customHeight="1">
      <c r="B336" s="507"/>
      <c r="D336" s="507"/>
      <c r="E336" s="507"/>
      <c r="F336" s="507"/>
      <c r="G336" s="507"/>
      <c r="H336" s="509"/>
      <c r="I336" s="509"/>
      <c r="J336" s="509"/>
      <c r="K336" s="509"/>
      <c r="L336" s="507"/>
      <c r="M336" s="508"/>
      <c r="N336" s="508"/>
      <c r="O336" s="508"/>
      <c r="P336" s="507"/>
      <c r="Q336" s="507"/>
      <c r="R336" s="507"/>
      <c r="S336" s="507"/>
      <c r="T336" s="507"/>
      <c r="U336" s="507"/>
      <c r="V336" s="507"/>
      <c r="W336" s="507"/>
      <c r="X336" s="507"/>
      <c r="Y336" s="507"/>
      <c r="Z336" s="507"/>
      <c r="AA336" s="507"/>
      <c r="AB336" s="507"/>
    </row>
    <row r="337" spans="2:28" ht="12.75" customHeight="1">
      <c r="B337" s="507"/>
      <c r="D337" s="507"/>
      <c r="E337" s="507"/>
      <c r="F337" s="507"/>
      <c r="G337" s="507"/>
      <c r="H337" s="509"/>
      <c r="I337" s="509"/>
      <c r="J337" s="509"/>
      <c r="K337" s="509"/>
      <c r="L337" s="507"/>
      <c r="M337" s="508"/>
      <c r="N337" s="508"/>
      <c r="O337" s="508"/>
      <c r="P337" s="507"/>
      <c r="Q337" s="507"/>
      <c r="R337" s="507"/>
      <c r="S337" s="507"/>
      <c r="T337" s="507"/>
      <c r="U337" s="507"/>
      <c r="V337" s="507"/>
      <c r="W337" s="507"/>
      <c r="X337" s="507"/>
      <c r="Y337" s="507"/>
      <c r="Z337" s="507"/>
      <c r="AA337" s="507"/>
      <c r="AB337" s="507"/>
    </row>
    <row r="338" spans="2:28" ht="12.75" customHeight="1">
      <c r="B338" s="507"/>
      <c r="D338" s="507"/>
      <c r="E338" s="507"/>
      <c r="F338" s="507"/>
      <c r="G338" s="507"/>
      <c r="H338" s="509"/>
      <c r="I338" s="509"/>
      <c r="J338" s="509"/>
      <c r="K338" s="509"/>
      <c r="L338" s="507"/>
      <c r="M338" s="508"/>
      <c r="N338" s="508"/>
      <c r="O338" s="508"/>
      <c r="P338" s="507"/>
      <c r="Q338" s="507"/>
      <c r="R338" s="507"/>
      <c r="S338" s="507"/>
      <c r="T338" s="507"/>
      <c r="U338" s="507"/>
      <c r="V338" s="507"/>
      <c r="W338" s="507"/>
      <c r="X338" s="507"/>
      <c r="Y338" s="507"/>
      <c r="Z338" s="507"/>
      <c r="AA338" s="507"/>
      <c r="AB338" s="507"/>
    </row>
    <row r="339" spans="2:28" ht="12.75" customHeight="1">
      <c r="B339" s="507"/>
      <c r="D339" s="507"/>
      <c r="E339" s="507"/>
      <c r="F339" s="507"/>
      <c r="G339" s="507"/>
      <c r="H339" s="509"/>
      <c r="I339" s="509"/>
      <c r="J339" s="509"/>
      <c r="K339" s="509"/>
      <c r="L339" s="507"/>
      <c r="M339" s="508"/>
      <c r="N339" s="508"/>
      <c r="O339" s="508"/>
      <c r="P339" s="507"/>
      <c r="Q339" s="507"/>
      <c r="R339" s="507"/>
      <c r="S339" s="507"/>
      <c r="T339" s="507"/>
      <c r="U339" s="507"/>
      <c r="V339" s="507"/>
      <c r="W339" s="507"/>
      <c r="X339" s="507"/>
      <c r="Y339" s="507"/>
      <c r="Z339" s="507"/>
      <c r="AA339" s="507"/>
      <c r="AB339" s="507"/>
    </row>
    <row r="340" spans="2:28" ht="12.75" customHeight="1">
      <c r="B340" s="507"/>
      <c r="D340" s="507"/>
      <c r="E340" s="507"/>
      <c r="F340" s="507"/>
      <c r="G340" s="507"/>
      <c r="H340" s="509"/>
      <c r="I340" s="509"/>
      <c r="J340" s="509"/>
      <c r="K340" s="509"/>
      <c r="L340" s="507"/>
      <c r="M340" s="508"/>
      <c r="N340" s="508"/>
      <c r="O340" s="508"/>
      <c r="P340" s="507"/>
      <c r="Q340" s="507"/>
      <c r="R340" s="507"/>
      <c r="S340" s="507"/>
      <c r="T340" s="507"/>
      <c r="U340" s="507"/>
      <c r="V340" s="507"/>
      <c r="W340" s="507"/>
      <c r="X340" s="507"/>
      <c r="Y340" s="507"/>
      <c r="Z340" s="507"/>
      <c r="AA340" s="507"/>
      <c r="AB340" s="507"/>
    </row>
    <row r="341" spans="2:28" ht="12.75" customHeight="1">
      <c r="B341" s="507"/>
      <c r="D341" s="507"/>
      <c r="E341" s="507"/>
      <c r="F341" s="507"/>
      <c r="G341" s="507"/>
      <c r="H341" s="509"/>
      <c r="I341" s="509"/>
      <c r="J341" s="509"/>
      <c r="K341" s="509"/>
      <c r="L341" s="507"/>
      <c r="M341" s="508"/>
      <c r="N341" s="508"/>
      <c r="O341" s="508"/>
      <c r="P341" s="507"/>
      <c r="Q341" s="507"/>
      <c r="R341" s="507"/>
      <c r="S341" s="507"/>
      <c r="T341" s="507"/>
      <c r="U341" s="507"/>
      <c r="V341" s="507"/>
      <c r="W341" s="507"/>
      <c r="X341" s="507"/>
      <c r="Y341" s="507"/>
      <c r="Z341" s="507"/>
      <c r="AA341" s="507"/>
      <c r="AB341" s="507"/>
    </row>
    <row r="342" spans="2:28" ht="12.75" customHeight="1">
      <c r="B342" s="507"/>
      <c r="D342" s="507"/>
      <c r="E342" s="507"/>
      <c r="F342" s="507"/>
      <c r="G342" s="507"/>
      <c r="H342" s="509"/>
      <c r="I342" s="509"/>
      <c r="J342" s="509"/>
      <c r="K342" s="509"/>
      <c r="L342" s="507"/>
      <c r="M342" s="508"/>
      <c r="N342" s="508"/>
      <c r="O342" s="508"/>
      <c r="P342" s="507"/>
      <c r="Q342" s="507"/>
      <c r="R342" s="507"/>
      <c r="S342" s="507"/>
      <c r="T342" s="507"/>
      <c r="U342" s="507"/>
      <c r="V342" s="507"/>
      <c r="W342" s="507"/>
      <c r="X342" s="507"/>
      <c r="Y342" s="507"/>
      <c r="Z342" s="507"/>
      <c r="AA342" s="507"/>
      <c r="AB342" s="507"/>
    </row>
    <row r="343" spans="2:28" ht="12.75" customHeight="1">
      <c r="B343" s="507"/>
      <c r="D343" s="507"/>
      <c r="E343" s="507"/>
      <c r="F343" s="507"/>
      <c r="G343" s="507"/>
      <c r="H343" s="509"/>
      <c r="I343" s="509"/>
      <c r="J343" s="509"/>
      <c r="K343" s="509"/>
      <c r="L343" s="507"/>
      <c r="M343" s="508"/>
      <c r="N343" s="508"/>
      <c r="O343" s="508"/>
      <c r="P343" s="507"/>
      <c r="Q343" s="507"/>
      <c r="R343" s="507"/>
      <c r="S343" s="507"/>
      <c r="T343" s="507"/>
      <c r="U343" s="507"/>
      <c r="V343" s="507"/>
      <c r="W343" s="507"/>
      <c r="X343" s="507"/>
      <c r="Y343" s="507"/>
      <c r="Z343" s="507"/>
      <c r="AA343" s="507"/>
      <c r="AB343" s="507"/>
    </row>
    <row r="344" spans="2:28" ht="12.75" customHeight="1">
      <c r="B344" s="507"/>
      <c r="D344" s="507"/>
      <c r="E344" s="507"/>
      <c r="F344" s="507"/>
      <c r="G344" s="507"/>
      <c r="H344" s="509"/>
      <c r="I344" s="509"/>
      <c r="J344" s="509"/>
      <c r="K344" s="509"/>
      <c r="L344" s="507"/>
      <c r="M344" s="508"/>
      <c r="N344" s="508"/>
      <c r="O344" s="508"/>
      <c r="P344" s="507"/>
      <c r="Q344" s="507"/>
      <c r="R344" s="507"/>
      <c r="S344" s="507"/>
      <c r="T344" s="507"/>
      <c r="U344" s="507"/>
      <c r="V344" s="507"/>
      <c r="W344" s="507"/>
      <c r="X344" s="507"/>
      <c r="Y344" s="507"/>
      <c r="Z344" s="507"/>
      <c r="AA344" s="507"/>
      <c r="AB344" s="507"/>
    </row>
    <row r="345" spans="2:28" ht="12.75" customHeight="1">
      <c r="B345" s="507"/>
      <c r="D345" s="507"/>
      <c r="E345" s="507"/>
      <c r="F345" s="507"/>
      <c r="G345" s="507"/>
      <c r="H345" s="509"/>
      <c r="I345" s="509"/>
      <c r="J345" s="509"/>
      <c r="K345" s="509"/>
      <c r="L345" s="507"/>
      <c r="M345" s="508"/>
      <c r="N345" s="508"/>
      <c r="O345" s="508"/>
      <c r="P345" s="507"/>
      <c r="Q345" s="507"/>
      <c r="R345" s="507"/>
      <c r="S345" s="507"/>
      <c r="T345" s="507"/>
      <c r="U345" s="507"/>
      <c r="V345" s="507"/>
      <c r="W345" s="507"/>
      <c r="X345" s="507"/>
      <c r="Y345" s="507"/>
      <c r="Z345" s="507"/>
      <c r="AA345" s="507"/>
      <c r="AB345" s="507"/>
    </row>
    <row r="346" spans="2:28" ht="12.75" customHeight="1">
      <c r="B346" s="507"/>
      <c r="D346" s="507"/>
      <c r="E346" s="507"/>
      <c r="F346" s="507"/>
      <c r="G346" s="507"/>
      <c r="H346" s="509"/>
      <c r="I346" s="509"/>
      <c r="J346" s="509"/>
      <c r="K346" s="509"/>
      <c r="L346" s="507"/>
      <c r="M346" s="508"/>
      <c r="N346" s="508"/>
      <c r="O346" s="508"/>
      <c r="P346" s="507"/>
      <c r="Q346" s="507"/>
      <c r="R346" s="507"/>
      <c r="S346" s="507"/>
      <c r="T346" s="507"/>
      <c r="U346" s="507"/>
      <c r="V346" s="507"/>
      <c r="W346" s="507"/>
      <c r="X346" s="507"/>
      <c r="Y346" s="507"/>
      <c r="Z346" s="507"/>
      <c r="AA346" s="507"/>
      <c r="AB346" s="507"/>
    </row>
    <row r="347" spans="2:28" ht="12.75" customHeight="1">
      <c r="B347" s="507"/>
      <c r="D347" s="507"/>
      <c r="E347" s="507"/>
      <c r="F347" s="507"/>
      <c r="G347" s="507"/>
      <c r="H347" s="509"/>
      <c r="I347" s="509"/>
      <c r="J347" s="509"/>
      <c r="K347" s="509"/>
      <c r="L347" s="507"/>
      <c r="M347" s="508"/>
      <c r="N347" s="508"/>
      <c r="O347" s="508"/>
      <c r="P347" s="507"/>
      <c r="Q347" s="507"/>
      <c r="R347" s="507"/>
      <c r="S347" s="507"/>
      <c r="T347" s="507"/>
      <c r="U347" s="507"/>
      <c r="V347" s="507"/>
      <c r="W347" s="507"/>
      <c r="X347" s="507"/>
      <c r="Y347" s="507"/>
      <c r="Z347" s="507"/>
      <c r="AA347" s="507"/>
      <c r="AB347" s="507"/>
    </row>
    <row r="348" spans="2:28" ht="12.75" customHeight="1">
      <c r="B348" s="507"/>
      <c r="D348" s="507"/>
      <c r="E348" s="507"/>
      <c r="F348" s="507"/>
      <c r="G348" s="507"/>
      <c r="H348" s="509"/>
      <c r="I348" s="509"/>
      <c r="J348" s="509"/>
      <c r="K348" s="509"/>
      <c r="L348" s="507"/>
      <c r="M348" s="508"/>
      <c r="N348" s="508"/>
      <c r="O348" s="508"/>
      <c r="P348" s="507"/>
      <c r="Q348" s="507"/>
      <c r="R348" s="507"/>
      <c r="S348" s="507"/>
      <c r="T348" s="507"/>
      <c r="U348" s="507"/>
      <c r="V348" s="507"/>
      <c r="W348" s="507"/>
      <c r="X348" s="507"/>
      <c r="Y348" s="507"/>
      <c r="Z348" s="507"/>
      <c r="AA348" s="507"/>
      <c r="AB348" s="507"/>
    </row>
    <row r="349" spans="2:28" ht="12.75" customHeight="1">
      <c r="B349" s="507"/>
      <c r="D349" s="507"/>
      <c r="E349" s="507"/>
      <c r="F349" s="507"/>
      <c r="G349" s="507"/>
      <c r="H349" s="509"/>
      <c r="I349" s="509"/>
      <c r="J349" s="509"/>
      <c r="K349" s="509"/>
      <c r="L349" s="507"/>
      <c r="M349" s="508"/>
      <c r="N349" s="508"/>
      <c r="O349" s="508"/>
      <c r="P349" s="507"/>
      <c r="Q349" s="507"/>
      <c r="R349" s="507"/>
      <c r="S349" s="507"/>
      <c r="T349" s="507"/>
      <c r="U349" s="507"/>
      <c r="V349" s="507"/>
      <c r="W349" s="507"/>
      <c r="X349" s="507"/>
      <c r="Y349" s="507"/>
      <c r="Z349" s="507"/>
      <c r="AA349" s="507"/>
      <c r="AB349" s="507"/>
    </row>
    <row r="350" spans="2:28" ht="12.75" customHeight="1">
      <c r="B350" s="507"/>
      <c r="D350" s="507"/>
      <c r="E350" s="507"/>
      <c r="F350" s="507"/>
      <c r="G350" s="507"/>
      <c r="H350" s="509"/>
      <c r="I350" s="509"/>
      <c r="J350" s="509"/>
      <c r="K350" s="509"/>
      <c r="L350" s="507"/>
      <c r="M350" s="508"/>
      <c r="N350" s="508"/>
      <c r="O350" s="508"/>
      <c r="P350" s="507"/>
      <c r="Q350" s="507"/>
      <c r="R350" s="507"/>
      <c r="S350" s="507"/>
      <c r="T350" s="507"/>
      <c r="U350" s="507"/>
      <c r="V350" s="507"/>
      <c r="W350" s="507"/>
      <c r="X350" s="507"/>
      <c r="Y350" s="507"/>
      <c r="Z350" s="507"/>
      <c r="AA350" s="507"/>
      <c r="AB350" s="507"/>
    </row>
    <row r="351" spans="2:28" ht="12.75" customHeight="1">
      <c r="B351" s="507"/>
      <c r="D351" s="507"/>
      <c r="E351" s="507"/>
      <c r="F351" s="507"/>
      <c r="G351" s="507"/>
      <c r="H351" s="509"/>
      <c r="I351" s="509"/>
      <c r="J351" s="509"/>
      <c r="K351" s="509"/>
      <c r="L351" s="507"/>
      <c r="M351" s="508"/>
      <c r="N351" s="508"/>
      <c r="O351" s="508"/>
      <c r="P351" s="507"/>
      <c r="Q351" s="507"/>
      <c r="R351" s="507"/>
      <c r="S351" s="507"/>
      <c r="T351" s="507"/>
      <c r="U351" s="507"/>
      <c r="V351" s="507"/>
      <c r="W351" s="507"/>
      <c r="X351" s="507"/>
      <c r="Y351" s="507"/>
      <c r="Z351" s="507"/>
      <c r="AA351" s="507"/>
      <c r="AB351" s="507"/>
    </row>
    <row r="352" spans="2:28" ht="12.75" customHeight="1">
      <c r="B352" s="507"/>
      <c r="D352" s="507"/>
      <c r="E352" s="507"/>
      <c r="F352" s="507"/>
      <c r="G352" s="507"/>
      <c r="H352" s="509"/>
      <c r="I352" s="509"/>
      <c r="J352" s="509"/>
      <c r="K352" s="509"/>
      <c r="L352" s="507"/>
      <c r="M352" s="508"/>
      <c r="N352" s="508"/>
      <c r="O352" s="508"/>
      <c r="P352" s="507"/>
      <c r="Q352" s="507"/>
      <c r="R352" s="507"/>
      <c r="S352" s="507"/>
      <c r="T352" s="507"/>
      <c r="U352" s="507"/>
      <c r="V352" s="507"/>
      <c r="W352" s="507"/>
      <c r="X352" s="507"/>
      <c r="Y352" s="507"/>
      <c r="Z352" s="507"/>
      <c r="AA352" s="507"/>
      <c r="AB352" s="507"/>
    </row>
    <row r="353" spans="2:28" ht="12.75" customHeight="1">
      <c r="B353" s="507"/>
      <c r="D353" s="507"/>
      <c r="E353" s="507"/>
      <c r="F353" s="507"/>
      <c r="G353" s="507"/>
      <c r="H353" s="509"/>
      <c r="I353" s="509"/>
      <c r="J353" s="509"/>
      <c r="K353" s="509"/>
      <c r="L353" s="507"/>
      <c r="M353" s="508"/>
      <c r="N353" s="508"/>
      <c r="O353" s="508"/>
      <c r="P353" s="507"/>
      <c r="Q353" s="507"/>
      <c r="R353" s="507"/>
      <c r="S353" s="507"/>
      <c r="T353" s="507"/>
      <c r="U353" s="507"/>
      <c r="V353" s="507"/>
      <c r="W353" s="507"/>
      <c r="X353" s="507"/>
      <c r="Y353" s="507"/>
      <c r="Z353" s="507"/>
      <c r="AA353" s="507"/>
      <c r="AB353" s="507"/>
    </row>
    <row r="354" spans="2:28" ht="12.75" customHeight="1">
      <c r="B354" s="507"/>
      <c r="D354" s="507"/>
      <c r="E354" s="507"/>
      <c r="F354" s="507"/>
      <c r="G354" s="507"/>
      <c r="H354" s="509"/>
      <c r="I354" s="509"/>
      <c r="J354" s="509"/>
      <c r="K354" s="509"/>
      <c r="L354" s="507"/>
      <c r="M354" s="508"/>
      <c r="N354" s="508"/>
      <c r="O354" s="508"/>
      <c r="P354" s="507"/>
      <c r="Q354" s="507"/>
      <c r="R354" s="507"/>
      <c r="S354" s="507"/>
      <c r="T354" s="507"/>
      <c r="U354" s="507"/>
      <c r="V354" s="507"/>
      <c r="W354" s="507"/>
      <c r="X354" s="507"/>
      <c r="Y354" s="507"/>
      <c r="Z354" s="507"/>
      <c r="AA354" s="507"/>
      <c r="AB354" s="507"/>
    </row>
    <row r="355" spans="2:28" ht="12.75" customHeight="1">
      <c r="B355" s="507"/>
      <c r="D355" s="507"/>
      <c r="E355" s="507"/>
      <c r="F355" s="507"/>
      <c r="G355" s="507"/>
      <c r="H355" s="509"/>
      <c r="I355" s="509"/>
      <c r="J355" s="509"/>
      <c r="K355" s="509"/>
      <c r="L355" s="507"/>
      <c r="M355" s="508"/>
      <c r="N355" s="508"/>
      <c r="O355" s="508"/>
      <c r="P355" s="507"/>
      <c r="Q355" s="507"/>
      <c r="R355" s="507"/>
      <c r="S355" s="507"/>
      <c r="T355" s="507"/>
      <c r="U355" s="507"/>
      <c r="V355" s="507"/>
      <c r="W355" s="507"/>
      <c r="X355" s="507"/>
      <c r="Y355" s="507"/>
      <c r="Z355" s="507"/>
      <c r="AA355" s="507"/>
      <c r="AB355" s="507"/>
    </row>
    <row r="356" spans="2:28" ht="12.75" customHeight="1">
      <c r="B356" s="507"/>
      <c r="D356" s="507"/>
      <c r="E356" s="507"/>
      <c r="F356" s="507"/>
      <c r="G356" s="507"/>
      <c r="H356" s="509"/>
      <c r="I356" s="509"/>
      <c r="J356" s="509"/>
      <c r="K356" s="509"/>
      <c r="L356" s="507"/>
      <c r="M356" s="508"/>
      <c r="N356" s="508"/>
      <c r="O356" s="508"/>
      <c r="P356" s="507"/>
      <c r="Q356" s="507"/>
      <c r="R356" s="507"/>
      <c r="S356" s="507"/>
      <c r="T356" s="507"/>
      <c r="U356" s="507"/>
      <c r="V356" s="507"/>
      <c r="W356" s="507"/>
      <c r="X356" s="507"/>
      <c r="Y356" s="507"/>
      <c r="Z356" s="507"/>
      <c r="AA356" s="507"/>
      <c r="AB356" s="507"/>
    </row>
    <row r="357" spans="2:28" ht="12.75" customHeight="1">
      <c r="B357" s="507"/>
      <c r="D357" s="507"/>
      <c r="E357" s="507"/>
      <c r="F357" s="507"/>
      <c r="G357" s="507"/>
      <c r="H357" s="509"/>
      <c r="I357" s="509"/>
      <c r="J357" s="509"/>
      <c r="K357" s="509"/>
      <c r="L357" s="507"/>
      <c r="M357" s="508"/>
      <c r="N357" s="508"/>
      <c r="O357" s="508"/>
      <c r="P357" s="507"/>
      <c r="Q357" s="507"/>
      <c r="R357" s="507"/>
      <c r="S357" s="507"/>
      <c r="T357" s="507"/>
      <c r="U357" s="507"/>
      <c r="V357" s="507"/>
      <c r="W357" s="507"/>
      <c r="X357" s="507"/>
      <c r="Y357" s="507"/>
      <c r="Z357" s="507"/>
      <c r="AA357" s="507"/>
      <c r="AB357" s="507"/>
    </row>
    <row r="358" spans="2:28" ht="12.75" customHeight="1">
      <c r="B358" s="507"/>
      <c r="D358" s="507"/>
      <c r="E358" s="507"/>
      <c r="F358" s="507"/>
      <c r="G358" s="507"/>
      <c r="H358" s="509"/>
      <c r="I358" s="509"/>
      <c r="J358" s="509"/>
      <c r="K358" s="509"/>
      <c r="L358" s="507"/>
      <c r="M358" s="508"/>
      <c r="N358" s="508"/>
      <c r="O358" s="508"/>
      <c r="P358" s="507"/>
      <c r="Q358" s="507"/>
      <c r="R358" s="507"/>
      <c r="S358" s="507"/>
      <c r="T358" s="507"/>
      <c r="U358" s="507"/>
      <c r="V358" s="507"/>
      <c r="W358" s="507"/>
      <c r="X358" s="507"/>
      <c r="Y358" s="507"/>
      <c r="Z358" s="507"/>
      <c r="AA358" s="507"/>
      <c r="AB358" s="507"/>
    </row>
    <row r="359" spans="2:28" ht="12.75" customHeight="1">
      <c r="B359" s="507"/>
      <c r="D359" s="507"/>
      <c r="E359" s="507"/>
      <c r="F359" s="507"/>
      <c r="G359" s="507"/>
      <c r="H359" s="509"/>
      <c r="I359" s="509"/>
      <c r="J359" s="509"/>
      <c r="K359" s="509"/>
      <c r="L359" s="507"/>
      <c r="M359" s="508"/>
      <c r="N359" s="508"/>
      <c r="O359" s="508"/>
      <c r="P359" s="507"/>
      <c r="Q359" s="507"/>
      <c r="R359" s="507"/>
      <c r="S359" s="507"/>
      <c r="T359" s="507"/>
      <c r="U359" s="507"/>
      <c r="V359" s="507"/>
      <c r="W359" s="507"/>
      <c r="X359" s="507"/>
      <c r="Y359" s="507"/>
      <c r="Z359" s="507"/>
      <c r="AA359" s="507"/>
      <c r="AB359" s="507"/>
    </row>
    <row r="360" spans="2:28" ht="12.75" customHeight="1">
      <c r="B360" s="507"/>
      <c r="D360" s="507"/>
      <c r="E360" s="507"/>
      <c r="F360" s="507"/>
      <c r="G360" s="507"/>
      <c r="H360" s="509"/>
      <c r="I360" s="509"/>
      <c r="J360" s="509"/>
      <c r="K360" s="509"/>
      <c r="L360" s="507"/>
      <c r="M360" s="508"/>
      <c r="N360" s="508"/>
      <c r="O360" s="508"/>
      <c r="P360" s="507"/>
      <c r="Q360" s="507"/>
      <c r="R360" s="507"/>
      <c r="S360" s="507"/>
      <c r="T360" s="507"/>
      <c r="U360" s="507"/>
      <c r="V360" s="507"/>
      <c r="W360" s="507"/>
      <c r="X360" s="507"/>
      <c r="Y360" s="507"/>
      <c r="Z360" s="507"/>
      <c r="AA360" s="507"/>
      <c r="AB360" s="507"/>
    </row>
    <row r="361" spans="2:28" ht="12.75" customHeight="1">
      <c r="B361" s="507"/>
      <c r="D361" s="507"/>
      <c r="E361" s="507"/>
      <c r="F361" s="507"/>
      <c r="G361" s="507"/>
      <c r="H361" s="509"/>
      <c r="I361" s="509"/>
      <c r="J361" s="509"/>
      <c r="K361" s="509"/>
      <c r="L361" s="507"/>
      <c r="M361" s="508"/>
      <c r="N361" s="508"/>
      <c r="O361" s="508"/>
      <c r="P361" s="507"/>
      <c r="Q361" s="507"/>
      <c r="R361" s="507"/>
      <c r="S361" s="507"/>
      <c r="T361" s="507"/>
      <c r="U361" s="507"/>
      <c r="V361" s="507"/>
      <c r="W361" s="507"/>
      <c r="X361" s="507"/>
      <c r="Y361" s="507"/>
      <c r="Z361" s="507"/>
      <c r="AA361" s="507"/>
      <c r="AB361" s="507"/>
    </row>
    <row r="362" spans="2:28" ht="12.75" customHeight="1">
      <c r="B362" s="507"/>
      <c r="D362" s="507"/>
      <c r="E362" s="507"/>
      <c r="F362" s="507"/>
      <c r="G362" s="507"/>
      <c r="H362" s="509"/>
      <c r="I362" s="509"/>
      <c r="J362" s="509"/>
      <c r="K362" s="509"/>
      <c r="L362" s="507"/>
      <c r="M362" s="508"/>
      <c r="N362" s="508"/>
      <c r="O362" s="508"/>
      <c r="P362" s="507"/>
      <c r="Q362" s="507"/>
      <c r="R362" s="507"/>
      <c r="S362" s="507"/>
      <c r="T362" s="507"/>
      <c r="U362" s="507"/>
      <c r="V362" s="507"/>
      <c r="W362" s="507"/>
      <c r="X362" s="507"/>
      <c r="Y362" s="507"/>
      <c r="Z362" s="507"/>
      <c r="AA362" s="507"/>
      <c r="AB362" s="507"/>
    </row>
    <row r="363" spans="2:28" ht="12.75" customHeight="1">
      <c r="B363" s="507"/>
      <c r="D363" s="507"/>
      <c r="E363" s="507"/>
      <c r="F363" s="507"/>
      <c r="G363" s="507"/>
      <c r="H363" s="509"/>
      <c r="I363" s="509"/>
      <c r="J363" s="509"/>
      <c r="K363" s="509"/>
      <c r="L363" s="507"/>
      <c r="M363" s="508"/>
      <c r="N363" s="508"/>
      <c r="O363" s="508"/>
      <c r="P363" s="507"/>
      <c r="Q363" s="507"/>
      <c r="R363" s="507"/>
      <c r="S363" s="507"/>
      <c r="T363" s="507"/>
      <c r="U363" s="507"/>
      <c r="V363" s="507"/>
      <c r="W363" s="507"/>
      <c r="X363" s="507"/>
      <c r="Y363" s="507"/>
      <c r="Z363" s="507"/>
      <c r="AA363" s="507"/>
      <c r="AB363" s="507"/>
    </row>
    <row r="364" spans="2:28" ht="12.75" customHeight="1">
      <c r="B364" s="507"/>
      <c r="D364" s="507"/>
      <c r="E364" s="507"/>
      <c r="F364" s="507"/>
      <c r="G364" s="507"/>
      <c r="H364" s="509"/>
      <c r="I364" s="509"/>
      <c r="J364" s="509"/>
      <c r="K364" s="509"/>
      <c r="L364" s="507"/>
      <c r="M364" s="508"/>
      <c r="N364" s="508"/>
      <c r="O364" s="508"/>
      <c r="P364" s="507"/>
      <c r="Q364" s="507"/>
      <c r="R364" s="507"/>
      <c r="S364" s="507"/>
      <c r="T364" s="507"/>
      <c r="U364" s="507"/>
      <c r="V364" s="507"/>
      <c r="W364" s="507"/>
      <c r="X364" s="507"/>
      <c r="Y364" s="507"/>
      <c r="Z364" s="507"/>
      <c r="AA364" s="507"/>
      <c r="AB364" s="507"/>
    </row>
    <row r="365" spans="2:28" ht="12.75" customHeight="1">
      <c r="B365" s="507"/>
      <c r="D365" s="507"/>
      <c r="E365" s="507"/>
      <c r="F365" s="507"/>
      <c r="G365" s="507"/>
      <c r="H365" s="509"/>
      <c r="I365" s="509"/>
      <c r="J365" s="509"/>
      <c r="K365" s="509"/>
      <c r="L365" s="507"/>
      <c r="M365" s="508"/>
      <c r="N365" s="508"/>
      <c r="O365" s="508"/>
      <c r="P365" s="507"/>
      <c r="Q365" s="507"/>
      <c r="R365" s="507"/>
      <c r="S365" s="507"/>
      <c r="T365" s="507"/>
      <c r="U365" s="507"/>
      <c r="V365" s="507"/>
      <c r="W365" s="507"/>
      <c r="X365" s="507"/>
      <c r="Y365" s="507"/>
      <c r="Z365" s="507"/>
      <c r="AA365" s="507"/>
      <c r="AB365" s="507"/>
    </row>
    <row r="366" spans="2:28" ht="12.75" customHeight="1">
      <c r="B366" s="507"/>
      <c r="D366" s="507"/>
      <c r="E366" s="507"/>
      <c r="F366" s="507"/>
      <c r="G366" s="507"/>
      <c r="H366" s="509"/>
      <c r="I366" s="509"/>
      <c r="J366" s="509"/>
      <c r="K366" s="509"/>
      <c r="L366" s="507"/>
      <c r="M366" s="508"/>
      <c r="N366" s="508"/>
      <c r="O366" s="508"/>
      <c r="P366" s="507"/>
      <c r="Q366" s="507"/>
      <c r="R366" s="507"/>
      <c r="S366" s="507"/>
      <c r="T366" s="507"/>
      <c r="U366" s="507"/>
      <c r="V366" s="507"/>
      <c r="W366" s="507"/>
      <c r="X366" s="507"/>
      <c r="Y366" s="507"/>
      <c r="Z366" s="507"/>
      <c r="AA366" s="507"/>
      <c r="AB366" s="507"/>
    </row>
    <row r="367" spans="2:28" ht="12.75" customHeight="1">
      <c r="B367" s="507"/>
      <c r="D367" s="507"/>
      <c r="E367" s="507"/>
      <c r="F367" s="507"/>
      <c r="G367" s="507"/>
      <c r="H367" s="509"/>
      <c r="I367" s="509"/>
      <c r="J367" s="509"/>
      <c r="K367" s="509"/>
      <c r="L367" s="507"/>
      <c r="M367" s="508"/>
      <c r="N367" s="508"/>
      <c r="O367" s="508"/>
      <c r="P367" s="507"/>
      <c r="Q367" s="507"/>
      <c r="R367" s="507"/>
      <c r="S367" s="507"/>
      <c r="T367" s="507"/>
      <c r="U367" s="507"/>
      <c r="V367" s="507"/>
      <c r="W367" s="507"/>
      <c r="X367" s="507"/>
      <c r="Y367" s="507"/>
      <c r="Z367" s="507"/>
      <c r="AA367" s="507"/>
      <c r="AB367" s="507"/>
    </row>
    <row r="368" spans="2:28" ht="12.75" customHeight="1">
      <c r="B368" s="507"/>
      <c r="D368" s="507"/>
      <c r="E368" s="507"/>
      <c r="F368" s="507"/>
      <c r="G368" s="507"/>
      <c r="H368" s="509"/>
      <c r="I368" s="509"/>
      <c r="J368" s="509"/>
      <c r="K368" s="509"/>
      <c r="L368" s="507"/>
      <c r="M368" s="508"/>
      <c r="N368" s="508"/>
      <c r="O368" s="508"/>
      <c r="P368" s="507"/>
      <c r="Q368" s="507"/>
      <c r="R368" s="507"/>
      <c r="S368" s="507"/>
      <c r="T368" s="507"/>
      <c r="U368" s="507"/>
      <c r="V368" s="507"/>
      <c r="W368" s="507"/>
      <c r="X368" s="507"/>
      <c r="Y368" s="507"/>
      <c r="Z368" s="507"/>
      <c r="AA368" s="507"/>
      <c r="AB368" s="507"/>
    </row>
    <row r="369" spans="2:28" ht="12.75" customHeight="1">
      <c r="B369" s="507"/>
      <c r="D369" s="507"/>
      <c r="E369" s="507"/>
      <c r="F369" s="507"/>
      <c r="G369" s="507"/>
      <c r="H369" s="509"/>
      <c r="I369" s="509"/>
      <c r="J369" s="509"/>
      <c r="K369" s="509"/>
      <c r="L369" s="507"/>
      <c r="M369" s="508"/>
      <c r="N369" s="508"/>
      <c r="O369" s="508"/>
      <c r="P369" s="507"/>
      <c r="Q369" s="507"/>
      <c r="R369" s="507"/>
      <c r="S369" s="507"/>
      <c r="T369" s="507"/>
      <c r="U369" s="507"/>
      <c r="V369" s="507"/>
      <c r="W369" s="507"/>
      <c r="X369" s="507"/>
      <c r="Y369" s="507"/>
      <c r="Z369" s="507"/>
      <c r="AA369" s="507"/>
      <c r="AB369" s="507"/>
    </row>
    <row r="370" spans="2:28" ht="12.75" customHeight="1">
      <c r="B370" s="507"/>
      <c r="D370" s="507"/>
      <c r="E370" s="507"/>
      <c r="F370" s="507"/>
      <c r="G370" s="507"/>
      <c r="H370" s="509"/>
      <c r="I370" s="509"/>
      <c r="J370" s="509"/>
      <c r="K370" s="509"/>
      <c r="L370" s="507"/>
      <c r="M370" s="508"/>
      <c r="N370" s="508"/>
      <c r="O370" s="508"/>
      <c r="P370" s="507"/>
      <c r="Q370" s="507"/>
      <c r="R370" s="507"/>
      <c r="S370" s="507"/>
      <c r="T370" s="507"/>
      <c r="U370" s="507"/>
      <c r="V370" s="507"/>
      <c r="W370" s="507"/>
      <c r="X370" s="507"/>
      <c r="Y370" s="507"/>
      <c r="Z370" s="507"/>
      <c r="AA370" s="507"/>
      <c r="AB370" s="507"/>
    </row>
    <row r="371" spans="2:28" ht="12.75" customHeight="1">
      <c r="B371" s="507"/>
      <c r="D371" s="507"/>
      <c r="E371" s="507"/>
      <c r="F371" s="507"/>
      <c r="G371" s="507"/>
      <c r="H371" s="509"/>
      <c r="I371" s="509"/>
      <c r="J371" s="509"/>
      <c r="K371" s="509"/>
      <c r="L371" s="507"/>
      <c r="M371" s="508"/>
      <c r="N371" s="508"/>
      <c r="O371" s="508"/>
      <c r="P371" s="507"/>
      <c r="Q371" s="507"/>
      <c r="R371" s="507"/>
      <c r="S371" s="507"/>
      <c r="T371" s="507"/>
      <c r="U371" s="507"/>
      <c r="V371" s="507"/>
      <c r="W371" s="507"/>
      <c r="X371" s="507"/>
      <c r="Y371" s="507"/>
      <c r="Z371" s="507"/>
      <c r="AA371" s="507"/>
      <c r="AB371" s="507"/>
    </row>
    <row r="372" spans="2:28" ht="12.75" customHeight="1">
      <c r="B372" s="507"/>
      <c r="D372" s="507"/>
      <c r="E372" s="507"/>
      <c r="F372" s="507"/>
      <c r="G372" s="507"/>
      <c r="H372" s="509"/>
      <c r="I372" s="509"/>
      <c r="J372" s="509"/>
      <c r="K372" s="509"/>
      <c r="L372" s="507"/>
      <c r="M372" s="508"/>
      <c r="N372" s="508"/>
      <c r="O372" s="508"/>
      <c r="P372" s="507"/>
      <c r="Q372" s="507"/>
      <c r="R372" s="507"/>
      <c r="S372" s="507"/>
      <c r="T372" s="507"/>
      <c r="U372" s="507"/>
      <c r="V372" s="507"/>
      <c r="W372" s="507"/>
      <c r="X372" s="507"/>
      <c r="Y372" s="507"/>
      <c r="Z372" s="507"/>
      <c r="AA372" s="507"/>
      <c r="AB372" s="507"/>
    </row>
    <row r="373" spans="2:28" ht="12.75" customHeight="1">
      <c r="B373" s="507"/>
      <c r="D373" s="507"/>
      <c r="E373" s="507"/>
      <c r="F373" s="507"/>
      <c r="G373" s="507"/>
      <c r="H373" s="509"/>
      <c r="I373" s="509"/>
      <c r="J373" s="509"/>
      <c r="K373" s="509"/>
      <c r="L373" s="507"/>
      <c r="M373" s="508"/>
      <c r="N373" s="508"/>
      <c r="O373" s="508"/>
      <c r="P373" s="507"/>
      <c r="Q373" s="507"/>
      <c r="R373" s="507"/>
      <c r="S373" s="507"/>
      <c r="T373" s="507"/>
      <c r="U373" s="507"/>
      <c r="V373" s="507"/>
      <c r="W373" s="507"/>
      <c r="X373" s="507"/>
      <c r="Y373" s="507"/>
      <c r="Z373" s="507"/>
      <c r="AA373" s="507"/>
      <c r="AB373" s="507"/>
    </row>
    <row r="374" spans="2:28" ht="12.75" customHeight="1">
      <c r="B374" s="507"/>
      <c r="D374" s="507"/>
      <c r="E374" s="507"/>
      <c r="F374" s="507"/>
      <c r="G374" s="507"/>
      <c r="H374" s="509"/>
      <c r="I374" s="509"/>
      <c r="J374" s="509"/>
      <c r="K374" s="509"/>
      <c r="L374" s="507"/>
      <c r="M374" s="508"/>
      <c r="N374" s="508"/>
      <c r="O374" s="508"/>
      <c r="P374" s="507"/>
      <c r="Q374" s="507"/>
      <c r="R374" s="507"/>
      <c r="S374" s="507"/>
      <c r="T374" s="507"/>
      <c r="U374" s="507"/>
      <c r="V374" s="507"/>
      <c r="W374" s="507"/>
      <c r="X374" s="507"/>
      <c r="Y374" s="507"/>
      <c r="Z374" s="507"/>
      <c r="AA374" s="507"/>
      <c r="AB374" s="507"/>
    </row>
    <row r="375" spans="2:28" ht="12.75" customHeight="1">
      <c r="B375" s="507"/>
      <c r="D375" s="507"/>
      <c r="E375" s="507"/>
      <c r="F375" s="507"/>
      <c r="G375" s="507"/>
      <c r="H375" s="509"/>
      <c r="I375" s="509"/>
      <c r="J375" s="509"/>
      <c r="K375" s="509"/>
      <c r="L375" s="507"/>
      <c r="M375" s="508"/>
      <c r="N375" s="508"/>
      <c r="O375" s="508"/>
      <c r="P375" s="507"/>
      <c r="Q375" s="507"/>
      <c r="R375" s="507"/>
      <c r="S375" s="507"/>
      <c r="T375" s="507"/>
      <c r="U375" s="507"/>
      <c r="V375" s="507"/>
      <c r="W375" s="507"/>
      <c r="X375" s="507"/>
      <c r="Y375" s="507"/>
      <c r="Z375" s="507"/>
      <c r="AA375" s="507"/>
      <c r="AB375" s="507"/>
    </row>
    <row r="376" spans="2:28" ht="12.75" customHeight="1">
      <c r="B376" s="507"/>
      <c r="D376" s="507"/>
      <c r="E376" s="507"/>
      <c r="F376" s="507"/>
      <c r="G376" s="507"/>
      <c r="H376" s="509"/>
      <c r="I376" s="509"/>
      <c r="J376" s="509"/>
      <c r="K376" s="509"/>
      <c r="L376" s="507"/>
      <c r="M376" s="508"/>
      <c r="N376" s="508"/>
      <c r="O376" s="508"/>
      <c r="P376" s="507"/>
      <c r="Q376" s="507"/>
      <c r="R376" s="507"/>
      <c r="S376" s="507"/>
      <c r="T376" s="507"/>
      <c r="U376" s="507"/>
      <c r="V376" s="507"/>
      <c r="W376" s="507"/>
      <c r="X376" s="507"/>
      <c r="Y376" s="507"/>
      <c r="Z376" s="507"/>
      <c r="AA376" s="507"/>
      <c r="AB376" s="507"/>
    </row>
    <row r="377" spans="2:28" ht="12.75" customHeight="1">
      <c r="B377" s="507"/>
      <c r="D377" s="507"/>
      <c r="E377" s="507"/>
      <c r="F377" s="507"/>
      <c r="G377" s="507"/>
      <c r="H377" s="509"/>
      <c r="I377" s="509"/>
      <c r="J377" s="509"/>
      <c r="K377" s="509"/>
      <c r="L377" s="507"/>
      <c r="M377" s="508"/>
      <c r="N377" s="508"/>
      <c r="O377" s="508"/>
      <c r="P377" s="507"/>
      <c r="Q377" s="507"/>
      <c r="R377" s="507"/>
      <c r="S377" s="507"/>
      <c r="T377" s="507"/>
      <c r="U377" s="507"/>
      <c r="V377" s="507"/>
      <c r="W377" s="507"/>
      <c r="X377" s="507"/>
      <c r="Y377" s="507"/>
      <c r="Z377" s="507"/>
      <c r="AA377" s="507"/>
      <c r="AB377" s="507"/>
    </row>
    <row r="378" spans="2:28" ht="12.75" customHeight="1">
      <c r="B378" s="507"/>
      <c r="D378" s="507"/>
      <c r="E378" s="507"/>
      <c r="F378" s="507"/>
      <c r="G378" s="507"/>
      <c r="H378" s="509"/>
      <c r="I378" s="509"/>
      <c r="J378" s="509"/>
      <c r="K378" s="509"/>
      <c r="L378" s="507"/>
      <c r="M378" s="508"/>
      <c r="N378" s="508"/>
      <c r="O378" s="508"/>
      <c r="P378" s="507"/>
      <c r="Q378" s="507"/>
      <c r="R378" s="507"/>
      <c r="S378" s="507"/>
      <c r="T378" s="507"/>
      <c r="U378" s="507"/>
      <c r="V378" s="507"/>
      <c r="W378" s="507"/>
      <c r="X378" s="507"/>
      <c r="Y378" s="507"/>
      <c r="Z378" s="507"/>
      <c r="AA378" s="507"/>
      <c r="AB378" s="507"/>
    </row>
    <row r="379" spans="2:28" ht="12.75" customHeight="1">
      <c r="B379" s="507"/>
      <c r="D379" s="507"/>
      <c r="E379" s="507"/>
      <c r="F379" s="507"/>
      <c r="G379" s="507"/>
      <c r="H379" s="509"/>
      <c r="I379" s="509"/>
      <c r="J379" s="509"/>
      <c r="K379" s="509"/>
      <c r="L379" s="507"/>
      <c r="M379" s="508"/>
      <c r="N379" s="508"/>
      <c r="O379" s="508"/>
      <c r="P379" s="507"/>
      <c r="Q379" s="507"/>
      <c r="R379" s="507"/>
      <c r="S379" s="507"/>
      <c r="T379" s="507"/>
      <c r="U379" s="507"/>
      <c r="V379" s="507"/>
      <c r="W379" s="507"/>
      <c r="X379" s="507"/>
      <c r="Y379" s="507"/>
      <c r="Z379" s="507"/>
      <c r="AA379" s="507"/>
      <c r="AB379" s="507"/>
    </row>
    <row r="380" spans="2:28" ht="12.75" customHeight="1">
      <c r="B380" s="507"/>
      <c r="D380" s="507"/>
      <c r="E380" s="507"/>
      <c r="F380" s="507"/>
      <c r="G380" s="507"/>
      <c r="H380" s="509"/>
      <c r="I380" s="509"/>
      <c r="J380" s="509"/>
      <c r="K380" s="509"/>
      <c r="L380" s="507"/>
      <c r="M380" s="508"/>
      <c r="N380" s="508"/>
      <c r="O380" s="508"/>
      <c r="P380" s="507"/>
      <c r="Q380" s="507"/>
      <c r="R380" s="507"/>
      <c r="S380" s="507"/>
      <c r="T380" s="507"/>
      <c r="U380" s="507"/>
      <c r="V380" s="507"/>
      <c r="W380" s="507"/>
      <c r="X380" s="507"/>
      <c r="Y380" s="507"/>
      <c r="Z380" s="507"/>
      <c r="AA380" s="507"/>
      <c r="AB380" s="507"/>
    </row>
    <row r="381" spans="2:28" ht="12.75" customHeight="1">
      <c r="B381" s="507"/>
      <c r="D381" s="507"/>
      <c r="E381" s="507"/>
      <c r="F381" s="507"/>
      <c r="G381" s="507"/>
      <c r="H381" s="509"/>
      <c r="I381" s="509"/>
      <c r="J381" s="509"/>
      <c r="K381" s="509"/>
      <c r="L381" s="507"/>
      <c r="M381" s="508"/>
      <c r="N381" s="508"/>
      <c r="O381" s="508"/>
      <c r="P381" s="507"/>
      <c r="Q381" s="507"/>
      <c r="R381" s="507"/>
      <c r="S381" s="507"/>
      <c r="T381" s="507"/>
      <c r="U381" s="507"/>
      <c r="V381" s="507"/>
      <c r="W381" s="507"/>
      <c r="X381" s="507"/>
      <c r="Y381" s="507"/>
      <c r="Z381" s="507"/>
      <c r="AA381" s="507"/>
      <c r="AB381" s="507"/>
    </row>
    <row r="382" spans="2:28" ht="12.75" customHeight="1">
      <c r="B382" s="507"/>
      <c r="D382" s="507"/>
      <c r="E382" s="507"/>
      <c r="F382" s="507"/>
      <c r="G382" s="507"/>
      <c r="H382" s="509"/>
      <c r="I382" s="509"/>
      <c r="J382" s="509"/>
      <c r="K382" s="509"/>
      <c r="L382" s="507"/>
      <c r="M382" s="508"/>
      <c r="N382" s="508"/>
      <c r="O382" s="508"/>
      <c r="P382" s="507"/>
      <c r="Q382" s="507"/>
      <c r="R382" s="507"/>
      <c r="S382" s="507"/>
      <c r="T382" s="507"/>
      <c r="U382" s="507"/>
      <c r="V382" s="507"/>
      <c r="W382" s="507"/>
      <c r="X382" s="507"/>
      <c r="Y382" s="507"/>
      <c r="Z382" s="507"/>
      <c r="AA382" s="507"/>
      <c r="AB382" s="507"/>
    </row>
    <row r="383" spans="2:28" ht="12.75" customHeight="1">
      <c r="B383" s="507"/>
      <c r="D383" s="507"/>
      <c r="E383" s="507"/>
      <c r="F383" s="507"/>
      <c r="G383" s="507"/>
      <c r="H383" s="509"/>
      <c r="I383" s="509"/>
      <c r="J383" s="509"/>
      <c r="K383" s="509"/>
      <c r="L383" s="507"/>
      <c r="M383" s="508"/>
      <c r="N383" s="508"/>
      <c r="O383" s="508"/>
      <c r="P383" s="507"/>
      <c r="Q383" s="507"/>
      <c r="R383" s="507"/>
      <c r="S383" s="507"/>
      <c r="T383" s="507"/>
      <c r="U383" s="507"/>
      <c r="V383" s="507"/>
      <c r="W383" s="507"/>
      <c r="X383" s="507"/>
      <c r="Y383" s="507"/>
      <c r="Z383" s="507"/>
      <c r="AA383" s="507"/>
      <c r="AB383" s="507"/>
    </row>
    <row r="384" spans="2:28" ht="12.75" customHeight="1">
      <c r="B384" s="507"/>
      <c r="D384" s="507"/>
      <c r="E384" s="507"/>
      <c r="F384" s="507"/>
      <c r="G384" s="507"/>
      <c r="H384" s="509"/>
      <c r="I384" s="509"/>
      <c r="J384" s="509"/>
      <c r="K384" s="509"/>
      <c r="L384" s="507"/>
      <c r="M384" s="508"/>
      <c r="N384" s="508"/>
      <c r="O384" s="508"/>
      <c r="P384" s="507"/>
      <c r="Q384" s="507"/>
      <c r="R384" s="507"/>
      <c r="S384" s="507"/>
      <c r="T384" s="507"/>
      <c r="U384" s="507"/>
      <c r="V384" s="507"/>
      <c r="W384" s="507"/>
      <c r="X384" s="507"/>
      <c r="Y384" s="507"/>
      <c r="Z384" s="507"/>
      <c r="AA384" s="507"/>
      <c r="AB384" s="507"/>
    </row>
    <row r="385" spans="2:28" ht="12.75" customHeight="1">
      <c r="B385" s="507"/>
      <c r="D385" s="507"/>
      <c r="E385" s="507"/>
      <c r="F385" s="507"/>
      <c r="G385" s="507"/>
      <c r="H385" s="509"/>
      <c r="I385" s="509"/>
      <c r="J385" s="509"/>
      <c r="K385" s="509"/>
      <c r="L385" s="507"/>
      <c r="M385" s="508"/>
      <c r="N385" s="508"/>
      <c r="O385" s="508"/>
      <c r="P385" s="507"/>
      <c r="Q385" s="507"/>
      <c r="R385" s="507"/>
      <c r="S385" s="507"/>
      <c r="T385" s="507"/>
      <c r="U385" s="507"/>
      <c r="V385" s="507"/>
      <c r="W385" s="507"/>
      <c r="X385" s="507"/>
      <c r="Y385" s="507"/>
      <c r="Z385" s="507"/>
      <c r="AA385" s="507"/>
      <c r="AB385" s="507"/>
    </row>
    <row r="386" spans="2:28" ht="12.75" customHeight="1">
      <c r="B386" s="507"/>
      <c r="D386" s="507"/>
      <c r="E386" s="507"/>
      <c r="F386" s="507"/>
      <c r="G386" s="507"/>
      <c r="H386" s="509"/>
      <c r="I386" s="509"/>
      <c r="J386" s="509"/>
      <c r="K386" s="509"/>
      <c r="L386" s="507"/>
      <c r="M386" s="508"/>
      <c r="N386" s="508"/>
      <c r="O386" s="508"/>
      <c r="P386" s="507"/>
      <c r="Q386" s="507"/>
      <c r="R386" s="507"/>
      <c r="S386" s="507"/>
      <c r="T386" s="507"/>
      <c r="U386" s="507"/>
      <c r="V386" s="507"/>
      <c r="W386" s="507"/>
      <c r="X386" s="507"/>
      <c r="Y386" s="507"/>
      <c r="Z386" s="507"/>
      <c r="AA386" s="507"/>
      <c r="AB386" s="507"/>
    </row>
    <row r="387" spans="2:28" ht="12.75" customHeight="1">
      <c r="B387" s="507"/>
      <c r="D387" s="507"/>
      <c r="E387" s="507"/>
      <c r="F387" s="507"/>
      <c r="G387" s="507"/>
      <c r="H387" s="509"/>
      <c r="I387" s="509"/>
      <c r="J387" s="509"/>
      <c r="K387" s="509"/>
      <c r="L387" s="507"/>
      <c r="M387" s="508"/>
      <c r="N387" s="508"/>
      <c r="O387" s="508"/>
      <c r="P387" s="507"/>
      <c r="Q387" s="507"/>
      <c r="R387" s="507"/>
      <c r="S387" s="507"/>
      <c r="T387" s="507"/>
      <c r="U387" s="507"/>
      <c r="V387" s="507"/>
      <c r="W387" s="507"/>
      <c r="X387" s="507"/>
      <c r="Y387" s="507"/>
      <c r="Z387" s="507"/>
      <c r="AA387" s="507"/>
      <c r="AB387" s="507"/>
    </row>
    <row r="388" spans="2:28" ht="12.75" customHeight="1">
      <c r="B388" s="507"/>
      <c r="D388" s="507"/>
      <c r="E388" s="507"/>
      <c r="F388" s="507"/>
      <c r="G388" s="507"/>
      <c r="H388" s="509"/>
      <c r="I388" s="509"/>
      <c r="J388" s="509"/>
      <c r="K388" s="509"/>
      <c r="L388" s="507"/>
      <c r="M388" s="508"/>
      <c r="N388" s="508"/>
      <c r="O388" s="508"/>
      <c r="P388" s="507"/>
      <c r="Q388" s="507"/>
      <c r="R388" s="507"/>
      <c r="S388" s="507"/>
      <c r="T388" s="507"/>
      <c r="U388" s="507"/>
      <c r="V388" s="507"/>
      <c r="W388" s="507"/>
      <c r="X388" s="507"/>
      <c r="Y388" s="507"/>
      <c r="Z388" s="507"/>
      <c r="AA388" s="507"/>
      <c r="AB388" s="507"/>
    </row>
    <row r="389" spans="2:28" ht="12.75" customHeight="1">
      <c r="B389" s="507"/>
      <c r="D389" s="507"/>
      <c r="E389" s="507"/>
      <c r="F389" s="507"/>
      <c r="G389" s="507"/>
      <c r="H389" s="509"/>
      <c r="I389" s="509"/>
      <c r="J389" s="509"/>
      <c r="K389" s="509"/>
      <c r="L389" s="507"/>
      <c r="M389" s="508"/>
      <c r="N389" s="508"/>
      <c r="O389" s="508"/>
      <c r="P389" s="507"/>
      <c r="Q389" s="507"/>
      <c r="R389" s="507"/>
      <c r="S389" s="507"/>
      <c r="T389" s="507"/>
      <c r="U389" s="507"/>
      <c r="V389" s="507"/>
      <c r="W389" s="507"/>
      <c r="X389" s="507"/>
      <c r="Y389" s="507"/>
      <c r="Z389" s="507"/>
      <c r="AA389" s="507"/>
      <c r="AB389" s="507"/>
    </row>
    <row r="390" spans="2:28" ht="12.75" customHeight="1">
      <c r="B390" s="507"/>
      <c r="D390" s="507"/>
      <c r="E390" s="507"/>
      <c r="F390" s="507"/>
      <c r="G390" s="507"/>
      <c r="H390" s="509"/>
      <c r="I390" s="509"/>
      <c r="J390" s="509"/>
      <c r="K390" s="509"/>
      <c r="L390" s="507"/>
      <c r="M390" s="508"/>
      <c r="N390" s="508"/>
      <c r="O390" s="508"/>
      <c r="P390" s="507"/>
      <c r="Q390" s="507"/>
      <c r="R390" s="507"/>
      <c r="S390" s="507"/>
      <c r="T390" s="507"/>
      <c r="U390" s="507"/>
      <c r="V390" s="507"/>
      <c r="W390" s="507"/>
      <c r="X390" s="507"/>
      <c r="Y390" s="507"/>
      <c r="Z390" s="507"/>
      <c r="AA390" s="507"/>
      <c r="AB390" s="507"/>
    </row>
    <row r="391" spans="2:28" ht="12.75" customHeight="1">
      <c r="B391" s="507"/>
      <c r="D391" s="507"/>
      <c r="E391" s="507"/>
      <c r="F391" s="507"/>
      <c r="G391" s="507"/>
      <c r="H391" s="509"/>
      <c r="I391" s="509"/>
      <c r="J391" s="509"/>
      <c r="K391" s="509"/>
      <c r="L391" s="507"/>
      <c r="M391" s="508"/>
      <c r="N391" s="508"/>
      <c r="O391" s="508"/>
      <c r="P391" s="507"/>
      <c r="Q391" s="507"/>
      <c r="R391" s="507"/>
      <c r="S391" s="507"/>
      <c r="T391" s="507"/>
      <c r="U391" s="507"/>
      <c r="V391" s="507"/>
      <c r="W391" s="507"/>
      <c r="X391" s="507"/>
      <c r="Y391" s="507"/>
      <c r="Z391" s="507"/>
      <c r="AA391" s="507"/>
      <c r="AB391" s="507"/>
    </row>
    <row r="392" spans="2:28" ht="12.75" customHeight="1">
      <c r="B392" s="507"/>
      <c r="D392" s="507"/>
      <c r="E392" s="507"/>
      <c r="F392" s="507"/>
      <c r="G392" s="507"/>
      <c r="H392" s="509"/>
      <c r="I392" s="509"/>
      <c r="J392" s="509"/>
      <c r="K392" s="509"/>
      <c r="L392" s="507"/>
      <c r="M392" s="508"/>
      <c r="N392" s="508"/>
      <c r="O392" s="508"/>
      <c r="P392" s="507"/>
      <c r="Q392" s="507"/>
      <c r="R392" s="507"/>
      <c r="S392" s="507"/>
      <c r="T392" s="507"/>
      <c r="U392" s="507"/>
      <c r="V392" s="507"/>
      <c r="W392" s="507"/>
      <c r="X392" s="507"/>
      <c r="Y392" s="507"/>
      <c r="Z392" s="507"/>
      <c r="AA392" s="507"/>
      <c r="AB392" s="507"/>
    </row>
    <row r="393" spans="2:28" ht="12.75" customHeight="1">
      <c r="B393" s="507"/>
      <c r="D393" s="507"/>
      <c r="E393" s="507"/>
      <c r="F393" s="507"/>
      <c r="G393" s="507"/>
      <c r="H393" s="509"/>
      <c r="I393" s="509"/>
      <c r="J393" s="509"/>
      <c r="K393" s="509"/>
      <c r="L393" s="507"/>
      <c r="M393" s="508"/>
      <c r="N393" s="508"/>
      <c r="O393" s="508"/>
      <c r="P393" s="507"/>
      <c r="Q393" s="507"/>
      <c r="R393" s="507"/>
      <c r="S393" s="507"/>
      <c r="T393" s="507"/>
      <c r="U393" s="507"/>
      <c r="V393" s="507"/>
      <c r="W393" s="507"/>
      <c r="X393" s="507"/>
      <c r="Y393" s="507"/>
      <c r="Z393" s="507"/>
      <c r="AA393" s="507"/>
      <c r="AB393" s="507"/>
    </row>
    <row r="394" spans="2:28" ht="12.75" customHeight="1">
      <c r="B394" s="507"/>
      <c r="D394" s="507"/>
      <c r="E394" s="507"/>
      <c r="F394" s="507"/>
      <c r="G394" s="507"/>
      <c r="H394" s="509"/>
      <c r="I394" s="509"/>
      <c r="J394" s="509"/>
      <c r="K394" s="509"/>
      <c r="L394" s="507"/>
      <c r="M394" s="508"/>
      <c r="N394" s="508"/>
      <c r="O394" s="508"/>
      <c r="P394" s="507"/>
      <c r="Q394" s="507"/>
      <c r="R394" s="507"/>
      <c r="S394" s="507"/>
      <c r="T394" s="507"/>
      <c r="U394" s="507"/>
      <c r="V394" s="507"/>
      <c r="W394" s="507"/>
      <c r="X394" s="507"/>
      <c r="Y394" s="507"/>
      <c r="Z394" s="507"/>
      <c r="AA394" s="507"/>
      <c r="AB394" s="507"/>
    </row>
    <row r="395" spans="2:28" ht="12.75" customHeight="1">
      <c r="B395" s="507"/>
      <c r="D395" s="507"/>
      <c r="E395" s="507"/>
      <c r="F395" s="507"/>
      <c r="G395" s="507"/>
      <c r="H395" s="509"/>
      <c r="I395" s="509"/>
      <c r="J395" s="509"/>
      <c r="K395" s="509"/>
      <c r="L395" s="507"/>
      <c r="M395" s="508"/>
      <c r="N395" s="508"/>
      <c r="O395" s="508"/>
      <c r="P395" s="507"/>
      <c r="Q395" s="507"/>
      <c r="R395" s="507"/>
      <c r="S395" s="507"/>
      <c r="T395" s="507"/>
      <c r="U395" s="507"/>
      <c r="V395" s="507"/>
      <c r="W395" s="507"/>
      <c r="X395" s="507"/>
      <c r="Y395" s="507"/>
      <c r="Z395" s="507"/>
      <c r="AA395" s="507"/>
      <c r="AB395" s="507"/>
    </row>
    <row r="396" spans="2:28" ht="12.75" customHeight="1">
      <c r="B396" s="507"/>
      <c r="D396" s="507"/>
      <c r="E396" s="507"/>
      <c r="F396" s="507"/>
      <c r="G396" s="507"/>
      <c r="H396" s="509"/>
      <c r="I396" s="509"/>
      <c r="J396" s="509"/>
      <c r="K396" s="509"/>
      <c r="L396" s="507"/>
      <c r="M396" s="508"/>
      <c r="N396" s="508"/>
      <c r="O396" s="508"/>
      <c r="P396" s="507"/>
      <c r="Q396" s="507"/>
      <c r="R396" s="507"/>
      <c r="S396" s="507"/>
      <c r="T396" s="507"/>
      <c r="U396" s="507"/>
      <c r="V396" s="507"/>
      <c r="W396" s="507"/>
      <c r="X396" s="507"/>
      <c r="Y396" s="507"/>
      <c r="Z396" s="507"/>
      <c r="AA396" s="507"/>
      <c r="AB396" s="507"/>
    </row>
    <row r="397" spans="2:28" ht="12.75" customHeight="1">
      <c r="B397" s="507"/>
      <c r="D397" s="507"/>
      <c r="E397" s="507"/>
      <c r="F397" s="507"/>
      <c r="G397" s="507"/>
      <c r="H397" s="509"/>
      <c r="I397" s="509"/>
      <c r="J397" s="509"/>
      <c r="K397" s="509"/>
      <c r="L397" s="507"/>
      <c r="M397" s="508"/>
      <c r="N397" s="508"/>
      <c r="O397" s="508"/>
      <c r="P397" s="507"/>
      <c r="Q397" s="507"/>
      <c r="R397" s="507"/>
      <c r="S397" s="507"/>
      <c r="T397" s="507"/>
      <c r="U397" s="507"/>
      <c r="V397" s="507"/>
      <c r="W397" s="507"/>
      <c r="X397" s="507"/>
      <c r="Y397" s="507"/>
      <c r="Z397" s="507"/>
      <c r="AA397" s="507"/>
      <c r="AB397" s="507"/>
    </row>
    <row r="398" spans="2:28" ht="12.75" customHeight="1">
      <c r="B398" s="507"/>
      <c r="D398" s="507"/>
      <c r="E398" s="507"/>
      <c r="F398" s="507"/>
      <c r="G398" s="507"/>
      <c r="H398" s="509"/>
      <c r="I398" s="509"/>
      <c r="J398" s="509"/>
      <c r="K398" s="509"/>
      <c r="L398" s="507"/>
      <c r="M398" s="508"/>
      <c r="N398" s="508"/>
      <c r="O398" s="508"/>
      <c r="P398" s="507"/>
      <c r="Q398" s="507"/>
      <c r="R398" s="507"/>
      <c r="S398" s="507"/>
      <c r="T398" s="507"/>
      <c r="U398" s="507"/>
      <c r="V398" s="507"/>
      <c r="W398" s="507"/>
      <c r="X398" s="507"/>
      <c r="Y398" s="507"/>
      <c r="Z398" s="507"/>
      <c r="AA398" s="507"/>
      <c r="AB398" s="507"/>
    </row>
    <row r="399" spans="2:28" ht="12.75" customHeight="1">
      <c r="B399" s="507"/>
      <c r="D399" s="507"/>
      <c r="E399" s="507"/>
      <c r="F399" s="507"/>
      <c r="G399" s="507"/>
      <c r="H399" s="509"/>
      <c r="I399" s="509"/>
      <c r="J399" s="509"/>
      <c r="K399" s="509"/>
      <c r="L399" s="507"/>
      <c r="M399" s="508"/>
      <c r="N399" s="508"/>
      <c r="O399" s="508"/>
      <c r="P399" s="507"/>
      <c r="Q399" s="507"/>
      <c r="R399" s="507"/>
      <c r="S399" s="507"/>
      <c r="T399" s="507"/>
      <c r="U399" s="507"/>
      <c r="V399" s="507"/>
      <c r="W399" s="507"/>
      <c r="X399" s="507"/>
      <c r="Y399" s="507"/>
      <c r="Z399" s="507"/>
      <c r="AA399" s="507"/>
      <c r="AB399" s="507"/>
    </row>
    <row r="400" spans="2:28" ht="12.75" customHeight="1">
      <c r="B400" s="507"/>
      <c r="D400" s="507"/>
      <c r="E400" s="507"/>
      <c r="F400" s="507"/>
      <c r="G400" s="507"/>
      <c r="H400" s="509"/>
      <c r="I400" s="509"/>
      <c r="J400" s="509"/>
      <c r="K400" s="509"/>
      <c r="L400" s="507"/>
      <c r="M400" s="508"/>
      <c r="N400" s="508"/>
      <c r="O400" s="508"/>
      <c r="P400" s="507"/>
      <c r="Q400" s="507"/>
      <c r="R400" s="507"/>
      <c r="S400" s="507"/>
      <c r="T400" s="507"/>
      <c r="U400" s="507"/>
      <c r="V400" s="507"/>
      <c r="W400" s="507"/>
      <c r="X400" s="507"/>
      <c r="Y400" s="507"/>
      <c r="Z400" s="507"/>
      <c r="AA400" s="507"/>
      <c r="AB400" s="507"/>
    </row>
    <row r="401" spans="2:28" ht="12.75" customHeight="1">
      <c r="B401" s="507"/>
      <c r="D401" s="507"/>
      <c r="E401" s="507"/>
      <c r="F401" s="507"/>
      <c r="G401" s="507"/>
      <c r="H401" s="509"/>
      <c r="I401" s="509"/>
      <c r="J401" s="509"/>
      <c r="K401" s="509"/>
      <c r="L401" s="507"/>
      <c r="M401" s="508"/>
      <c r="N401" s="508"/>
      <c r="O401" s="508"/>
      <c r="P401" s="507"/>
      <c r="Q401" s="507"/>
      <c r="R401" s="507"/>
      <c r="S401" s="507"/>
      <c r="T401" s="507"/>
      <c r="U401" s="507"/>
      <c r="V401" s="507"/>
      <c r="W401" s="507"/>
      <c r="X401" s="507"/>
      <c r="Y401" s="507"/>
      <c r="Z401" s="507"/>
      <c r="AA401" s="507"/>
      <c r="AB401" s="507"/>
    </row>
    <row r="402" spans="2:28" ht="12.75" customHeight="1">
      <c r="B402" s="507"/>
      <c r="D402" s="507"/>
      <c r="E402" s="507"/>
      <c r="F402" s="507"/>
      <c r="G402" s="507"/>
      <c r="H402" s="509"/>
      <c r="I402" s="509"/>
      <c r="J402" s="509"/>
      <c r="K402" s="509"/>
      <c r="L402" s="507"/>
      <c r="M402" s="508"/>
      <c r="N402" s="508"/>
      <c r="O402" s="508"/>
      <c r="P402" s="507"/>
      <c r="Q402" s="507"/>
      <c r="R402" s="507"/>
      <c r="S402" s="507"/>
      <c r="T402" s="507"/>
      <c r="U402" s="507"/>
      <c r="V402" s="507"/>
      <c r="W402" s="507"/>
      <c r="X402" s="507"/>
      <c r="Y402" s="507"/>
      <c r="Z402" s="507"/>
      <c r="AA402" s="507"/>
      <c r="AB402" s="507"/>
    </row>
    <row r="403" spans="2:28" ht="12.75" customHeight="1">
      <c r="B403" s="507"/>
      <c r="D403" s="507"/>
      <c r="E403" s="507"/>
      <c r="F403" s="507"/>
      <c r="G403" s="507"/>
      <c r="H403" s="509"/>
      <c r="I403" s="509"/>
      <c r="J403" s="509"/>
      <c r="K403" s="509"/>
      <c r="L403" s="507"/>
      <c r="M403" s="508"/>
      <c r="N403" s="508"/>
      <c r="O403" s="508"/>
      <c r="P403" s="507"/>
      <c r="Q403" s="507"/>
      <c r="R403" s="507"/>
      <c r="S403" s="507"/>
      <c r="T403" s="507"/>
      <c r="U403" s="507"/>
      <c r="V403" s="507"/>
      <c r="W403" s="507"/>
      <c r="X403" s="507"/>
      <c r="Y403" s="507"/>
      <c r="Z403" s="507"/>
      <c r="AA403" s="507"/>
      <c r="AB403" s="507"/>
    </row>
    <row r="404" spans="2:28" ht="12.75" customHeight="1">
      <c r="B404" s="507"/>
      <c r="D404" s="507"/>
      <c r="E404" s="507"/>
      <c r="F404" s="507"/>
      <c r="G404" s="507"/>
      <c r="H404" s="509"/>
      <c r="I404" s="509"/>
      <c r="J404" s="509"/>
      <c r="K404" s="509"/>
      <c r="L404" s="507"/>
      <c r="M404" s="508"/>
      <c r="N404" s="508"/>
      <c r="O404" s="508"/>
      <c r="P404" s="507"/>
      <c r="Q404" s="507"/>
      <c r="R404" s="507"/>
      <c r="S404" s="507"/>
      <c r="T404" s="507"/>
      <c r="U404" s="507"/>
      <c r="V404" s="507"/>
      <c r="W404" s="507"/>
      <c r="X404" s="507"/>
      <c r="Y404" s="507"/>
      <c r="Z404" s="507"/>
      <c r="AA404" s="507"/>
      <c r="AB404" s="507"/>
    </row>
    <row r="405" spans="2:28" ht="12.75" customHeight="1">
      <c r="B405" s="507"/>
      <c r="D405" s="507"/>
      <c r="E405" s="507"/>
      <c r="F405" s="507"/>
      <c r="G405" s="507"/>
      <c r="H405" s="509"/>
      <c r="I405" s="509"/>
      <c r="J405" s="509"/>
      <c r="K405" s="509"/>
      <c r="L405" s="507"/>
      <c r="M405" s="508"/>
      <c r="N405" s="508"/>
      <c r="O405" s="508"/>
      <c r="P405" s="507"/>
      <c r="Q405" s="507"/>
      <c r="R405" s="507"/>
      <c r="S405" s="507"/>
      <c r="T405" s="507"/>
      <c r="U405" s="507"/>
      <c r="V405" s="507"/>
      <c r="W405" s="507"/>
      <c r="X405" s="507"/>
      <c r="Y405" s="507"/>
      <c r="Z405" s="507"/>
      <c r="AA405" s="507"/>
      <c r="AB405" s="507"/>
    </row>
    <row r="406" spans="2:28" ht="12.75" customHeight="1">
      <c r="B406" s="507"/>
      <c r="D406" s="507"/>
      <c r="E406" s="507"/>
      <c r="F406" s="507"/>
      <c r="G406" s="507"/>
      <c r="H406" s="509"/>
      <c r="I406" s="509"/>
      <c r="J406" s="509"/>
      <c r="K406" s="509"/>
      <c r="L406" s="507"/>
      <c r="M406" s="508"/>
      <c r="N406" s="508"/>
      <c r="O406" s="508"/>
      <c r="P406" s="507"/>
      <c r="Q406" s="507"/>
      <c r="R406" s="507"/>
      <c r="S406" s="507"/>
      <c r="T406" s="507"/>
      <c r="U406" s="507"/>
      <c r="V406" s="507"/>
      <c r="W406" s="507"/>
      <c r="X406" s="507"/>
      <c r="Y406" s="507"/>
      <c r="Z406" s="507"/>
      <c r="AA406" s="507"/>
      <c r="AB406" s="507"/>
    </row>
    <row r="407" spans="2:28" ht="12.75" customHeight="1">
      <c r="B407" s="507"/>
      <c r="D407" s="507"/>
      <c r="E407" s="507"/>
      <c r="F407" s="507"/>
      <c r="G407" s="507"/>
      <c r="H407" s="509"/>
      <c r="I407" s="509"/>
      <c r="J407" s="509"/>
      <c r="K407" s="509"/>
      <c r="L407" s="507"/>
      <c r="M407" s="508"/>
      <c r="N407" s="508"/>
      <c r="O407" s="508"/>
      <c r="P407" s="507"/>
      <c r="Q407" s="507"/>
      <c r="R407" s="507"/>
      <c r="S407" s="507"/>
      <c r="T407" s="507"/>
      <c r="U407" s="507"/>
      <c r="V407" s="507"/>
      <c r="W407" s="507"/>
      <c r="X407" s="507"/>
      <c r="Y407" s="507"/>
      <c r="Z407" s="507"/>
      <c r="AA407" s="507"/>
      <c r="AB407" s="507"/>
    </row>
    <row r="408" spans="2:28" ht="12.75" customHeight="1">
      <c r="B408" s="507"/>
      <c r="D408" s="507"/>
      <c r="E408" s="507"/>
      <c r="F408" s="507"/>
      <c r="G408" s="507"/>
      <c r="H408" s="509"/>
      <c r="I408" s="509"/>
      <c r="J408" s="509"/>
      <c r="K408" s="509"/>
      <c r="L408" s="507"/>
      <c r="M408" s="508"/>
      <c r="N408" s="508"/>
      <c r="O408" s="508"/>
      <c r="P408" s="507"/>
      <c r="Q408" s="507"/>
      <c r="R408" s="507"/>
      <c r="S408" s="507"/>
      <c r="T408" s="507"/>
      <c r="U408" s="507"/>
      <c r="V408" s="507"/>
      <c r="W408" s="507"/>
      <c r="X408" s="507"/>
      <c r="Y408" s="507"/>
      <c r="Z408" s="507"/>
      <c r="AA408" s="507"/>
      <c r="AB408" s="507"/>
    </row>
    <row r="409" spans="2:28" ht="12.75" customHeight="1">
      <c r="B409" s="507"/>
      <c r="D409" s="507"/>
      <c r="E409" s="507"/>
      <c r="F409" s="507"/>
      <c r="G409" s="507"/>
      <c r="H409" s="509"/>
      <c r="I409" s="509"/>
      <c r="J409" s="509"/>
      <c r="K409" s="509"/>
      <c r="L409" s="507"/>
      <c r="M409" s="508"/>
      <c r="N409" s="508"/>
      <c r="O409" s="508"/>
      <c r="P409" s="507"/>
      <c r="Q409" s="507"/>
      <c r="R409" s="507"/>
      <c r="S409" s="507"/>
      <c r="T409" s="507"/>
      <c r="U409" s="507"/>
      <c r="V409" s="507"/>
      <c r="W409" s="507"/>
      <c r="X409" s="507"/>
      <c r="Y409" s="507"/>
      <c r="Z409" s="507"/>
      <c r="AA409" s="507"/>
      <c r="AB409" s="507"/>
    </row>
    <row r="410" spans="2:28" ht="12.75" customHeight="1">
      <c r="B410" s="507"/>
      <c r="D410" s="507"/>
      <c r="E410" s="507"/>
      <c r="F410" s="507"/>
      <c r="G410" s="507"/>
      <c r="H410" s="509"/>
      <c r="I410" s="509"/>
      <c r="J410" s="509"/>
      <c r="K410" s="509"/>
      <c r="L410" s="507"/>
      <c r="M410" s="508"/>
      <c r="N410" s="508"/>
      <c r="O410" s="508"/>
      <c r="P410" s="507"/>
      <c r="Q410" s="507"/>
      <c r="R410" s="507"/>
      <c r="S410" s="507"/>
      <c r="T410" s="507"/>
      <c r="U410" s="507"/>
      <c r="V410" s="507"/>
      <c r="W410" s="507"/>
      <c r="X410" s="507"/>
      <c r="Y410" s="507"/>
      <c r="Z410" s="507"/>
      <c r="AA410" s="507"/>
      <c r="AB410" s="507"/>
    </row>
    <row r="411" spans="2:28" ht="12.75" customHeight="1">
      <c r="B411" s="507"/>
      <c r="D411" s="507"/>
      <c r="E411" s="507"/>
      <c r="F411" s="507"/>
      <c r="G411" s="507"/>
      <c r="H411" s="509"/>
      <c r="I411" s="509"/>
      <c r="J411" s="509"/>
      <c r="K411" s="509"/>
      <c r="L411" s="507"/>
      <c r="M411" s="508"/>
      <c r="N411" s="508"/>
      <c r="O411" s="508"/>
      <c r="P411" s="507"/>
      <c r="Q411" s="507"/>
      <c r="R411" s="507"/>
      <c r="S411" s="507"/>
      <c r="T411" s="507"/>
      <c r="U411" s="507"/>
      <c r="V411" s="507"/>
      <c r="W411" s="507"/>
      <c r="X411" s="507"/>
      <c r="Y411" s="507"/>
      <c r="Z411" s="507"/>
      <c r="AA411" s="507"/>
      <c r="AB411" s="507"/>
    </row>
    <row r="412" spans="2:28" ht="12.75" customHeight="1">
      <c r="B412" s="507"/>
      <c r="D412" s="507"/>
      <c r="E412" s="507"/>
      <c r="F412" s="507"/>
      <c r="G412" s="507"/>
      <c r="H412" s="509"/>
      <c r="I412" s="509"/>
      <c r="J412" s="509"/>
      <c r="K412" s="509"/>
      <c r="L412" s="507"/>
      <c r="M412" s="508"/>
      <c r="N412" s="508"/>
      <c r="O412" s="508"/>
      <c r="P412" s="507"/>
      <c r="Q412" s="507"/>
      <c r="R412" s="507"/>
      <c r="S412" s="507"/>
      <c r="T412" s="507"/>
      <c r="U412" s="507"/>
      <c r="V412" s="507"/>
      <c r="W412" s="507"/>
      <c r="X412" s="507"/>
      <c r="Y412" s="507"/>
      <c r="Z412" s="507"/>
      <c r="AA412" s="507"/>
      <c r="AB412" s="507"/>
    </row>
    <row r="413" spans="2:28" ht="12.75" customHeight="1">
      <c r="B413" s="507"/>
      <c r="D413" s="507"/>
      <c r="E413" s="507"/>
      <c r="F413" s="507"/>
      <c r="G413" s="507"/>
      <c r="H413" s="509"/>
      <c r="I413" s="509"/>
      <c r="J413" s="509"/>
      <c r="K413" s="509"/>
      <c r="L413" s="507"/>
      <c r="M413" s="508"/>
      <c r="N413" s="508"/>
      <c r="O413" s="508"/>
      <c r="P413" s="507"/>
      <c r="Q413" s="507"/>
      <c r="R413" s="507"/>
      <c r="S413" s="507"/>
      <c r="T413" s="507"/>
      <c r="U413" s="507"/>
      <c r="V413" s="507"/>
      <c r="W413" s="507"/>
      <c r="X413" s="507"/>
      <c r="Y413" s="507"/>
      <c r="Z413" s="507"/>
      <c r="AA413" s="507"/>
      <c r="AB413" s="507"/>
    </row>
    <row r="414" spans="2:28" ht="12.75" customHeight="1">
      <c r="B414" s="507"/>
      <c r="D414" s="507"/>
      <c r="E414" s="507"/>
      <c r="F414" s="507"/>
      <c r="G414" s="507"/>
      <c r="H414" s="509"/>
      <c r="I414" s="509"/>
      <c r="J414" s="509"/>
      <c r="K414" s="509"/>
      <c r="L414" s="507"/>
      <c r="M414" s="508"/>
      <c r="N414" s="508"/>
      <c r="O414" s="508"/>
      <c r="P414" s="507"/>
      <c r="Q414" s="507"/>
      <c r="R414" s="507"/>
      <c r="S414" s="507"/>
      <c r="T414" s="507"/>
      <c r="U414" s="507"/>
      <c r="V414" s="507"/>
      <c r="W414" s="507"/>
      <c r="X414" s="507"/>
      <c r="Y414" s="507"/>
      <c r="Z414" s="507"/>
      <c r="AA414" s="507"/>
      <c r="AB414" s="507"/>
    </row>
    <row r="415" spans="2:28" ht="12.75" customHeight="1">
      <c r="B415" s="507"/>
      <c r="D415" s="507"/>
      <c r="E415" s="507"/>
      <c r="F415" s="507"/>
      <c r="G415" s="507"/>
      <c r="H415" s="509"/>
      <c r="I415" s="509"/>
      <c r="J415" s="509"/>
      <c r="K415" s="509"/>
      <c r="L415" s="507"/>
      <c r="M415" s="508"/>
      <c r="N415" s="508"/>
      <c r="O415" s="508"/>
      <c r="P415" s="507"/>
      <c r="Q415" s="507"/>
      <c r="R415" s="507"/>
      <c r="S415" s="507"/>
      <c r="T415" s="507"/>
      <c r="U415" s="507"/>
      <c r="V415" s="507"/>
      <c r="W415" s="507"/>
      <c r="X415" s="507"/>
      <c r="Y415" s="507"/>
      <c r="Z415" s="507"/>
      <c r="AA415" s="507"/>
      <c r="AB415" s="507"/>
    </row>
    <row r="416" spans="2:28" ht="12.75" customHeight="1">
      <c r="B416" s="507"/>
      <c r="D416" s="507"/>
      <c r="E416" s="507"/>
      <c r="F416" s="507"/>
      <c r="G416" s="507"/>
      <c r="H416" s="509"/>
      <c r="I416" s="509"/>
      <c r="J416" s="509"/>
      <c r="K416" s="509"/>
      <c r="L416" s="507"/>
      <c r="M416" s="508"/>
      <c r="N416" s="508"/>
      <c r="O416" s="508"/>
      <c r="P416" s="507"/>
      <c r="Q416" s="507"/>
      <c r="R416" s="507"/>
      <c r="S416" s="507"/>
      <c r="T416" s="507"/>
      <c r="U416" s="507"/>
      <c r="V416" s="507"/>
      <c r="W416" s="507"/>
      <c r="X416" s="507"/>
      <c r="Y416" s="507"/>
      <c r="Z416" s="507"/>
      <c r="AA416" s="507"/>
      <c r="AB416" s="507"/>
    </row>
    <row r="417" spans="2:28" ht="12.75" customHeight="1">
      <c r="B417" s="507"/>
      <c r="D417" s="507"/>
      <c r="E417" s="507"/>
      <c r="F417" s="507"/>
      <c r="G417" s="507"/>
      <c r="H417" s="509"/>
      <c r="I417" s="509"/>
      <c r="J417" s="509"/>
      <c r="K417" s="509"/>
      <c r="L417" s="507"/>
      <c r="M417" s="508"/>
      <c r="N417" s="508"/>
      <c r="O417" s="508"/>
      <c r="P417" s="507"/>
      <c r="Q417" s="507"/>
      <c r="R417" s="507"/>
      <c r="S417" s="507"/>
      <c r="T417" s="507"/>
      <c r="U417" s="507"/>
      <c r="V417" s="507"/>
      <c r="W417" s="507"/>
      <c r="X417" s="507"/>
      <c r="Y417" s="507"/>
      <c r="Z417" s="507"/>
      <c r="AA417" s="507"/>
      <c r="AB417" s="507"/>
    </row>
    <row r="418" spans="2:28" ht="12.75" customHeight="1">
      <c r="B418" s="507"/>
      <c r="D418" s="507"/>
      <c r="E418" s="507"/>
      <c r="F418" s="507"/>
      <c r="G418" s="507"/>
      <c r="H418" s="509"/>
      <c r="I418" s="509"/>
      <c r="J418" s="509"/>
      <c r="K418" s="509"/>
      <c r="L418" s="507"/>
      <c r="M418" s="508"/>
      <c r="N418" s="508"/>
      <c r="O418" s="508"/>
      <c r="P418" s="507"/>
      <c r="Q418" s="507"/>
      <c r="R418" s="507"/>
      <c r="S418" s="507"/>
      <c r="T418" s="507"/>
      <c r="U418" s="507"/>
      <c r="V418" s="507"/>
      <c r="W418" s="507"/>
      <c r="X418" s="507"/>
      <c r="Y418" s="507"/>
      <c r="Z418" s="507"/>
      <c r="AA418" s="507"/>
      <c r="AB418" s="507"/>
    </row>
    <row r="419" spans="2:28" ht="12.75" customHeight="1">
      <c r="B419" s="507"/>
      <c r="D419" s="507"/>
      <c r="E419" s="507"/>
      <c r="F419" s="507"/>
      <c r="G419" s="507"/>
      <c r="H419" s="509"/>
      <c r="I419" s="509"/>
      <c r="J419" s="509"/>
      <c r="K419" s="509"/>
      <c r="L419" s="507"/>
      <c r="M419" s="508"/>
      <c r="N419" s="508"/>
      <c r="O419" s="508"/>
      <c r="P419" s="507"/>
      <c r="Q419" s="507"/>
      <c r="R419" s="507"/>
      <c r="S419" s="507"/>
      <c r="T419" s="507"/>
      <c r="U419" s="507"/>
      <c r="V419" s="507"/>
      <c r="W419" s="507"/>
      <c r="X419" s="507"/>
      <c r="Y419" s="507"/>
      <c r="Z419" s="507"/>
      <c r="AA419" s="507"/>
      <c r="AB419" s="507"/>
    </row>
    <row r="420" spans="2:28" ht="12.75" customHeight="1">
      <c r="B420" s="507"/>
      <c r="D420" s="507"/>
      <c r="E420" s="507"/>
      <c r="F420" s="507"/>
      <c r="G420" s="507"/>
      <c r="H420" s="509"/>
      <c r="I420" s="509"/>
      <c r="J420" s="509"/>
      <c r="K420" s="509"/>
      <c r="L420" s="507"/>
      <c r="M420" s="508"/>
      <c r="N420" s="508"/>
      <c r="O420" s="508"/>
      <c r="P420" s="507"/>
      <c r="Q420" s="507"/>
      <c r="R420" s="507"/>
      <c r="S420" s="507"/>
      <c r="T420" s="507"/>
      <c r="U420" s="507"/>
      <c r="V420" s="507"/>
      <c r="W420" s="507"/>
      <c r="X420" s="507"/>
      <c r="Y420" s="507"/>
      <c r="Z420" s="507"/>
      <c r="AA420" s="507"/>
      <c r="AB420" s="507"/>
    </row>
    <row r="421" spans="2:28" ht="12.75" customHeight="1">
      <c r="B421" s="507"/>
      <c r="D421" s="507"/>
      <c r="E421" s="507"/>
      <c r="F421" s="507"/>
      <c r="G421" s="507"/>
      <c r="H421" s="509"/>
      <c r="I421" s="509"/>
      <c r="J421" s="509"/>
      <c r="K421" s="509"/>
      <c r="L421" s="507"/>
      <c r="M421" s="508"/>
      <c r="N421" s="508"/>
      <c r="O421" s="508"/>
      <c r="P421" s="507"/>
      <c r="Q421" s="507"/>
      <c r="R421" s="507"/>
      <c r="S421" s="507"/>
      <c r="T421" s="507"/>
      <c r="U421" s="507"/>
      <c r="V421" s="507"/>
      <c r="W421" s="507"/>
      <c r="X421" s="507"/>
      <c r="Y421" s="507"/>
      <c r="Z421" s="507"/>
      <c r="AA421" s="507"/>
      <c r="AB421" s="507"/>
    </row>
    <row r="422" spans="2:28" ht="12.75" customHeight="1">
      <c r="B422" s="507"/>
      <c r="D422" s="507"/>
      <c r="E422" s="507"/>
      <c r="F422" s="507"/>
      <c r="G422" s="507"/>
      <c r="H422" s="509"/>
      <c r="I422" s="509"/>
      <c r="J422" s="509"/>
      <c r="K422" s="509"/>
      <c r="L422" s="507"/>
      <c r="M422" s="508"/>
      <c r="N422" s="508"/>
      <c r="O422" s="508"/>
      <c r="P422" s="507"/>
      <c r="Q422" s="507"/>
      <c r="R422" s="507"/>
      <c r="S422" s="507"/>
      <c r="T422" s="507"/>
      <c r="U422" s="507"/>
      <c r="V422" s="507"/>
      <c r="W422" s="507"/>
      <c r="X422" s="507"/>
      <c r="Y422" s="507"/>
      <c r="Z422" s="507"/>
      <c r="AA422" s="507"/>
      <c r="AB422" s="507"/>
    </row>
    <row r="423" spans="2:28" ht="12.75" customHeight="1">
      <c r="B423" s="507"/>
      <c r="D423" s="507"/>
      <c r="E423" s="507"/>
      <c r="F423" s="507"/>
      <c r="G423" s="507"/>
      <c r="H423" s="509"/>
      <c r="I423" s="509"/>
      <c r="J423" s="509"/>
      <c r="K423" s="509"/>
      <c r="L423" s="507"/>
      <c r="M423" s="508"/>
      <c r="N423" s="508"/>
      <c r="O423" s="508"/>
      <c r="P423" s="507"/>
      <c r="Q423" s="507"/>
      <c r="R423" s="507"/>
      <c r="S423" s="507"/>
      <c r="T423" s="507"/>
      <c r="U423" s="507"/>
      <c r="V423" s="507"/>
      <c r="W423" s="507"/>
      <c r="X423" s="507"/>
      <c r="Y423" s="507"/>
      <c r="Z423" s="507"/>
      <c r="AA423" s="507"/>
      <c r="AB423" s="507"/>
    </row>
    <row r="424" spans="2:28" ht="12.75" customHeight="1">
      <c r="B424" s="507"/>
      <c r="D424" s="507"/>
      <c r="E424" s="507"/>
      <c r="F424" s="507"/>
      <c r="G424" s="507"/>
      <c r="H424" s="509"/>
      <c r="I424" s="509"/>
      <c r="J424" s="509"/>
      <c r="K424" s="509"/>
      <c r="L424" s="507"/>
      <c r="M424" s="508"/>
      <c r="N424" s="508"/>
      <c r="O424" s="508"/>
      <c r="P424" s="507"/>
      <c r="Q424" s="507"/>
      <c r="R424" s="507"/>
      <c r="S424" s="507"/>
      <c r="T424" s="507"/>
      <c r="U424" s="507"/>
      <c r="V424" s="507"/>
      <c r="W424" s="507"/>
      <c r="X424" s="507"/>
      <c r="Y424" s="507"/>
      <c r="Z424" s="507"/>
      <c r="AA424" s="507"/>
      <c r="AB424" s="507"/>
    </row>
    <row r="425" spans="2:28" ht="12.75" customHeight="1">
      <c r="B425" s="507"/>
      <c r="D425" s="507"/>
      <c r="E425" s="507"/>
      <c r="F425" s="507"/>
      <c r="G425" s="507"/>
      <c r="H425" s="509"/>
      <c r="I425" s="509"/>
      <c r="J425" s="509"/>
      <c r="K425" s="509"/>
      <c r="L425" s="507"/>
      <c r="M425" s="508"/>
      <c r="N425" s="508"/>
      <c r="O425" s="508"/>
      <c r="P425" s="507"/>
      <c r="Q425" s="507"/>
      <c r="R425" s="507"/>
      <c r="S425" s="507"/>
      <c r="T425" s="507"/>
      <c r="U425" s="507"/>
      <c r="V425" s="507"/>
      <c r="W425" s="507"/>
      <c r="X425" s="507"/>
      <c r="Y425" s="507"/>
      <c r="Z425" s="507"/>
      <c r="AA425" s="507"/>
      <c r="AB425" s="507"/>
    </row>
    <row r="426" spans="2:28" ht="12.75" customHeight="1">
      <c r="B426" s="507"/>
      <c r="D426" s="507"/>
      <c r="E426" s="507"/>
      <c r="F426" s="507"/>
      <c r="G426" s="507"/>
      <c r="H426" s="509"/>
      <c r="I426" s="509"/>
      <c r="J426" s="509"/>
      <c r="K426" s="509"/>
      <c r="L426" s="507"/>
      <c r="M426" s="508"/>
      <c r="N426" s="508"/>
      <c r="O426" s="508"/>
      <c r="P426" s="507"/>
      <c r="Q426" s="507"/>
      <c r="R426" s="507"/>
      <c r="S426" s="507"/>
      <c r="T426" s="507"/>
      <c r="U426" s="507"/>
      <c r="V426" s="507"/>
      <c r="W426" s="507"/>
      <c r="X426" s="507"/>
      <c r="Y426" s="507"/>
      <c r="Z426" s="507"/>
      <c r="AA426" s="507"/>
      <c r="AB426" s="507"/>
    </row>
    <row r="427" spans="2:28" ht="12.75" customHeight="1">
      <c r="B427" s="507"/>
      <c r="D427" s="507"/>
      <c r="E427" s="507"/>
      <c r="F427" s="507"/>
      <c r="G427" s="507"/>
      <c r="H427" s="509"/>
      <c r="I427" s="509"/>
      <c r="J427" s="509"/>
      <c r="K427" s="509"/>
      <c r="L427" s="507"/>
      <c r="M427" s="508"/>
      <c r="N427" s="508"/>
      <c r="O427" s="508"/>
      <c r="P427" s="507"/>
      <c r="Q427" s="507"/>
      <c r="R427" s="507"/>
      <c r="S427" s="507"/>
      <c r="T427" s="507"/>
      <c r="U427" s="507"/>
      <c r="V427" s="507"/>
      <c r="W427" s="507"/>
      <c r="X427" s="507"/>
      <c r="Y427" s="507"/>
      <c r="Z427" s="507"/>
      <c r="AA427" s="507"/>
      <c r="AB427" s="507"/>
    </row>
    <row r="428" spans="2:28" ht="12.75" customHeight="1">
      <c r="B428" s="507"/>
      <c r="D428" s="507"/>
      <c r="E428" s="507"/>
      <c r="F428" s="507"/>
      <c r="G428" s="507"/>
      <c r="H428" s="509"/>
      <c r="I428" s="509"/>
      <c r="J428" s="509"/>
      <c r="K428" s="509"/>
      <c r="L428" s="507"/>
      <c r="M428" s="508"/>
      <c r="N428" s="508"/>
      <c r="O428" s="508"/>
      <c r="P428" s="507"/>
      <c r="Q428" s="507"/>
      <c r="R428" s="507"/>
      <c r="S428" s="507"/>
      <c r="T428" s="507"/>
      <c r="U428" s="507"/>
      <c r="V428" s="507"/>
      <c r="W428" s="507"/>
      <c r="X428" s="507"/>
      <c r="Y428" s="507"/>
      <c r="Z428" s="507"/>
      <c r="AA428" s="507"/>
      <c r="AB428" s="507"/>
    </row>
    <row r="429" spans="2:28" ht="12.75" customHeight="1">
      <c r="B429" s="507"/>
      <c r="D429" s="507"/>
      <c r="E429" s="507"/>
      <c r="F429" s="507"/>
      <c r="G429" s="507"/>
      <c r="H429" s="509"/>
      <c r="I429" s="509"/>
      <c r="J429" s="509"/>
      <c r="K429" s="509"/>
      <c r="L429" s="507"/>
      <c r="M429" s="508"/>
      <c r="N429" s="508"/>
      <c r="O429" s="508"/>
      <c r="P429" s="507"/>
      <c r="Q429" s="507"/>
      <c r="R429" s="507"/>
      <c r="S429" s="507"/>
      <c r="T429" s="507"/>
      <c r="U429" s="507"/>
      <c r="V429" s="507"/>
      <c r="W429" s="507"/>
      <c r="X429" s="507"/>
      <c r="Y429" s="507"/>
      <c r="Z429" s="507"/>
      <c r="AA429" s="507"/>
      <c r="AB429" s="507"/>
    </row>
    <row r="430" spans="2:28" ht="12.75" customHeight="1">
      <c r="B430" s="507"/>
      <c r="D430" s="507"/>
      <c r="E430" s="507"/>
      <c r="F430" s="507"/>
      <c r="G430" s="507"/>
      <c r="H430" s="509"/>
      <c r="I430" s="509"/>
      <c r="J430" s="509"/>
      <c r="K430" s="509"/>
      <c r="L430" s="507"/>
      <c r="M430" s="508"/>
      <c r="N430" s="508"/>
      <c r="O430" s="508"/>
      <c r="P430" s="507"/>
      <c r="Q430" s="507"/>
      <c r="R430" s="507"/>
      <c r="S430" s="507"/>
      <c r="T430" s="507"/>
      <c r="U430" s="507"/>
      <c r="V430" s="507"/>
      <c r="W430" s="507"/>
      <c r="X430" s="507"/>
      <c r="Y430" s="507"/>
      <c r="Z430" s="507"/>
      <c r="AA430" s="507"/>
      <c r="AB430" s="507"/>
    </row>
    <row r="431" spans="2:28" ht="12.75" customHeight="1">
      <c r="B431" s="507"/>
      <c r="D431" s="507"/>
      <c r="E431" s="507"/>
      <c r="F431" s="507"/>
      <c r="G431" s="507"/>
      <c r="H431" s="509"/>
      <c r="I431" s="509"/>
      <c r="J431" s="509"/>
      <c r="K431" s="509"/>
      <c r="L431" s="507"/>
      <c r="M431" s="508"/>
      <c r="N431" s="508"/>
      <c r="O431" s="508"/>
      <c r="P431" s="507"/>
      <c r="Q431" s="507"/>
      <c r="R431" s="507"/>
      <c r="S431" s="507"/>
      <c r="T431" s="507"/>
      <c r="U431" s="507"/>
      <c r="V431" s="507"/>
      <c r="W431" s="507"/>
      <c r="X431" s="507"/>
      <c r="Y431" s="507"/>
      <c r="Z431" s="507"/>
      <c r="AA431" s="507"/>
      <c r="AB431" s="507"/>
    </row>
    <row r="432" spans="2:28" ht="12.75" customHeight="1">
      <c r="B432" s="507"/>
      <c r="D432" s="507"/>
      <c r="E432" s="507"/>
      <c r="F432" s="507"/>
      <c r="G432" s="507"/>
      <c r="H432" s="509"/>
      <c r="I432" s="509"/>
      <c r="J432" s="509"/>
      <c r="K432" s="509"/>
      <c r="L432" s="507"/>
      <c r="M432" s="508"/>
      <c r="N432" s="508"/>
      <c r="O432" s="508"/>
      <c r="P432" s="507"/>
      <c r="Q432" s="507"/>
      <c r="R432" s="507"/>
      <c r="S432" s="507"/>
      <c r="T432" s="507"/>
      <c r="U432" s="507"/>
      <c r="V432" s="507"/>
      <c r="W432" s="507"/>
      <c r="X432" s="507"/>
      <c r="Y432" s="507"/>
      <c r="Z432" s="507"/>
      <c r="AA432" s="507"/>
      <c r="AB432" s="507"/>
    </row>
    <row r="433" spans="2:28" ht="12.75" customHeight="1">
      <c r="B433" s="507"/>
      <c r="D433" s="507"/>
      <c r="E433" s="507"/>
      <c r="F433" s="507"/>
      <c r="G433" s="507"/>
      <c r="H433" s="509"/>
      <c r="I433" s="509"/>
      <c r="J433" s="509"/>
      <c r="K433" s="509"/>
      <c r="L433" s="507"/>
      <c r="M433" s="508"/>
      <c r="N433" s="508"/>
      <c r="O433" s="508"/>
      <c r="P433" s="507"/>
      <c r="Q433" s="507"/>
      <c r="R433" s="507"/>
      <c r="S433" s="507"/>
      <c r="T433" s="507"/>
      <c r="U433" s="507"/>
      <c r="V433" s="507"/>
      <c r="W433" s="507"/>
      <c r="X433" s="507"/>
      <c r="Y433" s="507"/>
      <c r="Z433" s="507"/>
      <c r="AA433" s="507"/>
      <c r="AB433" s="507"/>
    </row>
    <row r="434" spans="2:28" ht="12.75" customHeight="1">
      <c r="B434" s="507"/>
      <c r="D434" s="507"/>
      <c r="E434" s="507"/>
      <c r="F434" s="507"/>
      <c r="G434" s="507"/>
      <c r="H434" s="509"/>
      <c r="I434" s="509"/>
      <c r="J434" s="509"/>
      <c r="K434" s="509"/>
      <c r="L434" s="507"/>
      <c r="M434" s="508"/>
      <c r="N434" s="508"/>
      <c r="O434" s="508"/>
      <c r="P434" s="507"/>
      <c r="Q434" s="507"/>
      <c r="R434" s="507"/>
      <c r="S434" s="507"/>
      <c r="T434" s="507"/>
      <c r="U434" s="507"/>
      <c r="V434" s="507"/>
      <c r="W434" s="507"/>
      <c r="X434" s="507"/>
      <c r="Y434" s="507"/>
      <c r="Z434" s="507"/>
      <c r="AA434" s="507"/>
      <c r="AB434" s="507"/>
    </row>
    <row r="435" spans="2:28" ht="12.75" customHeight="1">
      <c r="B435" s="507"/>
      <c r="D435" s="507"/>
      <c r="E435" s="507"/>
      <c r="F435" s="507"/>
      <c r="G435" s="507"/>
      <c r="H435" s="509"/>
      <c r="I435" s="509"/>
      <c r="J435" s="509"/>
      <c r="K435" s="509"/>
      <c r="L435" s="507"/>
      <c r="M435" s="508"/>
      <c r="N435" s="508"/>
      <c r="O435" s="508"/>
      <c r="P435" s="507"/>
      <c r="Q435" s="507"/>
      <c r="R435" s="507"/>
      <c r="S435" s="507"/>
      <c r="T435" s="507"/>
      <c r="U435" s="507"/>
      <c r="V435" s="507"/>
      <c r="W435" s="507"/>
      <c r="X435" s="507"/>
      <c r="Y435" s="507"/>
      <c r="Z435" s="507"/>
      <c r="AA435" s="507"/>
      <c r="AB435" s="507"/>
    </row>
    <row r="436" spans="2:28" ht="12.75" customHeight="1">
      <c r="B436" s="507"/>
      <c r="D436" s="507"/>
      <c r="E436" s="507"/>
      <c r="F436" s="507"/>
      <c r="G436" s="507"/>
      <c r="H436" s="509"/>
      <c r="I436" s="509"/>
      <c r="J436" s="509"/>
      <c r="K436" s="509"/>
      <c r="L436" s="507"/>
      <c r="M436" s="508"/>
      <c r="N436" s="508"/>
      <c r="O436" s="508"/>
      <c r="P436" s="507"/>
      <c r="Q436" s="507"/>
      <c r="R436" s="507"/>
      <c r="S436" s="507"/>
      <c r="T436" s="507"/>
      <c r="U436" s="507"/>
      <c r="V436" s="507"/>
      <c r="W436" s="507"/>
      <c r="X436" s="507"/>
      <c r="Y436" s="507"/>
      <c r="Z436" s="507"/>
      <c r="AA436" s="507"/>
      <c r="AB436" s="507"/>
    </row>
    <row r="437" spans="2:28" ht="12.75" customHeight="1">
      <c r="B437" s="507"/>
      <c r="D437" s="507"/>
      <c r="E437" s="507"/>
      <c r="F437" s="507"/>
      <c r="G437" s="507"/>
      <c r="H437" s="509"/>
      <c r="I437" s="509"/>
      <c r="J437" s="509"/>
      <c r="K437" s="509"/>
      <c r="L437" s="507"/>
      <c r="M437" s="508"/>
      <c r="N437" s="508"/>
      <c r="O437" s="508"/>
      <c r="P437" s="507"/>
      <c r="Q437" s="507"/>
      <c r="R437" s="507"/>
      <c r="S437" s="507"/>
      <c r="T437" s="507"/>
      <c r="U437" s="507"/>
      <c r="V437" s="507"/>
      <c r="W437" s="507"/>
      <c r="X437" s="507"/>
      <c r="Y437" s="507"/>
      <c r="Z437" s="507"/>
      <c r="AA437" s="507"/>
      <c r="AB437" s="507"/>
    </row>
    <row r="438" spans="2:28" ht="12.75" customHeight="1">
      <c r="B438" s="507"/>
      <c r="D438" s="507"/>
      <c r="E438" s="507"/>
      <c r="F438" s="507"/>
      <c r="G438" s="507"/>
      <c r="H438" s="509"/>
      <c r="I438" s="509"/>
      <c r="J438" s="509"/>
      <c r="K438" s="509"/>
      <c r="L438" s="507"/>
      <c r="M438" s="508"/>
      <c r="N438" s="508"/>
      <c r="O438" s="508"/>
      <c r="P438" s="507"/>
      <c r="Q438" s="507"/>
      <c r="R438" s="507"/>
      <c r="S438" s="507"/>
      <c r="T438" s="507"/>
      <c r="U438" s="507"/>
      <c r="V438" s="507"/>
      <c r="W438" s="507"/>
      <c r="X438" s="507"/>
      <c r="Y438" s="507"/>
      <c r="Z438" s="507"/>
      <c r="AA438" s="507"/>
      <c r="AB438" s="507"/>
    </row>
    <row r="439" spans="2:28" ht="12.75" customHeight="1">
      <c r="B439" s="507"/>
      <c r="D439" s="507"/>
      <c r="E439" s="507"/>
      <c r="F439" s="507"/>
      <c r="G439" s="507"/>
      <c r="H439" s="509"/>
      <c r="I439" s="509"/>
      <c r="J439" s="509"/>
      <c r="K439" s="509"/>
      <c r="L439" s="507"/>
      <c r="M439" s="508"/>
      <c r="N439" s="508"/>
      <c r="O439" s="508"/>
      <c r="P439" s="507"/>
      <c r="Q439" s="507"/>
      <c r="R439" s="507"/>
      <c r="S439" s="507"/>
      <c r="T439" s="507"/>
      <c r="U439" s="507"/>
      <c r="V439" s="507"/>
      <c r="W439" s="507"/>
      <c r="X439" s="507"/>
      <c r="Y439" s="507"/>
      <c r="Z439" s="507"/>
      <c r="AA439" s="507"/>
      <c r="AB439" s="507"/>
    </row>
    <row r="440" spans="2:28" ht="12.75" customHeight="1">
      <c r="B440" s="507"/>
      <c r="D440" s="507"/>
      <c r="E440" s="507"/>
      <c r="F440" s="507"/>
      <c r="G440" s="507"/>
      <c r="H440" s="509"/>
      <c r="I440" s="509"/>
      <c r="J440" s="509"/>
      <c r="K440" s="509"/>
      <c r="L440" s="507"/>
      <c r="M440" s="508"/>
      <c r="N440" s="508"/>
      <c r="O440" s="508"/>
      <c r="P440" s="507"/>
      <c r="Q440" s="507"/>
      <c r="R440" s="507"/>
      <c r="S440" s="507"/>
      <c r="T440" s="507"/>
      <c r="U440" s="507"/>
      <c r="V440" s="507"/>
      <c r="W440" s="507"/>
      <c r="X440" s="507"/>
      <c r="Y440" s="507"/>
      <c r="Z440" s="507"/>
      <c r="AA440" s="507"/>
      <c r="AB440" s="507"/>
    </row>
    <row r="441" spans="2:28" ht="12.75" customHeight="1">
      <c r="B441" s="507"/>
      <c r="D441" s="507"/>
      <c r="E441" s="507"/>
      <c r="F441" s="507"/>
      <c r="G441" s="507"/>
      <c r="H441" s="509"/>
      <c r="I441" s="509"/>
      <c r="J441" s="509"/>
      <c r="K441" s="509"/>
      <c r="L441" s="507"/>
      <c r="M441" s="508"/>
      <c r="N441" s="508"/>
      <c r="O441" s="508"/>
      <c r="P441" s="507"/>
      <c r="Q441" s="507"/>
      <c r="R441" s="507"/>
      <c r="S441" s="507"/>
      <c r="T441" s="507"/>
      <c r="U441" s="507"/>
      <c r="V441" s="507"/>
      <c r="W441" s="507"/>
      <c r="X441" s="507"/>
      <c r="Y441" s="507"/>
      <c r="Z441" s="507"/>
      <c r="AA441" s="507"/>
      <c r="AB441" s="507"/>
    </row>
    <row r="442" spans="2:28" ht="12.75" customHeight="1">
      <c r="B442" s="507"/>
      <c r="D442" s="507"/>
      <c r="E442" s="507"/>
      <c r="F442" s="507"/>
      <c r="G442" s="507"/>
      <c r="H442" s="509"/>
      <c r="I442" s="509"/>
      <c r="J442" s="509"/>
      <c r="K442" s="509"/>
      <c r="L442" s="507"/>
      <c r="M442" s="508"/>
      <c r="N442" s="508"/>
      <c r="O442" s="508"/>
      <c r="P442" s="507"/>
      <c r="Q442" s="507"/>
      <c r="R442" s="507"/>
      <c r="S442" s="507"/>
      <c r="T442" s="507"/>
      <c r="U442" s="507"/>
      <c r="V442" s="507"/>
      <c r="W442" s="507"/>
      <c r="X442" s="507"/>
      <c r="Y442" s="507"/>
      <c r="Z442" s="507"/>
      <c r="AA442" s="507"/>
      <c r="AB442" s="507"/>
    </row>
    <row r="443" spans="2:28" ht="12.75" customHeight="1">
      <c r="B443" s="507"/>
      <c r="D443" s="507"/>
      <c r="E443" s="507"/>
      <c r="F443" s="507"/>
      <c r="G443" s="507"/>
      <c r="H443" s="509"/>
      <c r="I443" s="509"/>
      <c r="J443" s="509"/>
      <c r="K443" s="509"/>
      <c r="L443" s="507"/>
      <c r="M443" s="508"/>
      <c r="N443" s="508"/>
      <c r="O443" s="508"/>
      <c r="P443" s="507"/>
      <c r="Q443" s="507"/>
      <c r="R443" s="507"/>
      <c r="S443" s="507"/>
      <c r="T443" s="507"/>
      <c r="U443" s="507"/>
      <c r="V443" s="507"/>
      <c r="W443" s="507"/>
      <c r="X443" s="507"/>
      <c r="Y443" s="507"/>
      <c r="Z443" s="507"/>
      <c r="AA443" s="507"/>
      <c r="AB443" s="507"/>
    </row>
    <row r="444" spans="2:28" ht="12.75" customHeight="1">
      <c r="B444" s="507"/>
      <c r="D444" s="507"/>
      <c r="E444" s="507"/>
      <c r="F444" s="507"/>
      <c r="G444" s="507"/>
      <c r="H444" s="509"/>
      <c r="I444" s="509"/>
      <c r="J444" s="509"/>
      <c r="K444" s="509"/>
      <c r="L444" s="507"/>
      <c r="M444" s="508"/>
      <c r="N444" s="508"/>
      <c r="O444" s="508"/>
      <c r="P444" s="507"/>
      <c r="Q444" s="507"/>
      <c r="R444" s="507"/>
      <c r="S444" s="507"/>
      <c r="T444" s="507"/>
      <c r="U444" s="507"/>
      <c r="V444" s="507"/>
      <c r="W444" s="507"/>
      <c r="X444" s="507"/>
      <c r="Y444" s="507"/>
      <c r="Z444" s="507"/>
      <c r="AA444" s="507"/>
      <c r="AB444" s="507"/>
    </row>
    <row r="445" spans="2:28" ht="12.75" customHeight="1">
      <c r="B445" s="507"/>
      <c r="D445" s="507"/>
      <c r="E445" s="507"/>
      <c r="F445" s="507"/>
      <c r="G445" s="507"/>
      <c r="H445" s="509"/>
      <c r="I445" s="509"/>
      <c r="J445" s="509"/>
      <c r="K445" s="509"/>
      <c r="L445" s="507"/>
      <c r="M445" s="508"/>
      <c r="N445" s="508"/>
      <c r="O445" s="508"/>
      <c r="P445" s="507"/>
      <c r="Q445" s="507"/>
      <c r="R445" s="507"/>
      <c r="S445" s="507"/>
      <c r="T445" s="507"/>
      <c r="U445" s="507"/>
      <c r="V445" s="507"/>
      <c r="W445" s="507"/>
      <c r="X445" s="507"/>
      <c r="Y445" s="507"/>
      <c r="Z445" s="507"/>
      <c r="AA445" s="507"/>
      <c r="AB445" s="507"/>
    </row>
    <row r="446" spans="2:28" ht="12.75" customHeight="1">
      <c r="B446" s="507"/>
      <c r="D446" s="507"/>
      <c r="E446" s="507"/>
      <c r="F446" s="507"/>
      <c r="G446" s="507"/>
      <c r="H446" s="509"/>
      <c r="I446" s="509"/>
      <c r="J446" s="509"/>
      <c r="K446" s="509"/>
      <c r="L446" s="507"/>
      <c r="M446" s="508"/>
      <c r="N446" s="508"/>
      <c r="O446" s="508"/>
      <c r="P446" s="507"/>
      <c r="Q446" s="507"/>
      <c r="R446" s="507"/>
      <c r="S446" s="507"/>
      <c r="T446" s="507"/>
      <c r="U446" s="507"/>
      <c r="V446" s="507"/>
      <c r="W446" s="507"/>
      <c r="X446" s="507"/>
      <c r="Y446" s="507"/>
      <c r="Z446" s="507"/>
      <c r="AA446" s="507"/>
      <c r="AB446" s="507"/>
    </row>
    <row r="447" spans="2:28" ht="12.75" customHeight="1">
      <c r="B447" s="507"/>
      <c r="D447" s="507"/>
      <c r="E447" s="507"/>
      <c r="F447" s="507"/>
      <c r="G447" s="507"/>
      <c r="H447" s="509"/>
      <c r="I447" s="509"/>
      <c r="J447" s="509"/>
      <c r="K447" s="509"/>
      <c r="L447" s="507"/>
      <c r="M447" s="508"/>
      <c r="N447" s="508"/>
      <c r="O447" s="508"/>
      <c r="P447" s="507"/>
      <c r="Q447" s="507"/>
      <c r="R447" s="507"/>
      <c r="S447" s="507"/>
      <c r="T447" s="507"/>
      <c r="U447" s="507"/>
      <c r="V447" s="507"/>
      <c r="W447" s="507"/>
      <c r="X447" s="507"/>
      <c r="Y447" s="507"/>
      <c r="Z447" s="507"/>
      <c r="AA447" s="507"/>
      <c r="AB447" s="507"/>
    </row>
    <row r="448" spans="2:28" ht="12.75" customHeight="1">
      <c r="B448" s="507"/>
      <c r="D448" s="507"/>
      <c r="E448" s="507"/>
      <c r="F448" s="507"/>
      <c r="G448" s="507"/>
      <c r="H448" s="509"/>
      <c r="I448" s="509"/>
      <c r="J448" s="509"/>
      <c r="K448" s="509"/>
      <c r="L448" s="507"/>
      <c r="M448" s="508"/>
      <c r="N448" s="508"/>
      <c r="O448" s="508"/>
      <c r="P448" s="507"/>
      <c r="Q448" s="507"/>
      <c r="R448" s="507"/>
      <c r="S448" s="507"/>
      <c r="T448" s="507"/>
      <c r="U448" s="507"/>
      <c r="V448" s="507"/>
      <c r="W448" s="507"/>
      <c r="X448" s="507"/>
      <c r="Y448" s="507"/>
      <c r="Z448" s="507"/>
      <c r="AA448" s="507"/>
      <c r="AB448" s="507"/>
    </row>
    <row r="449" spans="2:28" ht="12.75" customHeight="1">
      <c r="B449" s="507"/>
      <c r="D449" s="507"/>
      <c r="E449" s="507"/>
      <c r="F449" s="507"/>
      <c r="G449" s="507"/>
      <c r="H449" s="509"/>
      <c r="I449" s="509"/>
      <c r="J449" s="509"/>
      <c r="K449" s="509"/>
      <c r="L449" s="507"/>
      <c r="M449" s="508"/>
      <c r="N449" s="508"/>
      <c r="O449" s="508"/>
      <c r="P449" s="507"/>
      <c r="Q449" s="507"/>
      <c r="R449" s="507"/>
      <c r="S449" s="507"/>
      <c r="T449" s="507"/>
      <c r="U449" s="507"/>
      <c r="V449" s="507"/>
      <c r="W449" s="507"/>
      <c r="X449" s="507"/>
      <c r="Y449" s="507"/>
      <c r="Z449" s="507"/>
      <c r="AA449" s="507"/>
      <c r="AB449" s="507"/>
    </row>
    <row r="450" spans="2:28" ht="12.75" customHeight="1">
      <c r="B450" s="507"/>
      <c r="D450" s="507"/>
      <c r="E450" s="507"/>
      <c r="F450" s="507"/>
      <c r="G450" s="507"/>
      <c r="H450" s="509"/>
      <c r="I450" s="509"/>
      <c r="J450" s="509"/>
      <c r="K450" s="509"/>
      <c r="L450" s="507"/>
      <c r="M450" s="508"/>
      <c r="N450" s="508"/>
      <c r="O450" s="508"/>
      <c r="P450" s="507"/>
      <c r="Q450" s="507"/>
      <c r="R450" s="507"/>
      <c r="S450" s="507"/>
      <c r="T450" s="507"/>
      <c r="U450" s="507"/>
      <c r="V450" s="507"/>
      <c r="W450" s="507"/>
      <c r="X450" s="507"/>
      <c r="Y450" s="507"/>
      <c r="Z450" s="507"/>
      <c r="AA450" s="507"/>
      <c r="AB450" s="507"/>
    </row>
    <row r="451" spans="2:28" ht="12.75" customHeight="1">
      <c r="B451" s="507"/>
      <c r="D451" s="507"/>
      <c r="E451" s="507"/>
      <c r="F451" s="507"/>
      <c r="G451" s="507"/>
      <c r="H451" s="509"/>
      <c r="I451" s="509"/>
      <c r="J451" s="509"/>
      <c r="K451" s="509"/>
      <c r="L451" s="507"/>
      <c r="M451" s="508"/>
      <c r="N451" s="508"/>
      <c r="O451" s="508"/>
      <c r="P451" s="507"/>
      <c r="Q451" s="507"/>
      <c r="R451" s="507"/>
      <c r="S451" s="507"/>
      <c r="T451" s="507"/>
      <c r="U451" s="507"/>
      <c r="V451" s="507"/>
      <c r="W451" s="507"/>
      <c r="X451" s="507"/>
      <c r="Y451" s="507"/>
      <c r="Z451" s="507"/>
      <c r="AA451" s="507"/>
      <c r="AB451" s="507"/>
    </row>
    <row r="452" spans="2:28" ht="12.75" customHeight="1">
      <c r="B452" s="507"/>
      <c r="D452" s="507"/>
      <c r="E452" s="507"/>
      <c r="F452" s="507"/>
      <c r="G452" s="507"/>
      <c r="H452" s="509"/>
      <c r="I452" s="509"/>
      <c r="J452" s="509"/>
      <c r="K452" s="509"/>
      <c r="L452" s="507"/>
      <c r="M452" s="508"/>
      <c r="N452" s="508"/>
      <c r="O452" s="508"/>
      <c r="P452" s="507"/>
      <c r="Q452" s="507"/>
      <c r="R452" s="507"/>
      <c r="S452" s="507"/>
      <c r="T452" s="507"/>
      <c r="U452" s="507"/>
      <c r="V452" s="507"/>
      <c r="W452" s="507"/>
      <c r="X452" s="507"/>
      <c r="Y452" s="507"/>
      <c r="Z452" s="507"/>
      <c r="AA452" s="507"/>
      <c r="AB452" s="507"/>
    </row>
    <row r="453" spans="2:28" ht="12.75" customHeight="1">
      <c r="B453" s="507"/>
      <c r="D453" s="507"/>
      <c r="E453" s="507"/>
      <c r="F453" s="507"/>
      <c r="G453" s="507"/>
      <c r="H453" s="509"/>
      <c r="I453" s="509"/>
      <c r="J453" s="509"/>
      <c r="K453" s="509"/>
      <c r="L453" s="507"/>
      <c r="M453" s="508"/>
      <c r="N453" s="508"/>
      <c r="O453" s="508"/>
      <c r="P453" s="507"/>
      <c r="Q453" s="507"/>
      <c r="R453" s="507"/>
      <c r="S453" s="507"/>
      <c r="T453" s="507"/>
      <c r="U453" s="507"/>
      <c r="V453" s="507"/>
      <c r="W453" s="507"/>
      <c r="X453" s="507"/>
      <c r="Y453" s="507"/>
      <c r="Z453" s="507"/>
      <c r="AA453" s="507"/>
      <c r="AB453" s="507"/>
    </row>
    <row r="454" spans="2:28" ht="12.75" customHeight="1">
      <c r="B454" s="507"/>
      <c r="D454" s="507"/>
      <c r="E454" s="507"/>
      <c r="F454" s="507"/>
      <c r="G454" s="507"/>
      <c r="H454" s="509"/>
      <c r="I454" s="509"/>
      <c r="J454" s="509"/>
      <c r="K454" s="509"/>
      <c r="L454" s="507"/>
      <c r="M454" s="508"/>
      <c r="N454" s="508"/>
      <c r="O454" s="508"/>
      <c r="P454" s="507"/>
      <c r="Q454" s="507"/>
      <c r="R454" s="507"/>
      <c r="S454" s="507"/>
      <c r="T454" s="507"/>
      <c r="U454" s="507"/>
      <c r="V454" s="507"/>
      <c r="W454" s="507"/>
      <c r="X454" s="507"/>
      <c r="Y454" s="507"/>
      <c r="Z454" s="507"/>
      <c r="AA454" s="507"/>
      <c r="AB454" s="507"/>
    </row>
    <row r="455" spans="2:28" ht="12.75" customHeight="1">
      <c r="B455" s="507"/>
      <c r="D455" s="507"/>
      <c r="E455" s="507"/>
      <c r="F455" s="507"/>
      <c r="G455" s="507"/>
      <c r="H455" s="509"/>
      <c r="I455" s="509"/>
      <c r="J455" s="509"/>
      <c r="K455" s="509"/>
      <c r="L455" s="507"/>
      <c r="M455" s="508"/>
      <c r="N455" s="508"/>
      <c r="O455" s="508"/>
      <c r="P455" s="507"/>
      <c r="Q455" s="507"/>
      <c r="R455" s="507"/>
      <c r="S455" s="507"/>
      <c r="T455" s="507"/>
      <c r="U455" s="507"/>
      <c r="V455" s="507"/>
      <c r="W455" s="507"/>
      <c r="X455" s="507"/>
      <c r="Y455" s="507"/>
      <c r="Z455" s="507"/>
      <c r="AA455" s="507"/>
      <c r="AB455" s="507"/>
    </row>
    <row r="456" spans="2:28" ht="12.75" customHeight="1">
      <c r="B456" s="507"/>
      <c r="D456" s="507"/>
      <c r="E456" s="507"/>
      <c r="F456" s="507"/>
      <c r="G456" s="507"/>
      <c r="H456" s="509"/>
      <c r="I456" s="509"/>
      <c r="J456" s="509"/>
      <c r="K456" s="509"/>
      <c r="L456" s="507"/>
      <c r="M456" s="508"/>
      <c r="N456" s="508"/>
      <c r="O456" s="508"/>
      <c r="P456" s="507"/>
      <c r="Q456" s="507"/>
      <c r="R456" s="507"/>
      <c r="S456" s="507"/>
      <c r="T456" s="507"/>
      <c r="U456" s="507"/>
      <c r="V456" s="507"/>
      <c r="W456" s="507"/>
      <c r="X456" s="507"/>
      <c r="Y456" s="507"/>
      <c r="Z456" s="507"/>
      <c r="AA456" s="507"/>
      <c r="AB456" s="507"/>
    </row>
    <row r="457" spans="2:28" ht="12.75" customHeight="1">
      <c r="B457" s="507"/>
      <c r="D457" s="507"/>
      <c r="E457" s="507"/>
      <c r="F457" s="507"/>
      <c r="G457" s="507"/>
      <c r="H457" s="509"/>
      <c r="I457" s="509"/>
      <c r="J457" s="509"/>
      <c r="K457" s="509"/>
      <c r="L457" s="507"/>
      <c r="M457" s="508"/>
      <c r="N457" s="508"/>
      <c r="O457" s="508"/>
      <c r="P457" s="507"/>
      <c r="Q457" s="507"/>
      <c r="R457" s="507"/>
      <c r="S457" s="507"/>
      <c r="T457" s="507"/>
      <c r="U457" s="507"/>
      <c r="V457" s="507"/>
      <c r="W457" s="507"/>
      <c r="X457" s="507"/>
      <c r="Y457" s="507"/>
      <c r="Z457" s="507"/>
      <c r="AA457" s="507"/>
      <c r="AB457" s="507"/>
    </row>
    <row r="458" spans="2:28" ht="12.75" customHeight="1">
      <c r="B458" s="507"/>
      <c r="D458" s="507"/>
      <c r="E458" s="507"/>
      <c r="F458" s="507"/>
      <c r="G458" s="507"/>
      <c r="H458" s="509"/>
      <c r="I458" s="509"/>
      <c r="J458" s="509"/>
      <c r="K458" s="509"/>
      <c r="L458" s="507"/>
      <c r="M458" s="508"/>
      <c r="N458" s="508"/>
      <c r="O458" s="508"/>
      <c r="P458" s="507"/>
      <c r="Q458" s="507"/>
      <c r="R458" s="507"/>
      <c r="S458" s="507"/>
      <c r="T458" s="507"/>
      <c r="U458" s="507"/>
      <c r="V458" s="507"/>
      <c r="W458" s="507"/>
      <c r="X458" s="507"/>
      <c r="Y458" s="507"/>
      <c r="Z458" s="507"/>
      <c r="AA458" s="507"/>
      <c r="AB458" s="507"/>
    </row>
    <row r="459" spans="2:28" ht="12.75" customHeight="1">
      <c r="B459" s="507"/>
      <c r="D459" s="507"/>
      <c r="E459" s="507"/>
      <c r="F459" s="507"/>
      <c r="G459" s="507"/>
      <c r="H459" s="509"/>
      <c r="I459" s="509"/>
      <c r="J459" s="509"/>
      <c r="K459" s="509"/>
      <c r="L459" s="507"/>
      <c r="M459" s="508"/>
      <c r="N459" s="508"/>
      <c r="O459" s="508"/>
      <c r="P459" s="507"/>
      <c r="Q459" s="507"/>
      <c r="R459" s="507"/>
      <c r="S459" s="507"/>
      <c r="T459" s="507"/>
      <c r="U459" s="507"/>
      <c r="V459" s="507"/>
      <c r="W459" s="507"/>
      <c r="X459" s="507"/>
      <c r="Y459" s="507"/>
      <c r="Z459" s="507"/>
      <c r="AA459" s="507"/>
      <c r="AB459" s="507"/>
    </row>
    <row r="460" spans="2:28" ht="12.75" customHeight="1">
      <c r="B460" s="507"/>
      <c r="D460" s="507"/>
      <c r="E460" s="507"/>
      <c r="F460" s="507"/>
      <c r="G460" s="507"/>
      <c r="H460" s="509"/>
      <c r="I460" s="509"/>
      <c r="J460" s="509"/>
      <c r="K460" s="509"/>
      <c r="L460" s="507"/>
      <c r="M460" s="508"/>
      <c r="N460" s="508"/>
      <c r="O460" s="508"/>
      <c r="P460" s="507"/>
      <c r="Q460" s="507"/>
      <c r="R460" s="507"/>
      <c r="S460" s="507"/>
      <c r="T460" s="507"/>
      <c r="U460" s="507"/>
      <c r="V460" s="507"/>
      <c r="W460" s="507"/>
      <c r="X460" s="507"/>
      <c r="Y460" s="507"/>
      <c r="Z460" s="507"/>
      <c r="AA460" s="507"/>
      <c r="AB460" s="507"/>
    </row>
    <row r="461" spans="2:28" ht="12.75" customHeight="1">
      <c r="B461" s="507"/>
      <c r="D461" s="507"/>
      <c r="E461" s="507"/>
      <c r="F461" s="507"/>
      <c r="G461" s="507"/>
      <c r="H461" s="509"/>
      <c r="I461" s="509"/>
      <c r="J461" s="509"/>
      <c r="K461" s="509"/>
      <c r="L461" s="507"/>
      <c r="M461" s="508"/>
      <c r="N461" s="508"/>
      <c r="O461" s="508"/>
      <c r="P461" s="507"/>
      <c r="Q461" s="507"/>
      <c r="R461" s="507"/>
      <c r="S461" s="507"/>
      <c r="T461" s="507"/>
      <c r="U461" s="507"/>
      <c r="V461" s="507"/>
      <c r="W461" s="507"/>
      <c r="X461" s="507"/>
      <c r="Y461" s="507"/>
      <c r="Z461" s="507"/>
      <c r="AA461" s="507"/>
      <c r="AB461" s="507"/>
    </row>
    <row r="462" spans="2:28" ht="12.75" customHeight="1">
      <c r="B462" s="507"/>
      <c r="D462" s="507"/>
      <c r="E462" s="507"/>
      <c r="F462" s="507"/>
      <c r="G462" s="507"/>
      <c r="H462" s="509"/>
      <c r="I462" s="509"/>
      <c r="J462" s="509"/>
      <c r="K462" s="509"/>
      <c r="L462" s="507"/>
      <c r="M462" s="508"/>
      <c r="N462" s="508"/>
      <c r="O462" s="508"/>
      <c r="P462" s="507"/>
      <c r="Q462" s="507"/>
      <c r="R462" s="507"/>
      <c r="S462" s="507"/>
      <c r="T462" s="507"/>
      <c r="U462" s="507"/>
      <c r="V462" s="507"/>
      <c r="W462" s="507"/>
      <c r="X462" s="507"/>
      <c r="Y462" s="507"/>
      <c r="Z462" s="507"/>
      <c r="AA462" s="507"/>
      <c r="AB462" s="507"/>
    </row>
    <row r="463" spans="2:28" ht="12.75" customHeight="1">
      <c r="B463" s="507"/>
      <c r="D463" s="507"/>
      <c r="E463" s="507"/>
      <c r="F463" s="507"/>
      <c r="G463" s="507"/>
      <c r="H463" s="509"/>
      <c r="I463" s="509"/>
      <c r="J463" s="509"/>
      <c r="K463" s="509"/>
      <c r="L463" s="507"/>
      <c r="M463" s="508"/>
      <c r="N463" s="508"/>
      <c r="O463" s="508"/>
      <c r="P463" s="507"/>
      <c r="Q463" s="507"/>
      <c r="R463" s="507"/>
      <c r="S463" s="507"/>
      <c r="T463" s="507"/>
      <c r="U463" s="507"/>
      <c r="V463" s="507"/>
      <c r="W463" s="507"/>
      <c r="X463" s="507"/>
      <c r="Y463" s="507"/>
      <c r="Z463" s="507"/>
      <c r="AA463" s="507"/>
      <c r="AB463" s="507"/>
    </row>
    <row r="464" spans="2:28" ht="12.75" customHeight="1">
      <c r="B464" s="507"/>
      <c r="D464" s="507"/>
      <c r="E464" s="507"/>
      <c r="F464" s="507"/>
      <c r="G464" s="507"/>
      <c r="H464" s="509"/>
      <c r="I464" s="509"/>
      <c r="J464" s="509"/>
      <c r="K464" s="509"/>
      <c r="L464" s="507"/>
      <c r="M464" s="508"/>
      <c r="N464" s="508"/>
      <c r="O464" s="508"/>
      <c r="P464" s="507"/>
      <c r="Q464" s="507"/>
      <c r="R464" s="507"/>
      <c r="S464" s="507"/>
      <c r="T464" s="507"/>
      <c r="U464" s="507"/>
      <c r="V464" s="507"/>
      <c r="W464" s="507"/>
      <c r="X464" s="507"/>
      <c r="Y464" s="507"/>
      <c r="Z464" s="507"/>
      <c r="AA464" s="507"/>
      <c r="AB464" s="507"/>
    </row>
    <row r="465" spans="2:28" ht="12.75" customHeight="1">
      <c r="B465" s="507"/>
      <c r="D465" s="507"/>
      <c r="E465" s="507"/>
      <c r="F465" s="507"/>
      <c r="G465" s="507"/>
      <c r="H465" s="509"/>
      <c r="I465" s="509"/>
      <c r="J465" s="509"/>
      <c r="K465" s="509"/>
      <c r="L465" s="507"/>
      <c r="M465" s="508"/>
      <c r="N465" s="508"/>
      <c r="O465" s="508"/>
      <c r="P465" s="507"/>
      <c r="Q465" s="507"/>
      <c r="R465" s="507"/>
      <c r="S465" s="507"/>
      <c r="T465" s="507"/>
      <c r="U465" s="507"/>
      <c r="V465" s="507"/>
      <c r="W465" s="507"/>
      <c r="X465" s="507"/>
      <c r="Y465" s="507"/>
      <c r="Z465" s="507"/>
      <c r="AA465" s="507"/>
      <c r="AB465" s="507"/>
    </row>
    <row r="466" spans="2:28" ht="12.75" customHeight="1">
      <c r="B466" s="507"/>
      <c r="D466" s="507"/>
      <c r="E466" s="507"/>
      <c r="F466" s="507"/>
      <c r="G466" s="507"/>
      <c r="H466" s="509"/>
      <c r="I466" s="509"/>
      <c r="J466" s="509"/>
      <c r="K466" s="509"/>
      <c r="L466" s="507"/>
      <c r="M466" s="508"/>
      <c r="N466" s="508"/>
      <c r="O466" s="508"/>
      <c r="P466" s="507"/>
      <c r="Q466" s="507"/>
      <c r="R466" s="507"/>
      <c r="S466" s="507"/>
      <c r="T466" s="507"/>
      <c r="U466" s="507"/>
      <c r="V466" s="507"/>
      <c r="W466" s="507"/>
      <c r="X466" s="507"/>
      <c r="Y466" s="507"/>
      <c r="Z466" s="507"/>
      <c r="AA466" s="507"/>
      <c r="AB466" s="507"/>
    </row>
    <row r="467" spans="2:28" ht="12.75" customHeight="1">
      <c r="B467" s="507"/>
      <c r="D467" s="507"/>
      <c r="E467" s="507"/>
      <c r="F467" s="507"/>
      <c r="G467" s="507"/>
      <c r="H467" s="509"/>
      <c r="I467" s="509"/>
      <c r="J467" s="509"/>
      <c r="K467" s="509"/>
      <c r="L467" s="507"/>
      <c r="M467" s="508"/>
      <c r="N467" s="508"/>
      <c r="O467" s="508"/>
      <c r="P467" s="507"/>
      <c r="Q467" s="507"/>
      <c r="R467" s="507"/>
      <c r="S467" s="507"/>
      <c r="T467" s="507"/>
      <c r="U467" s="507"/>
      <c r="V467" s="507"/>
      <c r="W467" s="507"/>
      <c r="X467" s="507"/>
      <c r="Y467" s="507"/>
      <c r="Z467" s="507"/>
      <c r="AA467" s="507"/>
      <c r="AB467" s="507"/>
    </row>
    <row r="468" spans="2:28" ht="12.75" customHeight="1">
      <c r="B468" s="507"/>
      <c r="D468" s="507"/>
      <c r="E468" s="507"/>
      <c r="F468" s="507"/>
      <c r="G468" s="507"/>
      <c r="H468" s="509"/>
      <c r="I468" s="509"/>
      <c r="J468" s="509"/>
      <c r="K468" s="509"/>
      <c r="L468" s="507"/>
      <c r="M468" s="508"/>
      <c r="N468" s="508"/>
      <c r="O468" s="508"/>
      <c r="P468" s="507"/>
      <c r="Q468" s="507"/>
      <c r="R468" s="507"/>
      <c r="S468" s="507"/>
      <c r="T468" s="507"/>
      <c r="U468" s="507"/>
      <c r="V468" s="507"/>
      <c r="W468" s="507"/>
      <c r="X468" s="507"/>
      <c r="Y468" s="507"/>
      <c r="Z468" s="507"/>
      <c r="AA468" s="507"/>
      <c r="AB468" s="507"/>
    </row>
    <row r="469" spans="2:28" ht="12.75" customHeight="1">
      <c r="B469" s="507"/>
      <c r="D469" s="507"/>
      <c r="E469" s="507"/>
      <c r="F469" s="507"/>
      <c r="G469" s="507"/>
      <c r="H469" s="509"/>
      <c r="I469" s="509"/>
      <c r="J469" s="509"/>
      <c r="K469" s="509"/>
      <c r="L469" s="507"/>
      <c r="M469" s="508"/>
      <c r="N469" s="508"/>
      <c r="O469" s="508"/>
      <c r="P469" s="507"/>
      <c r="Q469" s="507"/>
      <c r="R469" s="507"/>
      <c r="S469" s="507"/>
      <c r="T469" s="507"/>
      <c r="U469" s="507"/>
      <c r="V469" s="507"/>
      <c r="W469" s="507"/>
      <c r="X469" s="507"/>
      <c r="Y469" s="507"/>
      <c r="Z469" s="507"/>
      <c r="AA469" s="507"/>
      <c r="AB469" s="507"/>
    </row>
    <row r="470" spans="2:28" ht="12.75" customHeight="1">
      <c r="B470" s="507"/>
      <c r="D470" s="507"/>
      <c r="E470" s="507"/>
      <c r="F470" s="507"/>
      <c r="G470" s="507"/>
      <c r="H470" s="509"/>
      <c r="I470" s="509"/>
      <c r="J470" s="509"/>
      <c r="K470" s="509"/>
      <c r="L470" s="507"/>
      <c r="M470" s="508"/>
      <c r="N470" s="508"/>
      <c r="O470" s="508"/>
      <c r="P470" s="507"/>
      <c r="Q470" s="507"/>
      <c r="R470" s="507"/>
      <c r="S470" s="507"/>
      <c r="T470" s="507"/>
      <c r="U470" s="507"/>
      <c r="V470" s="507"/>
      <c r="W470" s="507"/>
      <c r="X470" s="507"/>
      <c r="Y470" s="507"/>
      <c r="Z470" s="507"/>
      <c r="AA470" s="507"/>
      <c r="AB470" s="507"/>
    </row>
    <row r="471" spans="2:28" ht="12.75" customHeight="1">
      <c r="B471" s="507"/>
      <c r="D471" s="507"/>
      <c r="E471" s="507"/>
      <c r="F471" s="507"/>
      <c r="G471" s="507"/>
      <c r="H471" s="509"/>
      <c r="I471" s="509"/>
      <c r="J471" s="509"/>
      <c r="K471" s="509"/>
      <c r="L471" s="507"/>
      <c r="M471" s="508"/>
      <c r="N471" s="508"/>
      <c r="O471" s="508"/>
      <c r="P471" s="507"/>
      <c r="Q471" s="507"/>
      <c r="R471" s="507"/>
      <c r="S471" s="507"/>
      <c r="T471" s="507"/>
      <c r="U471" s="507"/>
      <c r="V471" s="507"/>
      <c r="W471" s="507"/>
      <c r="X471" s="507"/>
      <c r="Y471" s="507"/>
      <c r="Z471" s="507"/>
      <c r="AA471" s="507"/>
      <c r="AB471" s="507"/>
    </row>
    <row r="472" spans="2:28" ht="12.75" customHeight="1">
      <c r="B472" s="507"/>
      <c r="D472" s="507"/>
      <c r="E472" s="507"/>
      <c r="F472" s="507"/>
      <c r="G472" s="507"/>
      <c r="H472" s="509"/>
      <c r="I472" s="509"/>
      <c r="J472" s="509"/>
      <c r="K472" s="509"/>
      <c r="L472" s="507"/>
      <c r="M472" s="508"/>
      <c r="N472" s="508"/>
      <c r="O472" s="508"/>
      <c r="P472" s="507"/>
      <c r="Q472" s="507"/>
      <c r="R472" s="507"/>
      <c r="S472" s="507"/>
      <c r="T472" s="507"/>
      <c r="U472" s="507"/>
      <c r="V472" s="507"/>
      <c r="W472" s="507"/>
      <c r="X472" s="507"/>
      <c r="Y472" s="507"/>
      <c r="Z472" s="507"/>
      <c r="AA472" s="507"/>
      <c r="AB472" s="507"/>
    </row>
    <row r="473" spans="2:28" ht="12.75" customHeight="1">
      <c r="B473" s="507"/>
      <c r="D473" s="507"/>
      <c r="E473" s="507"/>
      <c r="F473" s="507"/>
      <c r="G473" s="507"/>
      <c r="H473" s="509"/>
      <c r="I473" s="509"/>
      <c r="J473" s="509"/>
      <c r="K473" s="509"/>
      <c r="L473" s="507"/>
      <c r="M473" s="508"/>
      <c r="N473" s="508"/>
      <c r="O473" s="508"/>
      <c r="P473" s="507"/>
      <c r="Q473" s="507"/>
      <c r="R473" s="507"/>
      <c r="S473" s="507"/>
      <c r="T473" s="507"/>
      <c r="U473" s="507"/>
      <c r="V473" s="507"/>
      <c r="W473" s="507"/>
      <c r="X473" s="507"/>
      <c r="Y473" s="507"/>
      <c r="Z473" s="507"/>
      <c r="AA473" s="507"/>
      <c r="AB473" s="507"/>
    </row>
    <row r="474" spans="2:28" ht="12.75" customHeight="1">
      <c r="B474" s="507"/>
      <c r="D474" s="507"/>
      <c r="E474" s="507"/>
      <c r="F474" s="507"/>
      <c r="G474" s="507"/>
      <c r="H474" s="509"/>
      <c r="I474" s="509"/>
      <c r="J474" s="509"/>
      <c r="K474" s="509"/>
      <c r="L474" s="507"/>
      <c r="M474" s="508"/>
      <c r="N474" s="508"/>
      <c r="O474" s="508"/>
      <c r="P474" s="507"/>
      <c r="Q474" s="507"/>
      <c r="R474" s="507"/>
      <c r="S474" s="507"/>
      <c r="T474" s="507"/>
      <c r="U474" s="507"/>
      <c r="V474" s="507"/>
      <c r="W474" s="507"/>
      <c r="X474" s="507"/>
      <c r="Y474" s="507"/>
      <c r="Z474" s="507"/>
      <c r="AA474" s="507"/>
      <c r="AB474" s="507"/>
    </row>
    <row r="475" spans="2:28" ht="12.75" customHeight="1">
      <c r="B475" s="507"/>
      <c r="D475" s="507"/>
      <c r="E475" s="507"/>
      <c r="F475" s="507"/>
      <c r="G475" s="507"/>
      <c r="H475" s="509"/>
      <c r="I475" s="509"/>
      <c r="J475" s="509"/>
      <c r="K475" s="509"/>
      <c r="L475" s="507"/>
      <c r="M475" s="508"/>
      <c r="N475" s="508"/>
      <c r="O475" s="508"/>
      <c r="P475" s="507"/>
      <c r="Q475" s="507"/>
      <c r="R475" s="507"/>
      <c r="S475" s="507"/>
      <c r="T475" s="507"/>
      <c r="U475" s="507"/>
      <c r="V475" s="507"/>
      <c r="W475" s="507"/>
      <c r="X475" s="507"/>
      <c r="Y475" s="507"/>
      <c r="Z475" s="507"/>
      <c r="AA475" s="507"/>
      <c r="AB475" s="507"/>
    </row>
    <row r="476" spans="2:28" ht="12.75" customHeight="1">
      <c r="B476" s="507"/>
      <c r="D476" s="507"/>
      <c r="E476" s="507"/>
      <c r="F476" s="507"/>
      <c r="G476" s="507"/>
      <c r="H476" s="509"/>
      <c r="I476" s="509"/>
      <c r="J476" s="509"/>
      <c r="K476" s="509"/>
      <c r="L476" s="507"/>
      <c r="M476" s="508"/>
      <c r="N476" s="508"/>
      <c r="O476" s="508"/>
      <c r="P476" s="507"/>
      <c r="Q476" s="507"/>
      <c r="R476" s="507"/>
      <c r="S476" s="507"/>
      <c r="T476" s="507"/>
      <c r="U476" s="507"/>
      <c r="V476" s="507"/>
      <c r="W476" s="507"/>
      <c r="X476" s="507"/>
      <c r="Y476" s="507"/>
      <c r="Z476" s="507"/>
      <c r="AA476" s="507"/>
      <c r="AB476" s="507"/>
    </row>
    <row r="477" spans="2:28" ht="12.75" customHeight="1">
      <c r="B477" s="507"/>
      <c r="D477" s="507"/>
      <c r="E477" s="507"/>
      <c r="F477" s="507"/>
      <c r="G477" s="507"/>
      <c r="H477" s="509"/>
      <c r="I477" s="509"/>
      <c r="J477" s="509"/>
      <c r="K477" s="509"/>
      <c r="L477" s="507"/>
      <c r="M477" s="508"/>
      <c r="N477" s="508"/>
      <c r="O477" s="508"/>
      <c r="P477" s="507"/>
      <c r="Q477" s="507"/>
      <c r="R477" s="507"/>
      <c r="S477" s="507"/>
      <c r="T477" s="507"/>
      <c r="U477" s="507"/>
      <c r="V477" s="507"/>
      <c r="W477" s="507"/>
      <c r="X477" s="507"/>
      <c r="Y477" s="507"/>
      <c r="Z477" s="507"/>
      <c r="AA477" s="507"/>
      <c r="AB477" s="507"/>
    </row>
    <row r="478" spans="2:28" ht="12.75" customHeight="1">
      <c r="B478" s="507"/>
      <c r="D478" s="507"/>
      <c r="E478" s="507"/>
      <c r="F478" s="507"/>
      <c r="G478" s="507"/>
      <c r="H478" s="509"/>
      <c r="I478" s="509"/>
      <c r="J478" s="509"/>
      <c r="K478" s="509"/>
      <c r="L478" s="507"/>
      <c r="M478" s="508"/>
      <c r="N478" s="508"/>
      <c r="O478" s="508"/>
      <c r="P478" s="507"/>
      <c r="Q478" s="507"/>
      <c r="R478" s="507"/>
      <c r="S478" s="507"/>
      <c r="T478" s="507"/>
      <c r="U478" s="507"/>
      <c r="V478" s="507"/>
      <c r="W478" s="507"/>
      <c r="X478" s="507"/>
      <c r="Y478" s="507"/>
      <c r="Z478" s="507"/>
      <c r="AA478" s="507"/>
      <c r="AB478" s="507"/>
    </row>
    <row r="479" spans="2:28" ht="12.75" customHeight="1">
      <c r="B479" s="507"/>
      <c r="D479" s="507"/>
      <c r="E479" s="507"/>
      <c r="F479" s="507"/>
      <c r="G479" s="507"/>
      <c r="H479" s="509"/>
      <c r="I479" s="509"/>
      <c r="J479" s="509"/>
      <c r="K479" s="509"/>
      <c r="L479" s="507"/>
      <c r="M479" s="508"/>
      <c r="N479" s="508"/>
      <c r="O479" s="508"/>
      <c r="P479" s="507"/>
      <c r="Q479" s="507"/>
      <c r="R479" s="507"/>
      <c r="S479" s="507"/>
      <c r="T479" s="507"/>
      <c r="U479" s="507"/>
      <c r="V479" s="507"/>
      <c r="W479" s="507"/>
      <c r="X479" s="507"/>
      <c r="Y479" s="507"/>
      <c r="Z479" s="507"/>
      <c r="AA479" s="507"/>
      <c r="AB479" s="507"/>
    </row>
    <row r="480" spans="2:28" ht="12.75" customHeight="1">
      <c r="B480" s="507"/>
      <c r="D480" s="507"/>
      <c r="E480" s="507"/>
      <c r="F480" s="507"/>
      <c r="G480" s="507"/>
      <c r="H480" s="509"/>
      <c r="I480" s="509"/>
      <c r="J480" s="509"/>
      <c r="K480" s="509"/>
      <c r="L480" s="507"/>
      <c r="M480" s="508"/>
      <c r="N480" s="508"/>
      <c r="O480" s="508"/>
      <c r="P480" s="507"/>
      <c r="Q480" s="507"/>
      <c r="R480" s="507"/>
      <c r="S480" s="507"/>
      <c r="T480" s="507"/>
      <c r="U480" s="507"/>
      <c r="V480" s="507"/>
      <c r="W480" s="507"/>
      <c r="X480" s="507"/>
      <c r="Y480" s="507"/>
      <c r="Z480" s="507"/>
      <c r="AA480" s="507"/>
      <c r="AB480" s="507"/>
    </row>
    <row r="481" spans="2:28" ht="12.75" customHeight="1">
      <c r="B481" s="507"/>
      <c r="D481" s="507"/>
      <c r="E481" s="507"/>
      <c r="F481" s="507"/>
      <c r="G481" s="507"/>
      <c r="H481" s="509"/>
      <c r="I481" s="509"/>
      <c r="J481" s="509"/>
      <c r="K481" s="509"/>
      <c r="L481" s="507"/>
      <c r="M481" s="508"/>
      <c r="N481" s="508"/>
      <c r="O481" s="508"/>
      <c r="P481" s="507"/>
      <c r="Q481" s="507"/>
      <c r="R481" s="507"/>
      <c r="S481" s="507"/>
      <c r="T481" s="507"/>
      <c r="U481" s="507"/>
      <c r="V481" s="507"/>
      <c r="W481" s="507"/>
      <c r="X481" s="507"/>
      <c r="Y481" s="507"/>
      <c r="Z481" s="507"/>
      <c r="AA481" s="507"/>
      <c r="AB481" s="507"/>
    </row>
    <row r="482" spans="2:28" ht="12.75" customHeight="1">
      <c r="B482" s="507"/>
      <c r="D482" s="507"/>
      <c r="E482" s="507"/>
      <c r="F482" s="507"/>
      <c r="G482" s="507"/>
      <c r="H482" s="509"/>
      <c r="I482" s="509"/>
      <c r="J482" s="509"/>
      <c r="K482" s="509"/>
      <c r="L482" s="507"/>
      <c r="M482" s="508"/>
      <c r="N482" s="508"/>
      <c r="O482" s="508"/>
      <c r="P482" s="507"/>
      <c r="Q482" s="507"/>
      <c r="R482" s="507"/>
      <c r="S482" s="507"/>
      <c r="T482" s="507"/>
      <c r="U482" s="507"/>
      <c r="V482" s="507"/>
      <c r="W482" s="507"/>
      <c r="X482" s="507"/>
      <c r="Y482" s="507"/>
      <c r="Z482" s="507"/>
      <c r="AA482" s="507"/>
      <c r="AB482" s="507"/>
    </row>
    <row r="483" spans="2:28" ht="12.75" customHeight="1">
      <c r="B483" s="507"/>
      <c r="D483" s="507"/>
      <c r="E483" s="507"/>
      <c r="F483" s="507"/>
      <c r="G483" s="507"/>
      <c r="H483" s="509"/>
      <c r="I483" s="509"/>
      <c r="J483" s="509"/>
      <c r="K483" s="509"/>
      <c r="L483" s="507"/>
      <c r="M483" s="508"/>
      <c r="N483" s="508"/>
      <c r="O483" s="508"/>
      <c r="P483" s="507"/>
      <c r="Q483" s="507"/>
      <c r="R483" s="507"/>
      <c r="S483" s="507"/>
      <c r="T483" s="507"/>
      <c r="U483" s="507"/>
      <c r="V483" s="507"/>
      <c r="W483" s="507"/>
      <c r="X483" s="507"/>
      <c r="Y483" s="507"/>
      <c r="Z483" s="507"/>
      <c r="AA483" s="507"/>
      <c r="AB483" s="507"/>
    </row>
    <row r="484" spans="2:28" ht="12.75" customHeight="1">
      <c r="B484" s="507"/>
      <c r="D484" s="507"/>
      <c r="E484" s="507"/>
      <c r="F484" s="507"/>
      <c r="G484" s="507"/>
      <c r="H484" s="509"/>
      <c r="I484" s="509"/>
      <c r="J484" s="509"/>
      <c r="K484" s="509"/>
      <c r="L484" s="507"/>
      <c r="M484" s="508"/>
      <c r="N484" s="508"/>
      <c r="O484" s="508"/>
      <c r="P484" s="507"/>
      <c r="Q484" s="507"/>
      <c r="R484" s="507"/>
      <c r="S484" s="507"/>
      <c r="T484" s="507"/>
      <c r="U484" s="507"/>
      <c r="V484" s="507"/>
      <c r="W484" s="507"/>
      <c r="X484" s="507"/>
      <c r="Y484" s="507"/>
      <c r="Z484" s="507"/>
      <c r="AA484" s="507"/>
      <c r="AB484" s="507"/>
    </row>
    <row r="485" spans="2:28" ht="12.75" customHeight="1">
      <c r="B485" s="507"/>
      <c r="D485" s="507"/>
      <c r="E485" s="507"/>
      <c r="F485" s="507"/>
      <c r="G485" s="507"/>
      <c r="H485" s="509"/>
      <c r="I485" s="509"/>
      <c r="J485" s="509"/>
      <c r="K485" s="509"/>
      <c r="L485" s="507"/>
      <c r="M485" s="508"/>
      <c r="N485" s="508"/>
      <c r="O485" s="508"/>
      <c r="P485" s="507"/>
      <c r="Q485" s="507"/>
      <c r="R485" s="507"/>
      <c r="S485" s="507"/>
      <c r="T485" s="507"/>
      <c r="U485" s="507"/>
      <c r="V485" s="507"/>
      <c r="W485" s="507"/>
      <c r="X485" s="507"/>
      <c r="Y485" s="507"/>
      <c r="Z485" s="507"/>
      <c r="AA485" s="507"/>
      <c r="AB485" s="507"/>
    </row>
    <row r="486" spans="2:28" ht="12.75" customHeight="1">
      <c r="B486" s="507"/>
      <c r="D486" s="507"/>
      <c r="E486" s="507"/>
      <c r="F486" s="507"/>
      <c r="G486" s="507"/>
      <c r="H486" s="509"/>
      <c r="I486" s="509"/>
      <c r="J486" s="509"/>
      <c r="K486" s="509"/>
      <c r="L486" s="507"/>
      <c r="M486" s="508"/>
      <c r="N486" s="508"/>
      <c r="O486" s="508"/>
      <c r="P486" s="507"/>
      <c r="Q486" s="507"/>
      <c r="R486" s="507"/>
      <c r="S486" s="507"/>
      <c r="T486" s="507"/>
      <c r="U486" s="507"/>
      <c r="V486" s="507"/>
      <c r="W486" s="507"/>
      <c r="X486" s="507"/>
      <c r="Y486" s="507"/>
      <c r="Z486" s="507"/>
      <c r="AA486" s="507"/>
      <c r="AB486" s="507"/>
    </row>
    <row r="487" spans="2:28" ht="12.75" customHeight="1">
      <c r="B487" s="507"/>
      <c r="D487" s="507"/>
      <c r="E487" s="507"/>
      <c r="F487" s="507"/>
      <c r="G487" s="507"/>
      <c r="H487" s="509"/>
      <c r="I487" s="509"/>
      <c r="J487" s="509"/>
      <c r="K487" s="509"/>
      <c r="L487" s="507"/>
      <c r="M487" s="508"/>
      <c r="N487" s="508"/>
      <c r="O487" s="508"/>
      <c r="P487" s="507"/>
      <c r="Q487" s="507"/>
      <c r="R487" s="507"/>
      <c r="S487" s="507"/>
      <c r="T487" s="507"/>
      <c r="U487" s="507"/>
      <c r="V487" s="507"/>
      <c r="W487" s="507"/>
      <c r="X487" s="507"/>
      <c r="Y487" s="507"/>
      <c r="Z487" s="507"/>
      <c r="AA487" s="507"/>
      <c r="AB487" s="507"/>
    </row>
    <row r="488" spans="2:28" ht="12.75" customHeight="1">
      <c r="B488" s="507"/>
      <c r="D488" s="507"/>
      <c r="E488" s="507"/>
      <c r="F488" s="507"/>
      <c r="G488" s="507"/>
      <c r="H488" s="509"/>
      <c r="I488" s="509"/>
      <c r="J488" s="509"/>
      <c r="K488" s="509"/>
      <c r="L488" s="507"/>
      <c r="M488" s="508"/>
      <c r="N488" s="508"/>
      <c r="O488" s="508"/>
      <c r="P488" s="507"/>
      <c r="Q488" s="507"/>
      <c r="R488" s="507"/>
      <c r="S488" s="507"/>
      <c r="T488" s="507"/>
      <c r="U488" s="507"/>
      <c r="V488" s="507"/>
      <c r="W488" s="507"/>
      <c r="X488" s="507"/>
      <c r="Y488" s="507"/>
      <c r="Z488" s="507"/>
      <c r="AA488" s="507"/>
      <c r="AB488" s="507"/>
    </row>
    <row r="489" spans="2:28" ht="12.75" customHeight="1">
      <c r="B489" s="507"/>
      <c r="D489" s="507"/>
      <c r="E489" s="507"/>
      <c r="F489" s="507"/>
      <c r="G489" s="507"/>
      <c r="H489" s="509"/>
      <c r="I489" s="509"/>
      <c r="J489" s="509"/>
      <c r="K489" s="509"/>
      <c r="L489" s="507"/>
      <c r="M489" s="508"/>
      <c r="N489" s="508"/>
      <c r="O489" s="508"/>
      <c r="P489" s="507"/>
      <c r="Q489" s="507"/>
      <c r="R489" s="507"/>
      <c r="S489" s="507"/>
      <c r="T489" s="507"/>
      <c r="U489" s="507"/>
      <c r="V489" s="507"/>
      <c r="W489" s="507"/>
      <c r="X489" s="507"/>
      <c r="Y489" s="507"/>
      <c r="Z489" s="507"/>
      <c r="AA489" s="507"/>
      <c r="AB489" s="507"/>
    </row>
    <row r="490" spans="2:28" ht="12.75" customHeight="1">
      <c r="B490" s="507"/>
      <c r="D490" s="507"/>
      <c r="E490" s="507"/>
      <c r="F490" s="507"/>
      <c r="G490" s="507"/>
      <c r="H490" s="509"/>
      <c r="I490" s="509"/>
      <c r="J490" s="509"/>
      <c r="K490" s="509"/>
      <c r="L490" s="507"/>
      <c r="M490" s="508"/>
      <c r="N490" s="508"/>
      <c r="O490" s="508"/>
      <c r="P490" s="507"/>
      <c r="Q490" s="507"/>
      <c r="R490" s="507"/>
      <c r="S490" s="507"/>
      <c r="T490" s="507"/>
      <c r="U490" s="507"/>
      <c r="V490" s="507"/>
      <c r="W490" s="507"/>
      <c r="X490" s="507"/>
      <c r="Y490" s="507"/>
      <c r="Z490" s="507"/>
      <c r="AA490" s="507"/>
      <c r="AB490" s="507"/>
    </row>
    <row r="491" spans="2:28" ht="12.75" customHeight="1">
      <c r="B491" s="507"/>
      <c r="D491" s="507"/>
      <c r="E491" s="507"/>
      <c r="F491" s="507"/>
      <c r="G491" s="507"/>
      <c r="H491" s="509"/>
      <c r="I491" s="509"/>
      <c r="J491" s="509"/>
      <c r="K491" s="509"/>
      <c r="L491" s="507"/>
      <c r="M491" s="508"/>
      <c r="N491" s="508"/>
      <c r="O491" s="508"/>
      <c r="P491" s="507"/>
      <c r="Q491" s="507"/>
      <c r="R491" s="507"/>
      <c r="S491" s="507"/>
      <c r="T491" s="507"/>
      <c r="U491" s="507"/>
      <c r="V491" s="507"/>
      <c r="W491" s="507"/>
      <c r="X491" s="507"/>
      <c r="Y491" s="507"/>
      <c r="Z491" s="507"/>
      <c r="AA491" s="507"/>
      <c r="AB491" s="507"/>
    </row>
    <row r="492" spans="2:28" ht="12.75" customHeight="1">
      <c r="B492" s="507"/>
      <c r="D492" s="507"/>
      <c r="E492" s="507"/>
      <c r="F492" s="507"/>
      <c r="G492" s="507"/>
      <c r="H492" s="509"/>
      <c r="I492" s="509"/>
      <c r="J492" s="509"/>
      <c r="K492" s="509"/>
      <c r="L492" s="507"/>
      <c r="M492" s="508"/>
      <c r="N492" s="508"/>
      <c r="O492" s="508"/>
      <c r="P492" s="507"/>
      <c r="Q492" s="507"/>
      <c r="R492" s="507"/>
      <c r="S492" s="507"/>
      <c r="T492" s="507"/>
      <c r="U492" s="507"/>
      <c r="V492" s="507"/>
      <c r="W492" s="507"/>
      <c r="X492" s="507"/>
      <c r="Y492" s="507"/>
      <c r="Z492" s="507"/>
      <c r="AA492" s="507"/>
      <c r="AB492" s="507"/>
    </row>
    <row r="493" spans="2:28" ht="12.75" customHeight="1">
      <c r="B493" s="507"/>
      <c r="D493" s="507"/>
      <c r="E493" s="507"/>
      <c r="F493" s="507"/>
      <c r="G493" s="507"/>
      <c r="H493" s="509"/>
      <c r="I493" s="509"/>
      <c r="J493" s="509"/>
      <c r="K493" s="509"/>
      <c r="L493" s="507"/>
      <c r="M493" s="508"/>
      <c r="N493" s="508"/>
      <c r="O493" s="508"/>
      <c r="P493" s="507"/>
      <c r="Q493" s="507"/>
      <c r="R493" s="507"/>
      <c r="S493" s="507"/>
      <c r="T493" s="507"/>
      <c r="U493" s="507"/>
      <c r="V493" s="507"/>
      <c r="W493" s="507"/>
      <c r="X493" s="507"/>
      <c r="Y493" s="507"/>
      <c r="Z493" s="507"/>
      <c r="AA493" s="507"/>
      <c r="AB493" s="507"/>
    </row>
    <row r="494" spans="2:28" ht="12.75" customHeight="1">
      <c r="B494" s="507"/>
      <c r="D494" s="507"/>
      <c r="E494" s="507"/>
      <c r="F494" s="507"/>
      <c r="G494" s="507"/>
      <c r="H494" s="509"/>
      <c r="I494" s="509"/>
      <c r="J494" s="509"/>
      <c r="K494" s="509"/>
      <c r="L494" s="507"/>
      <c r="M494" s="508"/>
      <c r="N494" s="508"/>
      <c r="O494" s="508"/>
      <c r="P494" s="507"/>
      <c r="Q494" s="507"/>
      <c r="R494" s="507"/>
      <c r="S494" s="507"/>
      <c r="T494" s="507"/>
      <c r="U494" s="507"/>
      <c r="V494" s="507"/>
      <c r="W494" s="507"/>
      <c r="X494" s="507"/>
      <c r="Y494" s="507"/>
      <c r="Z494" s="507"/>
      <c r="AA494" s="507"/>
      <c r="AB494" s="507"/>
    </row>
    <row r="495" spans="2:28" ht="12.75" customHeight="1">
      <c r="B495" s="507"/>
      <c r="D495" s="507"/>
      <c r="E495" s="507"/>
      <c r="F495" s="507"/>
      <c r="G495" s="507"/>
      <c r="H495" s="509"/>
      <c r="I495" s="509"/>
      <c r="J495" s="509"/>
      <c r="K495" s="509"/>
      <c r="L495" s="507"/>
      <c r="M495" s="508"/>
      <c r="N495" s="508"/>
      <c r="O495" s="508"/>
      <c r="P495" s="507"/>
      <c r="Q495" s="507"/>
      <c r="R495" s="507"/>
      <c r="S495" s="507"/>
      <c r="T495" s="507"/>
      <c r="U495" s="507"/>
      <c r="V495" s="507"/>
      <c r="W495" s="507"/>
      <c r="X495" s="507"/>
      <c r="Y495" s="507"/>
      <c r="Z495" s="507"/>
      <c r="AA495" s="507"/>
      <c r="AB495" s="507"/>
    </row>
    <row r="496" spans="2:28" ht="12.75" customHeight="1">
      <c r="B496" s="507"/>
      <c r="D496" s="507"/>
      <c r="E496" s="507"/>
      <c r="F496" s="507"/>
      <c r="G496" s="507"/>
      <c r="H496" s="509"/>
      <c r="I496" s="509"/>
      <c r="J496" s="509"/>
      <c r="K496" s="509"/>
      <c r="L496" s="507"/>
      <c r="M496" s="508"/>
      <c r="N496" s="508"/>
      <c r="O496" s="508"/>
      <c r="P496" s="507"/>
      <c r="Q496" s="507"/>
      <c r="R496" s="507"/>
      <c r="S496" s="507"/>
      <c r="T496" s="507"/>
      <c r="U496" s="507"/>
      <c r="V496" s="507"/>
      <c r="W496" s="507"/>
      <c r="X496" s="507"/>
      <c r="Y496" s="507"/>
      <c r="Z496" s="507"/>
      <c r="AA496" s="507"/>
      <c r="AB496" s="507"/>
    </row>
    <row r="497" spans="2:28" ht="12.75" customHeight="1">
      <c r="B497" s="507"/>
      <c r="D497" s="507"/>
      <c r="E497" s="507"/>
      <c r="F497" s="507"/>
      <c r="G497" s="507"/>
      <c r="H497" s="509"/>
      <c r="I497" s="509"/>
      <c r="J497" s="509"/>
      <c r="K497" s="509"/>
      <c r="L497" s="507"/>
      <c r="M497" s="508"/>
      <c r="N497" s="508"/>
      <c r="O497" s="508"/>
      <c r="P497" s="507"/>
      <c r="Q497" s="507"/>
      <c r="R497" s="507"/>
      <c r="S497" s="507"/>
      <c r="T497" s="507"/>
      <c r="U497" s="507"/>
      <c r="V497" s="507"/>
      <c r="W497" s="507"/>
      <c r="X497" s="507"/>
      <c r="Y497" s="507"/>
      <c r="Z497" s="507"/>
      <c r="AA497" s="507"/>
      <c r="AB497" s="507"/>
    </row>
    <row r="498" spans="2:28" ht="12.75" customHeight="1">
      <c r="B498" s="507"/>
      <c r="D498" s="507"/>
      <c r="E498" s="507"/>
      <c r="F498" s="507"/>
      <c r="G498" s="507"/>
      <c r="H498" s="509"/>
      <c r="I498" s="509"/>
      <c r="J498" s="509"/>
      <c r="K498" s="509"/>
      <c r="L498" s="507"/>
      <c r="M498" s="508"/>
      <c r="N498" s="508"/>
      <c r="O498" s="508"/>
      <c r="P498" s="507"/>
      <c r="Q498" s="507"/>
      <c r="R498" s="507"/>
      <c r="S498" s="507"/>
      <c r="T498" s="507"/>
      <c r="U498" s="507"/>
      <c r="V498" s="507"/>
      <c r="W498" s="507"/>
      <c r="X498" s="507"/>
      <c r="Y498" s="507"/>
      <c r="Z498" s="507"/>
      <c r="AA498" s="507"/>
      <c r="AB498" s="507"/>
    </row>
    <row r="499" spans="2:28" ht="12.75" customHeight="1">
      <c r="B499" s="507"/>
      <c r="D499" s="507"/>
      <c r="E499" s="507"/>
      <c r="F499" s="507"/>
      <c r="G499" s="507"/>
      <c r="H499" s="509"/>
      <c r="I499" s="509"/>
      <c r="J499" s="509"/>
      <c r="K499" s="509"/>
      <c r="L499" s="507"/>
      <c r="M499" s="508"/>
      <c r="N499" s="508"/>
      <c r="O499" s="508"/>
      <c r="P499" s="507"/>
      <c r="Q499" s="507"/>
      <c r="R499" s="507"/>
      <c r="S499" s="507"/>
      <c r="T499" s="507"/>
      <c r="U499" s="507"/>
      <c r="V499" s="507"/>
      <c r="W499" s="507"/>
      <c r="X499" s="507"/>
      <c r="Y499" s="507"/>
      <c r="Z499" s="507"/>
      <c r="AA499" s="507"/>
      <c r="AB499" s="507"/>
    </row>
    <row r="500" spans="2:28" ht="12.75" customHeight="1">
      <c r="B500" s="507"/>
      <c r="D500" s="507"/>
      <c r="E500" s="507"/>
      <c r="F500" s="507"/>
      <c r="G500" s="507"/>
      <c r="H500" s="509"/>
      <c r="I500" s="509"/>
      <c r="J500" s="509"/>
      <c r="K500" s="509"/>
      <c r="L500" s="507"/>
      <c r="M500" s="508"/>
      <c r="N500" s="508"/>
      <c r="O500" s="508"/>
      <c r="P500" s="507"/>
      <c r="Q500" s="507"/>
      <c r="R500" s="507"/>
      <c r="S500" s="507"/>
      <c r="T500" s="507"/>
      <c r="U500" s="507"/>
      <c r="V500" s="507"/>
      <c r="W500" s="507"/>
      <c r="X500" s="507"/>
      <c r="Y500" s="507"/>
      <c r="Z500" s="507"/>
      <c r="AA500" s="507"/>
      <c r="AB500" s="507"/>
    </row>
    <row r="501" spans="2:28" ht="12.75" customHeight="1">
      <c r="B501" s="507"/>
      <c r="D501" s="507"/>
      <c r="E501" s="507"/>
      <c r="F501" s="507"/>
      <c r="G501" s="507"/>
      <c r="H501" s="509"/>
      <c r="I501" s="509"/>
      <c r="J501" s="509"/>
      <c r="K501" s="509"/>
      <c r="L501" s="507"/>
      <c r="M501" s="508"/>
      <c r="N501" s="508"/>
      <c r="O501" s="508"/>
      <c r="P501" s="507"/>
      <c r="Q501" s="507"/>
      <c r="R501" s="507"/>
      <c r="S501" s="507"/>
      <c r="T501" s="507"/>
      <c r="U501" s="507"/>
      <c r="V501" s="507"/>
      <c r="W501" s="507"/>
      <c r="X501" s="507"/>
      <c r="Y501" s="507"/>
      <c r="Z501" s="507"/>
      <c r="AA501" s="507"/>
      <c r="AB501" s="507"/>
    </row>
    <row r="502" spans="2:28" ht="12.75" customHeight="1">
      <c r="B502" s="507"/>
      <c r="D502" s="507"/>
      <c r="E502" s="507"/>
      <c r="F502" s="507"/>
      <c r="G502" s="507"/>
      <c r="H502" s="509"/>
      <c r="I502" s="509"/>
      <c r="J502" s="509"/>
      <c r="K502" s="509"/>
      <c r="L502" s="507"/>
      <c r="M502" s="508"/>
      <c r="N502" s="508"/>
      <c r="O502" s="508"/>
      <c r="P502" s="507"/>
      <c r="Q502" s="507"/>
      <c r="R502" s="507"/>
      <c r="S502" s="507"/>
      <c r="T502" s="507"/>
      <c r="U502" s="507"/>
      <c r="V502" s="507"/>
      <c r="W502" s="507"/>
      <c r="X502" s="507"/>
      <c r="Y502" s="507"/>
      <c r="Z502" s="507"/>
      <c r="AA502" s="507"/>
      <c r="AB502" s="507"/>
    </row>
    <row r="503" spans="2:28" ht="12.75" customHeight="1">
      <c r="B503" s="507"/>
      <c r="D503" s="507"/>
      <c r="E503" s="507"/>
      <c r="F503" s="507"/>
      <c r="G503" s="507"/>
      <c r="H503" s="509"/>
      <c r="I503" s="509"/>
      <c r="J503" s="509"/>
      <c r="K503" s="509"/>
      <c r="L503" s="507"/>
      <c r="M503" s="508"/>
      <c r="N503" s="508"/>
      <c r="O503" s="508"/>
      <c r="P503" s="507"/>
      <c r="Q503" s="507"/>
      <c r="R503" s="507"/>
      <c r="S503" s="507"/>
      <c r="T503" s="507"/>
      <c r="U503" s="507"/>
      <c r="V503" s="507"/>
      <c r="W503" s="507"/>
      <c r="X503" s="507"/>
      <c r="Y503" s="507"/>
      <c r="Z503" s="507"/>
      <c r="AA503" s="507"/>
      <c r="AB503" s="507"/>
    </row>
    <row r="504" spans="2:28" ht="12.75" customHeight="1">
      <c r="B504" s="507"/>
      <c r="D504" s="507"/>
      <c r="E504" s="507"/>
      <c r="F504" s="507"/>
      <c r="G504" s="507"/>
      <c r="H504" s="509"/>
      <c r="I504" s="509"/>
      <c r="J504" s="509"/>
      <c r="K504" s="509"/>
      <c r="L504" s="507"/>
      <c r="M504" s="508"/>
      <c r="N504" s="508"/>
      <c r="O504" s="508"/>
      <c r="P504" s="507"/>
      <c r="Q504" s="507"/>
      <c r="R504" s="507"/>
      <c r="S504" s="507"/>
      <c r="T504" s="507"/>
      <c r="U504" s="507"/>
      <c r="V504" s="507"/>
      <c r="W504" s="507"/>
      <c r="X504" s="507"/>
      <c r="Y504" s="507"/>
      <c r="Z504" s="507"/>
      <c r="AA504" s="507"/>
      <c r="AB504" s="507"/>
    </row>
    <row r="505" spans="2:28" ht="12.75" customHeight="1">
      <c r="B505" s="507"/>
      <c r="D505" s="507"/>
      <c r="E505" s="507"/>
      <c r="F505" s="507"/>
      <c r="G505" s="507"/>
      <c r="H505" s="509"/>
      <c r="I505" s="509"/>
      <c r="J505" s="509"/>
      <c r="K505" s="509"/>
      <c r="L505" s="507"/>
      <c r="M505" s="508"/>
      <c r="N505" s="508"/>
      <c r="O505" s="508"/>
      <c r="P505" s="507"/>
      <c r="Q505" s="507"/>
      <c r="R505" s="507"/>
      <c r="S505" s="507"/>
      <c r="T505" s="507"/>
      <c r="U505" s="507"/>
      <c r="V505" s="507"/>
      <c r="W505" s="507"/>
      <c r="X505" s="507"/>
      <c r="Y505" s="507"/>
      <c r="Z505" s="507"/>
      <c r="AA505" s="507"/>
      <c r="AB505" s="507"/>
    </row>
    <row r="506" spans="2:28" ht="12.75" customHeight="1">
      <c r="B506" s="507"/>
      <c r="D506" s="507"/>
      <c r="E506" s="507"/>
      <c r="F506" s="507"/>
      <c r="G506" s="507"/>
      <c r="H506" s="509"/>
      <c r="I506" s="509"/>
      <c r="J506" s="509"/>
      <c r="K506" s="509"/>
      <c r="L506" s="507"/>
      <c r="M506" s="508"/>
      <c r="N506" s="508"/>
      <c r="O506" s="508"/>
      <c r="P506" s="507"/>
      <c r="Q506" s="507"/>
      <c r="R506" s="507"/>
      <c r="S506" s="507"/>
      <c r="T506" s="507"/>
      <c r="U506" s="507"/>
      <c r="V506" s="507"/>
      <c r="W506" s="507"/>
      <c r="X506" s="507"/>
      <c r="Y506" s="507"/>
      <c r="Z506" s="507"/>
      <c r="AA506" s="507"/>
      <c r="AB506" s="507"/>
    </row>
    <row r="507" spans="2:28" ht="12.75" customHeight="1">
      <c r="B507" s="507"/>
      <c r="D507" s="507"/>
      <c r="E507" s="507"/>
      <c r="F507" s="507"/>
      <c r="G507" s="507"/>
      <c r="H507" s="509"/>
      <c r="I507" s="509"/>
      <c r="J507" s="509"/>
      <c r="K507" s="509"/>
      <c r="L507" s="507"/>
      <c r="M507" s="508"/>
      <c r="N507" s="508"/>
      <c r="O507" s="508"/>
      <c r="P507" s="507"/>
      <c r="Q507" s="507"/>
      <c r="R507" s="507"/>
      <c r="S507" s="507"/>
      <c r="T507" s="507"/>
      <c r="U507" s="507"/>
      <c r="V507" s="507"/>
      <c r="W507" s="507"/>
      <c r="X507" s="507"/>
      <c r="Y507" s="507"/>
      <c r="Z507" s="507"/>
      <c r="AA507" s="507"/>
      <c r="AB507" s="507"/>
    </row>
    <row r="508" spans="2:28" ht="12.75" customHeight="1">
      <c r="B508" s="507"/>
      <c r="D508" s="507"/>
      <c r="E508" s="507"/>
      <c r="F508" s="507"/>
      <c r="G508" s="507"/>
      <c r="H508" s="509"/>
      <c r="I508" s="509"/>
      <c r="J508" s="509"/>
      <c r="K508" s="509"/>
      <c r="L508" s="507"/>
      <c r="M508" s="508"/>
      <c r="N508" s="508"/>
      <c r="O508" s="508"/>
      <c r="P508" s="507"/>
      <c r="Q508" s="507"/>
      <c r="R508" s="507"/>
      <c r="S508" s="507"/>
      <c r="T508" s="507"/>
      <c r="U508" s="507"/>
      <c r="V508" s="507"/>
      <c r="W508" s="507"/>
      <c r="X508" s="507"/>
      <c r="Y508" s="507"/>
      <c r="Z508" s="507"/>
      <c r="AA508" s="507"/>
      <c r="AB508" s="507"/>
    </row>
    <row r="509" spans="2:28" ht="12.75" customHeight="1">
      <c r="B509" s="507"/>
      <c r="D509" s="507"/>
      <c r="E509" s="507"/>
      <c r="F509" s="507"/>
      <c r="G509" s="507"/>
      <c r="H509" s="509"/>
      <c r="I509" s="509"/>
      <c r="J509" s="509"/>
      <c r="K509" s="509"/>
      <c r="L509" s="507"/>
      <c r="M509" s="508"/>
      <c r="N509" s="508"/>
      <c r="O509" s="508"/>
      <c r="P509" s="507"/>
      <c r="Q509" s="507"/>
      <c r="R509" s="507"/>
      <c r="S509" s="507"/>
      <c r="T509" s="507"/>
      <c r="U509" s="507"/>
      <c r="V509" s="507"/>
      <c r="W509" s="507"/>
      <c r="X509" s="507"/>
      <c r="Y509" s="507"/>
      <c r="Z509" s="507"/>
      <c r="AA509" s="507"/>
      <c r="AB509" s="507"/>
    </row>
    <row r="510" spans="2:28" ht="12.75" customHeight="1">
      <c r="B510" s="507"/>
      <c r="D510" s="507"/>
      <c r="E510" s="507"/>
      <c r="F510" s="507"/>
      <c r="G510" s="507"/>
      <c r="H510" s="509"/>
      <c r="I510" s="509"/>
      <c r="J510" s="509"/>
      <c r="K510" s="509"/>
      <c r="L510" s="507"/>
      <c r="M510" s="508"/>
      <c r="N510" s="508"/>
      <c r="O510" s="508"/>
      <c r="P510" s="507"/>
      <c r="Q510" s="507"/>
      <c r="R510" s="507"/>
      <c r="S510" s="507"/>
      <c r="T510" s="507"/>
      <c r="U510" s="507"/>
      <c r="V510" s="507"/>
      <c r="W510" s="507"/>
      <c r="X510" s="507"/>
      <c r="Y510" s="507"/>
      <c r="Z510" s="507"/>
      <c r="AA510" s="507"/>
      <c r="AB510" s="507"/>
    </row>
    <row r="511" spans="2:28" ht="12.75" customHeight="1">
      <c r="B511" s="507"/>
      <c r="D511" s="507"/>
      <c r="E511" s="507"/>
      <c r="F511" s="507"/>
      <c r="G511" s="507"/>
      <c r="H511" s="509"/>
      <c r="I511" s="509"/>
      <c r="J511" s="509"/>
      <c r="K511" s="509"/>
      <c r="L511" s="507"/>
      <c r="M511" s="508"/>
      <c r="N511" s="508"/>
      <c r="O511" s="508"/>
      <c r="P511" s="507"/>
      <c r="Q511" s="507"/>
      <c r="R511" s="507"/>
      <c r="S511" s="507"/>
      <c r="T511" s="507"/>
      <c r="U511" s="507"/>
      <c r="V511" s="507"/>
      <c r="W511" s="507"/>
      <c r="X511" s="507"/>
      <c r="Y511" s="507"/>
      <c r="Z511" s="507"/>
      <c r="AA511" s="507"/>
      <c r="AB511" s="507"/>
    </row>
    <row r="512" spans="2:28" ht="12.75" customHeight="1">
      <c r="B512" s="507"/>
      <c r="D512" s="507"/>
      <c r="E512" s="507"/>
      <c r="F512" s="507"/>
      <c r="G512" s="507"/>
      <c r="H512" s="509"/>
      <c r="I512" s="509"/>
      <c r="J512" s="509"/>
      <c r="K512" s="509"/>
      <c r="L512" s="507"/>
      <c r="M512" s="508"/>
      <c r="N512" s="508"/>
      <c r="O512" s="508"/>
      <c r="P512" s="507"/>
      <c r="Q512" s="507"/>
      <c r="R512" s="507"/>
      <c r="S512" s="507"/>
      <c r="T512" s="507"/>
      <c r="U512" s="507"/>
      <c r="V512" s="507"/>
      <c r="W512" s="507"/>
      <c r="X512" s="507"/>
      <c r="Y512" s="507"/>
      <c r="Z512" s="507"/>
      <c r="AA512" s="507"/>
      <c r="AB512" s="507"/>
    </row>
    <row r="513" spans="2:28" ht="12.75" customHeight="1">
      <c r="B513" s="507"/>
      <c r="D513" s="507"/>
      <c r="E513" s="507"/>
      <c r="F513" s="507"/>
      <c r="G513" s="507"/>
      <c r="H513" s="509"/>
      <c r="I513" s="509"/>
      <c r="J513" s="509"/>
      <c r="K513" s="509"/>
      <c r="L513" s="507"/>
      <c r="M513" s="508"/>
      <c r="N513" s="508"/>
      <c r="O513" s="508"/>
      <c r="P513" s="507"/>
      <c r="Q513" s="507"/>
      <c r="R513" s="507"/>
      <c r="S513" s="507"/>
      <c r="T513" s="507"/>
      <c r="U513" s="507"/>
      <c r="V513" s="507"/>
      <c r="W513" s="507"/>
      <c r="X513" s="507"/>
      <c r="Y513" s="507"/>
      <c r="Z513" s="507"/>
      <c r="AA513" s="507"/>
      <c r="AB513" s="507"/>
    </row>
    <row r="514" spans="2:28" ht="12.75" customHeight="1">
      <c r="B514" s="507"/>
      <c r="D514" s="507"/>
      <c r="E514" s="507"/>
      <c r="F514" s="507"/>
      <c r="G514" s="507"/>
      <c r="H514" s="509"/>
      <c r="I514" s="509"/>
      <c r="J514" s="509"/>
      <c r="K514" s="509"/>
      <c r="L514" s="507"/>
      <c r="M514" s="508"/>
      <c r="N514" s="508"/>
      <c r="O514" s="508"/>
      <c r="P514" s="507"/>
      <c r="Q514" s="507"/>
      <c r="R514" s="507"/>
      <c r="S514" s="507"/>
      <c r="T514" s="507"/>
      <c r="U514" s="507"/>
      <c r="V514" s="507"/>
      <c r="W514" s="507"/>
      <c r="X514" s="507"/>
      <c r="Y514" s="507"/>
      <c r="Z514" s="507"/>
      <c r="AA514" s="507"/>
      <c r="AB514" s="507"/>
    </row>
    <row r="515" spans="2:28" ht="12.75" customHeight="1">
      <c r="B515" s="507"/>
      <c r="D515" s="507"/>
      <c r="E515" s="507"/>
      <c r="F515" s="507"/>
      <c r="G515" s="507"/>
      <c r="H515" s="509"/>
      <c r="I515" s="509"/>
      <c r="J515" s="509"/>
      <c r="K515" s="509"/>
      <c r="L515" s="507"/>
      <c r="M515" s="508"/>
      <c r="N515" s="508"/>
      <c r="O515" s="508"/>
      <c r="P515" s="507"/>
      <c r="Q515" s="507"/>
      <c r="R515" s="507"/>
      <c r="S515" s="507"/>
      <c r="T515" s="507"/>
      <c r="U515" s="507"/>
      <c r="V515" s="507"/>
      <c r="W515" s="507"/>
      <c r="X515" s="507"/>
      <c r="Y515" s="507"/>
      <c r="Z515" s="507"/>
      <c r="AA515" s="507"/>
      <c r="AB515" s="507"/>
    </row>
    <row r="516" spans="2:28" ht="12.75" customHeight="1">
      <c r="B516" s="507"/>
      <c r="D516" s="507"/>
      <c r="E516" s="507"/>
      <c r="F516" s="507"/>
      <c r="G516" s="507"/>
      <c r="H516" s="509"/>
      <c r="I516" s="509"/>
      <c r="J516" s="509"/>
      <c r="K516" s="509"/>
      <c r="L516" s="507"/>
      <c r="M516" s="508"/>
      <c r="N516" s="508"/>
      <c r="O516" s="508"/>
      <c r="P516" s="507"/>
      <c r="Q516" s="507"/>
      <c r="R516" s="507"/>
      <c r="S516" s="507"/>
      <c r="T516" s="507"/>
      <c r="U516" s="507"/>
      <c r="V516" s="507"/>
      <c r="W516" s="507"/>
      <c r="X516" s="507"/>
      <c r="Y516" s="507"/>
      <c r="Z516" s="507"/>
      <c r="AA516" s="507"/>
      <c r="AB516" s="507"/>
    </row>
    <row r="517" spans="2:28" ht="12.75" customHeight="1">
      <c r="B517" s="507"/>
      <c r="D517" s="507"/>
      <c r="E517" s="507"/>
      <c r="F517" s="507"/>
      <c r="G517" s="507"/>
      <c r="H517" s="509"/>
      <c r="I517" s="509"/>
      <c r="J517" s="509"/>
      <c r="K517" s="509"/>
      <c r="L517" s="507"/>
      <c r="M517" s="508"/>
      <c r="N517" s="508"/>
      <c r="O517" s="508"/>
      <c r="P517" s="507"/>
      <c r="Q517" s="507"/>
      <c r="R517" s="507"/>
      <c r="S517" s="507"/>
      <c r="T517" s="507"/>
      <c r="U517" s="507"/>
      <c r="V517" s="507"/>
      <c r="W517" s="507"/>
      <c r="X517" s="507"/>
      <c r="Y517" s="507"/>
      <c r="Z517" s="507"/>
      <c r="AA517" s="507"/>
      <c r="AB517" s="507"/>
    </row>
    <row r="518" spans="2:28" ht="12.75" customHeight="1">
      <c r="B518" s="507"/>
      <c r="D518" s="507"/>
      <c r="E518" s="507"/>
      <c r="F518" s="507"/>
      <c r="G518" s="507"/>
      <c r="H518" s="509"/>
      <c r="I518" s="509"/>
      <c r="J518" s="509"/>
      <c r="K518" s="509"/>
      <c r="L518" s="507"/>
      <c r="M518" s="508"/>
      <c r="N518" s="508"/>
      <c r="O518" s="508"/>
      <c r="P518" s="507"/>
      <c r="Q518" s="507"/>
      <c r="R518" s="507"/>
      <c r="S518" s="507"/>
      <c r="T518" s="507"/>
      <c r="U518" s="507"/>
      <c r="V518" s="507"/>
      <c r="W518" s="507"/>
      <c r="X518" s="507"/>
      <c r="Y518" s="507"/>
      <c r="Z518" s="507"/>
      <c r="AA518" s="507"/>
      <c r="AB518" s="507"/>
    </row>
    <row r="519" spans="2:28" ht="12.75" customHeight="1">
      <c r="B519" s="507"/>
      <c r="D519" s="507"/>
      <c r="E519" s="507"/>
      <c r="F519" s="507"/>
      <c r="G519" s="507"/>
      <c r="H519" s="509"/>
      <c r="I519" s="509"/>
      <c r="J519" s="509"/>
      <c r="K519" s="509"/>
      <c r="L519" s="507"/>
      <c r="M519" s="508"/>
      <c r="N519" s="508"/>
      <c r="O519" s="508"/>
      <c r="P519" s="507"/>
      <c r="Q519" s="507"/>
      <c r="R519" s="507"/>
      <c r="S519" s="507"/>
      <c r="T519" s="507"/>
      <c r="U519" s="507"/>
      <c r="V519" s="507"/>
      <c r="W519" s="507"/>
      <c r="X519" s="507"/>
      <c r="Y519" s="507"/>
      <c r="Z519" s="507"/>
      <c r="AA519" s="507"/>
      <c r="AB519" s="507"/>
    </row>
    <row r="520" spans="2:28" ht="12.75" customHeight="1">
      <c r="B520" s="507"/>
      <c r="D520" s="507"/>
      <c r="E520" s="507"/>
      <c r="F520" s="507"/>
      <c r="G520" s="507"/>
      <c r="H520" s="509"/>
      <c r="I520" s="509"/>
      <c r="J520" s="509"/>
      <c r="K520" s="509"/>
      <c r="L520" s="507"/>
      <c r="M520" s="508"/>
      <c r="N520" s="508"/>
      <c r="O520" s="508"/>
      <c r="P520" s="507"/>
      <c r="Q520" s="507"/>
      <c r="R520" s="507"/>
      <c r="S520" s="507"/>
      <c r="T520" s="507"/>
      <c r="U520" s="507"/>
      <c r="V520" s="507"/>
      <c r="W520" s="507"/>
      <c r="X520" s="507"/>
      <c r="Y520" s="507"/>
      <c r="Z520" s="507"/>
      <c r="AA520" s="507"/>
      <c r="AB520" s="507"/>
    </row>
    <row r="521" spans="2:28" ht="12.75" customHeight="1">
      <c r="B521" s="507"/>
      <c r="D521" s="507"/>
      <c r="E521" s="507"/>
      <c r="F521" s="507"/>
      <c r="G521" s="507"/>
      <c r="H521" s="509"/>
      <c r="I521" s="509"/>
      <c r="J521" s="509"/>
      <c r="K521" s="509"/>
      <c r="L521" s="507"/>
      <c r="M521" s="508"/>
      <c r="N521" s="508"/>
      <c r="O521" s="508"/>
      <c r="P521" s="507"/>
      <c r="Q521" s="507"/>
      <c r="R521" s="507"/>
      <c r="S521" s="507"/>
      <c r="T521" s="507"/>
      <c r="U521" s="507"/>
      <c r="V521" s="507"/>
      <c r="W521" s="507"/>
      <c r="X521" s="507"/>
      <c r="Y521" s="507"/>
      <c r="Z521" s="507"/>
      <c r="AA521" s="507"/>
      <c r="AB521" s="507"/>
    </row>
    <row r="522" spans="2:28" ht="12.75" customHeight="1">
      <c r="B522" s="507"/>
      <c r="D522" s="507"/>
      <c r="E522" s="507"/>
      <c r="F522" s="507"/>
      <c r="G522" s="507"/>
      <c r="H522" s="509"/>
      <c r="I522" s="509"/>
      <c r="J522" s="509"/>
      <c r="K522" s="509"/>
      <c r="L522" s="507"/>
      <c r="M522" s="508"/>
      <c r="N522" s="508"/>
      <c r="O522" s="508"/>
      <c r="P522" s="507"/>
      <c r="Q522" s="507"/>
      <c r="R522" s="507"/>
      <c r="S522" s="507"/>
      <c r="T522" s="507"/>
      <c r="U522" s="507"/>
      <c r="V522" s="507"/>
      <c r="W522" s="507"/>
      <c r="X522" s="507"/>
      <c r="Y522" s="507"/>
      <c r="Z522" s="507"/>
      <c r="AA522" s="507"/>
      <c r="AB522" s="507"/>
    </row>
    <row r="523" spans="2:28" ht="12.75" customHeight="1">
      <c r="B523" s="507"/>
      <c r="D523" s="507"/>
      <c r="E523" s="507"/>
      <c r="F523" s="507"/>
      <c r="G523" s="507"/>
      <c r="H523" s="509"/>
      <c r="I523" s="509"/>
      <c r="J523" s="509"/>
      <c r="K523" s="509"/>
      <c r="L523" s="507"/>
      <c r="M523" s="508"/>
      <c r="N523" s="508"/>
      <c r="O523" s="508"/>
      <c r="P523" s="507"/>
      <c r="Q523" s="507"/>
      <c r="R523" s="507"/>
      <c r="S523" s="507"/>
      <c r="T523" s="507"/>
      <c r="U523" s="507"/>
      <c r="V523" s="507"/>
      <c r="W523" s="507"/>
      <c r="X523" s="507"/>
      <c r="Y523" s="507"/>
      <c r="Z523" s="507"/>
      <c r="AA523" s="507"/>
      <c r="AB523" s="507"/>
    </row>
    <row r="524" spans="2:28" ht="12.75" customHeight="1">
      <c r="B524" s="507"/>
      <c r="D524" s="507"/>
      <c r="E524" s="507"/>
      <c r="F524" s="507"/>
      <c r="G524" s="507"/>
      <c r="H524" s="509"/>
      <c r="I524" s="509"/>
      <c r="J524" s="509"/>
      <c r="K524" s="509"/>
      <c r="L524" s="507"/>
      <c r="M524" s="508"/>
      <c r="N524" s="508"/>
      <c r="O524" s="508"/>
      <c r="P524" s="507"/>
      <c r="Q524" s="507"/>
      <c r="R524" s="507"/>
      <c r="S524" s="507"/>
      <c r="T524" s="507"/>
      <c r="U524" s="507"/>
      <c r="V524" s="507"/>
      <c r="W524" s="507"/>
      <c r="X524" s="507"/>
      <c r="Y524" s="507"/>
      <c r="Z524" s="507"/>
      <c r="AA524" s="507"/>
      <c r="AB524" s="507"/>
    </row>
    <row r="525" spans="2:28" ht="12.75" customHeight="1">
      <c r="B525" s="507"/>
      <c r="D525" s="507"/>
      <c r="E525" s="507"/>
      <c r="F525" s="507"/>
      <c r="G525" s="507"/>
      <c r="H525" s="509"/>
      <c r="I525" s="509"/>
      <c r="J525" s="509"/>
      <c r="K525" s="509"/>
      <c r="L525" s="507"/>
      <c r="M525" s="508"/>
      <c r="N525" s="508"/>
      <c r="O525" s="508"/>
      <c r="P525" s="507"/>
      <c r="Q525" s="507"/>
      <c r="R525" s="507"/>
      <c r="S525" s="507"/>
      <c r="T525" s="507"/>
      <c r="U525" s="507"/>
      <c r="V525" s="507"/>
      <c r="W525" s="507"/>
      <c r="X525" s="507"/>
      <c r="Y525" s="507"/>
      <c r="Z525" s="507"/>
      <c r="AA525" s="507"/>
      <c r="AB525" s="507"/>
    </row>
    <row r="526" spans="2:28" ht="12.75" customHeight="1">
      <c r="B526" s="507"/>
      <c r="D526" s="507"/>
      <c r="E526" s="507"/>
      <c r="F526" s="507"/>
      <c r="G526" s="507"/>
      <c r="H526" s="509"/>
      <c r="I526" s="509"/>
      <c r="J526" s="509"/>
      <c r="K526" s="509"/>
      <c r="L526" s="507"/>
      <c r="M526" s="508"/>
      <c r="N526" s="508"/>
      <c r="O526" s="508"/>
      <c r="P526" s="507"/>
      <c r="Q526" s="507"/>
      <c r="R526" s="507"/>
      <c r="S526" s="507"/>
      <c r="T526" s="507"/>
      <c r="U526" s="507"/>
      <c r="V526" s="507"/>
      <c r="W526" s="507"/>
      <c r="X526" s="507"/>
      <c r="Y526" s="507"/>
      <c r="Z526" s="507"/>
      <c r="AA526" s="507"/>
      <c r="AB526" s="507"/>
    </row>
    <row r="527" spans="2:28" ht="12.75" customHeight="1">
      <c r="B527" s="507"/>
      <c r="D527" s="507"/>
      <c r="E527" s="507"/>
      <c r="F527" s="507"/>
      <c r="G527" s="507"/>
      <c r="H527" s="509"/>
      <c r="I527" s="509"/>
      <c r="J527" s="509"/>
      <c r="K527" s="509"/>
      <c r="L527" s="507"/>
      <c r="M527" s="508"/>
      <c r="N527" s="508"/>
      <c r="O527" s="508"/>
      <c r="P527" s="507"/>
      <c r="Q527" s="507"/>
      <c r="R527" s="507"/>
      <c r="S527" s="507"/>
      <c r="T527" s="507"/>
      <c r="U527" s="507"/>
      <c r="V527" s="507"/>
      <c r="W527" s="507"/>
      <c r="X527" s="507"/>
      <c r="Y527" s="507"/>
      <c r="Z527" s="507"/>
      <c r="AA527" s="507"/>
      <c r="AB527" s="507"/>
    </row>
    <row r="528" spans="2:28" ht="12.75" customHeight="1">
      <c r="B528" s="507"/>
      <c r="D528" s="507"/>
      <c r="E528" s="507"/>
      <c r="F528" s="507"/>
      <c r="G528" s="507"/>
      <c r="H528" s="509"/>
      <c r="I528" s="509"/>
      <c r="J528" s="509"/>
      <c r="K528" s="509"/>
      <c r="L528" s="507"/>
      <c r="M528" s="508"/>
      <c r="N528" s="508"/>
      <c r="O528" s="508"/>
      <c r="P528" s="507"/>
      <c r="Q528" s="507"/>
      <c r="R528" s="507"/>
      <c r="S528" s="507"/>
      <c r="T528" s="507"/>
      <c r="U528" s="507"/>
      <c r="V528" s="507"/>
      <c r="W528" s="507"/>
      <c r="X528" s="507"/>
      <c r="Y528" s="507"/>
      <c r="Z528" s="507"/>
      <c r="AA528" s="507"/>
      <c r="AB528" s="507"/>
    </row>
    <row r="529" spans="2:28" ht="12.75" customHeight="1">
      <c r="B529" s="507"/>
      <c r="D529" s="507"/>
      <c r="E529" s="507"/>
      <c r="F529" s="507"/>
      <c r="G529" s="507"/>
      <c r="H529" s="509"/>
      <c r="I529" s="509"/>
      <c r="J529" s="509"/>
      <c r="K529" s="509"/>
      <c r="L529" s="507"/>
      <c r="M529" s="508"/>
      <c r="N529" s="508"/>
      <c r="O529" s="508"/>
      <c r="P529" s="507"/>
      <c r="Q529" s="507"/>
      <c r="R529" s="507"/>
      <c r="S529" s="507"/>
      <c r="T529" s="507"/>
      <c r="U529" s="507"/>
      <c r="V529" s="507"/>
      <c r="W529" s="507"/>
      <c r="X529" s="507"/>
      <c r="Y529" s="507"/>
      <c r="Z529" s="507"/>
      <c r="AA529" s="507"/>
      <c r="AB529" s="507"/>
    </row>
    <row r="530" spans="2:28" ht="12.75" customHeight="1">
      <c r="B530" s="507"/>
      <c r="D530" s="507"/>
      <c r="E530" s="507"/>
      <c r="F530" s="507"/>
      <c r="G530" s="507"/>
      <c r="H530" s="509"/>
      <c r="I530" s="509"/>
      <c r="J530" s="509"/>
      <c r="K530" s="509"/>
      <c r="L530" s="507"/>
      <c r="M530" s="508"/>
      <c r="N530" s="508"/>
      <c r="O530" s="508"/>
      <c r="P530" s="507"/>
      <c r="Q530" s="507"/>
      <c r="R530" s="507"/>
      <c r="S530" s="507"/>
      <c r="T530" s="507"/>
      <c r="U530" s="507"/>
      <c r="V530" s="507"/>
      <c r="W530" s="507"/>
      <c r="X530" s="507"/>
      <c r="Y530" s="507"/>
      <c r="Z530" s="507"/>
      <c r="AA530" s="507"/>
      <c r="AB530" s="507"/>
    </row>
    <row r="531" spans="2:28" ht="12.75" customHeight="1">
      <c r="B531" s="507"/>
      <c r="D531" s="507"/>
      <c r="E531" s="507"/>
      <c r="F531" s="507"/>
      <c r="G531" s="507"/>
      <c r="H531" s="509"/>
      <c r="I531" s="509"/>
      <c r="J531" s="509"/>
      <c r="K531" s="509"/>
      <c r="L531" s="507"/>
      <c r="M531" s="508"/>
      <c r="N531" s="508"/>
      <c r="O531" s="508"/>
      <c r="P531" s="507"/>
      <c r="Q531" s="507"/>
      <c r="R531" s="507"/>
      <c r="S531" s="507"/>
      <c r="T531" s="507"/>
      <c r="U531" s="507"/>
      <c r="V531" s="507"/>
      <c r="W531" s="507"/>
      <c r="X531" s="507"/>
      <c r="Y531" s="507"/>
      <c r="Z531" s="507"/>
      <c r="AA531" s="507"/>
      <c r="AB531" s="507"/>
    </row>
    <row r="532" spans="2:28" ht="12.75" customHeight="1">
      <c r="B532" s="507"/>
      <c r="D532" s="507"/>
      <c r="E532" s="507"/>
      <c r="F532" s="507"/>
      <c r="G532" s="507"/>
      <c r="H532" s="509"/>
      <c r="I532" s="509"/>
      <c r="J532" s="509"/>
      <c r="K532" s="509"/>
      <c r="L532" s="507"/>
      <c r="M532" s="508"/>
      <c r="N532" s="508"/>
      <c r="O532" s="508"/>
      <c r="P532" s="507"/>
      <c r="Q532" s="507"/>
      <c r="R532" s="507"/>
      <c r="S532" s="507"/>
      <c r="T532" s="507"/>
      <c r="U532" s="507"/>
      <c r="V532" s="507"/>
      <c r="W532" s="507"/>
      <c r="X532" s="507"/>
      <c r="Y532" s="507"/>
      <c r="Z532" s="507"/>
      <c r="AA532" s="507"/>
      <c r="AB532" s="507"/>
    </row>
    <row r="533" spans="2:28" ht="12.75" customHeight="1">
      <c r="B533" s="507"/>
      <c r="D533" s="507"/>
      <c r="E533" s="507"/>
      <c r="F533" s="507"/>
      <c r="G533" s="507"/>
      <c r="H533" s="509"/>
      <c r="I533" s="509"/>
      <c r="J533" s="509"/>
      <c r="K533" s="509"/>
      <c r="L533" s="507"/>
      <c r="M533" s="508"/>
      <c r="N533" s="508"/>
      <c r="O533" s="508"/>
      <c r="P533" s="507"/>
      <c r="Q533" s="507"/>
      <c r="R533" s="507"/>
      <c r="S533" s="507"/>
      <c r="T533" s="507"/>
      <c r="U533" s="507"/>
      <c r="V533" s="507"/>
      <c r="W533" s="507"/>
      <c r="X533" s="507"/>
      <c r="Y533" s="507"/>
      <c r="Z533" s="507"/>
      <c r="AA533" s="507"/>
      <c r="AB533" s="507"/>
    </row>
    <row r="534" spans="2:28" ht="12.75" customHeight="1">
      <c r="B534" s="507"/>
      <c r="D534" s="507"/>
      <c r="E534" s="507"/>
      <c r="F534" s="507"/>
      <c r="G534" s="507"/>
      <c r="H534" s="509"/>
      <c r="I534" s="509"/>
      <c r="J534" s="509"/>
      <c r="K534" s="509"/>
      <c r="L534" s="507"/>
      <c r="M534" s="508"/>
      <c r="N534" s="508"/>
      <c r="O534" s="508"/>
      <c r="P534" s="507"/>
      <c r="Q534" s="507"/>
      <c r="R534" s="507"/>
      <c r="S534" s="507"/>
      <c r="T534" s="507"/>
      <c r="U534" s="507"/>
      <c r="V534" s="507"/>
      <c r="W534" s="507"/>
      <c r="X534" s="507"/>
      <c r="Y534" s="507"/>
      <c r="Z534" s="507"/>
      <c r="AA534" s="507"/>
      <c r="AB534" s="507"/>
    </row>
    <row r="535" spans="2:28" ht="12.75" customHeight="1">
      <c r="B535" s="507"/>
      <c r="D535" s="507"/>
      <c r="E535" s="507"/>
      <c r="F535" s="507"/>
      <c r="G535" s="507"/>
      <c r="H535" s="509"/>
      <c r="I535" s="509"/>
      <c r="J535" s="509"/>
      <c r="K535" s="509"/>
      <c r="L535" s="507"/>
      <c r="M535" s="508"/>
      <c r="N535" s="508"/>
      <c r="O535" s="508"/>
      <c r="P535" s="507"/>
      <c r="Q535" s="507"/>
      <c r="R535" s="507"/>
      <c r="S535" s="507"/>
      <c r="T535" s="507"/>
      <c r="U535" s="507"/>
      <c r="V535" s="507"/>
      <c r="W535" s="507"/>
      <c r="X535" s="507"/>
      <c r="Y535" s="507"/>
      <c r="Z535" s="507"/>
      <c r="AA535" s="507"/>
      <c r="AB535" s="507"/>
    </row>
    <row r="536" spans="2:28" ht="12.75" customHeight="1">
      <c r="B536" s="507"/>
      <c r="D536" s="507"/>
      <c r="E536" s="507"/>
      <c r="F536" s="507"/>
      <c r="G536" s="507"/>
      <c r="H536" s="509"/>
      <c r="I536" s="509"/>
      <c r="J536" s="509"/>
      <c r="K536" s="509"/>
      <c r="L536" s="507"/>
      <c r="M536" s="508"/>
      <c r="N536" s="508"/>
      <c r="O536" s="508"/>
      <c r="P536" s="507"/>
      <c r="Q536" s="507"/>
      <c r="R536" s="507"/>
      <c r="S536" s="507"/>
      <c r="T536" s="507"/>
      <c r="U536" s="507"/>
      <c r="V536" s="507"/>
      <c r="W536" s="507"/>
      <c r="X536" s="507"/>
      <c r="Y536" s="507"/>
      <c r="Z536" s="507"/>
      <c r="AA536" s="507"/>
      <c r="AB536" s="507"/>
    </row>
    <row r="537" spans="2:28" ht="12.75" customHeight="1">
      <c r="B537" s="507"/>
      <c r="D537" s="507"/>
      <c r="E537" s="507"/>
      <c r="F537" s="507"/>
      <c r="G537" s="507"/>
      <c r="H537" s="509"/>
      <c r="I537" s="509"/>
      <c r="J537" s="509"/>
      <c r="K537" s="509"/>
      <c r="L537" s="507"/>
      <c r="M537" s="508"/>
      <c r="N537" s="508"/>
      <c r="O537" s="508"/>
      <c r="P537" s="507"/>
      <c r="Q537" s="507"/>
      <c r="R537" s="507"/>
      <c r="S537" s="507"/>
      <c r="T537" s="507"/>
      <c r="U537" s="507"/>
      <c r="V537" s="507"/>
      <c r="W537" s="507"/>
      <c r="X537" s="507"/>
      <c r="Y537" s="507"/>
      <c r="Z537" s="507"/>
      <c r="AA537" s="507"/>
      <c r="AB537" s="507"/>
    </row>
    <row r="538" spans="2:28" ht="12.75" customHeight="1">
      <c r="B538" s="507"/>
      <c r="D538" s="507"/>
      <c r="E538" s="507"/>
      <c r="F538" s="507"/>
      <c r="G538" s="507"/>
      <c r="H538" s="509"/>
      <c r="I538" s="509"/>
      <c r="J538" s="509"/>
      <c r="K538" s="509"/>
      <c r="L538" s="507"/>
      <c r="M538" s="508"/>
      <c r="N538" s="508"/>
      <c r="O538" s="508"/>
      <c r="P538" s="507"/>
      <c r="Q538" s="507"/>
      <c r="R538" s="507"/>
      <c r="S538" s="507"/>
      <c r="T538" s="507"/>
      <c r="U538" s="507"/>
      <c r="V538" s="507"/>
      <c r="W538" s="507"/>
      <c r="X538" s="507"/>
      <c r="Y538" s="507"/>
      <c r="Z538" s="507"/>
      <c r="AA538" s="507"/>
      <c r="AB538" s="507"/>
    </row>
    <row r="539" spans="2:28" ht="12.75" customHeight="1">
      <c r="B539" s="507"/>
      <c r="D539" s="507"/>
      <c r="E539" s="507"/>
      <c r="F539" s="507"/>
      <c r="G539" s="507"/>
      <c r="H539" s="509"/>
      <c r="I539" s="509"/>
      <c r="J539" s="509"/>
      <c r="K539" s="509"/>
      <c r="L539" s="507"/>
      <c r="M539" s="508"/>
      <c r="N539" s="508"/>
      <c r="O539" s="508"/>
      <c r="P539" s="507"/>
      <c r="Q539" s="507"/>
      <c r="R539" s="507"/>
      <c r="S539" s="507"/>
      <c r="T539" s="507"/>
      <c r="U539" s="507"/>
      <c r="V539" s="507"/>
      <c r="W539" s="507"/>
      <c r="X539" s="507"/>
      <c r="Y539" s="507"/>
      <c r="Z539" s="507"/>
      <c r="AA539" s="507"/>
      <c r="AB539" s="507"/>
    </row>
    <row r="540" spans="2:28" ht="12.75" customHeight="1">
      <c r="B540" s="507"/>
      <c r="D540" s="507"/>
      <c r="E540" s="507"/>
      <c r="F540" s="507"/>
      <c r="G540" s="507"/>
      <c r="H540" s="509"/>
      <c r="I540" s="509"/>
      <c r="J540" s="509"/>
      <c r="K540" s="509"/>
      <c r="L540" s="507"/>
      <c r="M540" s="508"/>
      <c r="N540" s="508"/>
      <c r="O540" s="508"/>
      <c r="P540" s="507"/>
      <c r="Q540" s="507"/>
      <c r="R540" s="507"/>
      <c r="S540" s="507"/>
      <c r="T540" s="507"/>
      <c r="U540" s="507"/>
      <c r="V540" s="507"/>
      <c r="W540" s="507"/>
      <c r="X540" s="507"/>
      <c r="Y540" s="507"/>
      <c r="Z540" s="507"/>
      <c r="AA540" s="507"/>
      <c r="AB540" s="507"/>
    </row>
    <row r="541" spans="2:28" ht="12.75" customHeight="1">
      <c r="B541" s="507"/>
      <c r="D541" s="507"/>
      <c r="E541" s="507"/>
      <c r="F541" s="507"/>
      <c r="G541" s="507"/>
      <c r="H541" s="509"/>
      <c r="I541" s="509"/>
      <c r="J541" s="509"/>
      <c r="K541" s="509"/>
      <c r="L541" s="507"/>
      <c r="M541" s="508"/>
      <c r="N541" s="508"/>
      <c r="O541" s="508"/>
      <c r="P541" s="507"/>
      <c r="Q541" s="507"/>
      <c r="R541" s="507"/>
      <c r="S541" s="507"/>
      <c r="T541" s="507"/>
      <c r="U541" s="507"/>
      <c r="V541" s="507"/>
      <c r="W541" s="507"/>
      <c r="X541" s="507"/>
      <c r="Y541" s="507"/>
      <c r="Z541" s="507"/>
      <c r="AA541" s="507"/>
      <c r="AB541" s="507"/>
    </row>
    <row r="542" spans="2:28" ht="12.75" customHeight="1">
      <c r="B542" s="507"/>
      <c r="D542" s="507"/>
      <c r="E542" s="507"/>
      <c r="F542" s="507"/>
      <c r="G542" s="507"/>
      <c r="H542" s="509"/>
      <c r="I542" s="509"/>
      <c r="J542" s="509"/>
      <c r="K542" s="509"/>
      <c r="L542" s="507"/>
      <c r="M542" s="508"/>
      <c r="N542" s="508"/>
      <c r="O542" s="508"/>
      <c r="P542" s="507"/>
      <c r="Q542" s="507"/>
      <c r="R542" s="507"/>
      <c r="S542" s="507"/>
      <c r="T542" s="507"/>
      <c r="U542" s="507"/>
      <c r="V542" s="507"/>
      <c r="W542" s="507"/>
      <c r="X542" s="507"/>
      <c r="Y542" s="507"/>
      <c r="Z542" s="507"/>
      <c r="AA542" s="507"/>
      <c r="AB542" s="507"/>
    </row>
    <row r="543" spans="2:28" ht="12.75" customHeight="1">
      <c r="B543" s="507"/>
      <c r="D543" s="507"/>
      <c r="E543" s="507"/>
      <c r="F543" s="507"/>
      <c r="G543" s="507"/>
      <c r="H543" s="509"/>
      <c r="I543" s="509"/>
      <c r="J543" s="509"/>
      <c r="K543" s="509"/>
      <c r="L543" s="507"/>
      <c r="M543" s="508"/>
      <c r="N543" s="508"/>
      <c r="O543" s="508"/>
      <c r="P543" s="507"/>
      <c r="Q543" s="507"/>
      <c r="R543" s="507"/>
      <c r="S543" s="507"/>
      <c r="T543" s="507"/>
      <c r="U543" s="507"/>
      <c r="V543" s="507"/>
      <c r="W543" s="507"/>
      <c r="X543" s="507"/>
      <c r="Y543" s="507"/>
      <c r="Z543" s="507"/>
      <c r="AA543" s="507"/>
      <c r="AB543" s="507"/>
    </row>
    <row r="544" spans="2:28" ht="12.75" customHeight="1">
      <c r="B544" s="507"/>
      <c r="D544" s="507"/>
      <c r="E544" s="507"/>
      <c r="F544" s="507"/>
      <c r="G544" s="507"/>
      <c r="H544" s="509"/>
      <c r="I544" s="509"/>
      <c r="J544" s="509"/>
      <c r="K544" s="509"/>
      <c r="L544" s="507"/>
      <c r="M544" s="508"/>
      <c r="N544" s="508"/>
      <c r="O544" s="508"/>
      <c r="P544" s="507"/>
      <c r="Q544" s="507"/>
      <c r="R544" s="507"/>
      <c r="S544" s="507"/>
      <c r="T544" s="507"/>
      <c r="U544" s="507"/>
      <c r="V544" s="507"/>
      <c r="W544" s="507"/>
      <c r="X544" s="507"/>
      <c r="Y544" s="507"/>
      <c r="Z544" s="507"/>
      <c r="AA544" s="507"/>
      <c r="AB544" s="507"/>
    </row>
    <row r="545" spans="2:28" ht="12.75" customHeight="1">
      <c r="B545" s="507"/>
      <c r="D545" s="507"/>
      <c r="E545" s="507"/>
      <c r="F545" s="507"/>
      <c r="G545" s="507"/>
      <c r="H545" s="509"/>
      <c r="I545" s="509"/>
      <c r="J545" s="509"/>
      <c r="K545" s="509"/>
      <c r="L545" s="507"/>
      <c r="M545" s="508"/>
      <c r="N545" s="508"/>
      <c r="O545" s="508"/>
      <c r="P545" s="507"/>
      <c r="Q545" s="507"/>
      <c r="R545" s="507"/>
      <c r="S545" s="507"/>
      <c r="T545" s="507"/>
      <c r="U545" s="507"/>
      <c r="V545" s="507"/>
      <c r="W545" s="507"/>
      <c r="X545" s="507"/>
      <c r="Y545" s="507"/>
      <c r="Z545" s="507"/>
      <c r="AA545" s="507"/>
      <c r="AB545" s="507"/>
    </row>
    <row r="546" spans="2:28" ht="12.75" customHeight="1">
      <c r="B546" s="507"/>
      <c r="D546" s="507"/>
      <c r="E546" s="507"/>
      <c r="F546" s="507"/>
      <c r="G546" s="507"/>
      <c r="H546" s="509"/>
      <c r="I546" s="509"/>
      <c r="J546" s="509"/>
      <c r="K546" s="509"/>
      <c r="L546" s="507"/>
      <c r="M546" s="508"/>
      <c r="N546" s="508"/>
      <c r="O546" s="508"/>
      <c r="P546" s="507"/>
      <c r="Q546" s="507"/>
      <c r="R546" s="507"/>
      <c r="S546" s="507"/>
      <c r="T546" s="507"/>
      <c r="U546" s="507"/>
      <c r="V546" s="507"/>
      <c r="W546" s="507"/>
      <c r="X546" s="507"/>
      <c r="Y546" s="507"/>
      <c r="Z546" s="507"/>
      <c r="AA546" s="507"/>
      <c r="AB546" s="507"/>
    </row>
    <row r="547" spans="2:28" ht="12.75" customHeight="1">
      <c r="B547" s="507"/>
      <c r="D547" s="507"/>
      <c r="E547" s="507"/>
      <c r="F547" s="507"/>
      <c r="G547" s="507"/>
      <c r="H547" s="509"/>
      <c r="I547" s="509"/>
      <c r="J547" s="509"/>
      <c r="K547" s="509"/>
      <c r="L547" s="507"/>
      <c r="M547" s="508"/>
      <c r="N547" s="508"/>
      <c r="O547" s="508"/>
      <c r="P547" s="507"/>
      <c r="Q547" s="507"/>
      <c r="R547" s="507"/>
      <c r="S547" s="507"/>
      <c r="T547" s="507"/>
      <c r="U547" s="507"/>
      <c r="V547" s="507"/>
      <c r="W547" s="507"/>
      <c r="X547" s="507"/>
      <c r="Y547" s="507"/>
      <c r="Z547" s="507"/>
      <c r="AA547" s="507"/>
      <c r="AB547" s="507"/>
    </row>
    <row r="548" spans="2:28" ht="12.75" customHeight="1">
      <c r="B548" s="507"/>
      <c r="D548" s="507"/>
      <c r="E548" s="507"/>
      <c r="F548" s="507"/>
      <c r="G548" s="507"/>
      <c r="H548" s="509"/>
      <c r="I548" s="509"/>
      <c r="J548" s="509"/>
      <c r="K548" s="509"/>
      <c r="L548" s="507"/>
      <c r="M548" s="508"/>
      <c r="N548" s="508"/>
      <c r="O548" s="508"/>
      <c r="P548" s="507"/>
      <c r="Q548" s="507"/>
      <c r="R548" s="507"/>
      <c r="S548" s="507"/>
      <c r="T548" s="507"/>
      <c r="U548" s="507"/>
      <c r="V548" s="507"/>
      <c r="W548" s="507"/>
      <c r="X548" s="507"/>
      <c r="Y548" s="507"/>
      <c r="Z548" s="507"/>
      <c r="AA548" s="507"/>
      <c r="AB548" s="507"/>
    </row>
    <row r="549" spans="2:28" ht="12.75" customHeight="1">
      <c r="B549" s="507"/>
      <c r="D549" s="507"/>
      <c r="E549" s="507"/>
      <c r="F549" s="507"/>
      <c r="G549" s="507"/>
      <c r="H549" s="509"/>
      <c r="I549" s="509"/>
      <c r="J549" s="509"/>
      <c r="K549" s="509"/>
      <c r="L549" s="507"/>
      <c r="M549" s="508"/>
      <c r="N549" s="508"/>
      <c r="O549" s="508"/>
      <c r="P549" s="507"/>
      <c r="Q549" s="507"/>
      <c r="R549" s="507"/>
      <c r="S549" s="507"/>
      <c r="T549" s="507"/>
      <c r="U549" s="507"/>
      <c r="V549" s="507"/>
      <c r="W549" s="507"/>
      <c r="X549" s="507"/>
      <c r="Y549" s="507"/>
      <c r="Z549" s="507"/>
      <c r="AA549" s="507"/>
      <c r="AB549" s="507"/>
    </row>
    <row r="550" spans="2:28" ht="12.75" customHeight="1">
      <c r="B550" s="507"/>
      <c r="D550" s="507"/>
      <c r="E550" s="507"/>
      <c r="F550" s="507"/>
      <c r="G550" s="507"/>
      <c r="H550" s="509"/>
      <c r="I550" s="509"/>
      <c r="J550" s="509"/>
      <c r="K550" s="509"/>
      <c r="L550" s="507"/>
      <c r="M550" s="508"/>
      <c r="N550" s="508"/>
      <c r="O550" s="508"/>
      <c r="P550" s="507"/>
      <c r="Q550" s="507"/>
      <c r="R550" s="507"/>
      <c r="S550" s="507"/>
      <c r="T550" s="507"/>
      <c r="U550" s="507"/>
      <c r="V550" s="507"/>
      <c r="W550" s="507"/>
      <c r="X550" s="507"/>
      <c r="Y550" s="507"/>
      <c r="Z550" s="507"/>
      <c r="AA550" s="507"/>
      <c r="AB550" s="507"/>
    </row>
    <row r="551" spans="2:28" ht="12.75" customHeight="1">
      <c r="B551" s="507"/>
      <c r="D551" s="507"/>
      <c r="E551" s="507"/>
      <c r="F551" s="507"/>
      <c r="G551" s="507"/>
      <c r="H551" s="509"/>
      <c r="I551" s="509"/>
      <c r="J551" s="509"/>
      <c r="K551" s="509"/>
      <c r="L551" s="507"/>
      <c r="M551" s="508"/>
      <c r="N551" s="508"/>
      <c r="O551" s="508"/>
      <c r="P551" s="507"/>
      <c r="Q551" s="507"/>
      <c r="R551" s="507"/>
      <c r="S551" s="507"/>
      <c r="T551" s="507"/>
      <c r="U551" s="507"/>
      <c r="V551" s="507"/>
      <c r="W551" s="507"/>
      <c r="X551" s="507"/>
      <c r="Y551" s="507"/>
      <c r="Z551" s="507"/>
      <c r="AA551" s="507"/>
      <c r="AB551" s="507"/>
    </row>
    <row r="552" spans="2:28" ht="12.75" customHeight="1">
      <c r="B552" s="507"/>
      <c r="D552" s="507"/>
      <c r="E552" s="507"/>
      <c r="F552" s="507"/>
      <c r="G552" s="507"/>
      <c r="H552" s="509"/>
      <c r="I552" s="509"/>
      <c r="J552" s="509"/>
      <c r="K552" s="509"/>
      <c r="L552" s="507"/>
      <c r="M552" s="508"/>
      <c r="N552" s="508"/>
      <c r="O552" s="508"/>
      <c r="P552" s="507"/>
      <c r="Q552" s="507"/>
      <c r="R552" s="507"/>
      <c r="S552" s="507"/>
      <c r="T552" s="507"/>
      <c r="U552" s="507"/>
      <c r="V552" s="507"/>
      <c r="W552" s="507"/>
      <c r="X552" s="507"/>
      <c r="Y552" s="507"/>
      <c r="Z552" s="507"/>
      <c r="AA552" s="507"/>
      <c r="AB552" s="507"/>
    </row>
    <row r="553" spans="2:28" ht="12.75" customHeight="1">
      <c r="B553" s="507"/>
      <c r="D553" s="507"/>
      <c r="E553" s="507"/>
      <c r="F553" s="507"/>
      <c r="G553" s="507"/>
      <c r="H553" s="509"/>
      <c r="I553" s="509"/>
      <c r="J553" s="509"/>
      <c r="K553" s="509"/>
      <c r="L553" s="507"/>
      <c r="M553" s="508"/>
      <c r="N553" s="508"/>
      <c r="O553" s="508"/>
      <c r="P553" s="507"/>
      <c r="Q553" s="507"/>
      <c r="R553" s="507"/>
      <c r="S553" s="507"/>
      <c r="T553" s="507"/>
      <c r="U553" s="507"/>
      <c r="V553" s="507"/>
      <c r="W553" s="507"/>
      <c r="X553" s="507"/>
      <c r="Y553" s="507"/>
      <c r="Z553" s="507"/>
      <c r="AA553" s="507"/>
      <c r="AB553" s="507"/>
    </row>
    <row r="554" spans="2:28" ht="12.75" customHeight="1">
      <c r="B554" s="507"/>
      <c r="D554" s="507"/>
      <c r="E554" s="507"/>
      <c r="F554" s="507"/>
      <c r="G554" s="507"/>
      <c r="H554" s="509"/>
      <c r="I554" s="509"/>
      <c r="J554" s="509"/>
      <c r="K554" s="509"/>
      <c r="L554" s="507"/>
      <c r="M554" s="508"/>
      <c r="N554" s="508"/>
      <c r="O554" s="508"/>
      <c r="P554" s="507"/>
      <c r="Q554" s="507"/>
      <c r="R554" s="507"/>
      <c r="S554" s="507"/>
      <c r="T554" s="507"/>
      <c r="U554" s="507"/>
      <c r="V554" s="507"/>
      <c r="W554" s="507"/>
      <c r="X554" s="507"/>
      <c r="Y554" s="507"/>
      <c r="Z554" s="507"/>
      <c r="AA554" s="507"/>
      <c r="AB554" s="507"/>
    </row>
    <row r="555" spans="2:28" ht="12.75" customHeight="1">
      <c r="B555" s="507"/>
      <c r="D555" s="507"/>
      <c r="E555" s="507"/>
      <c r="F555" s="507"/>
      <c r="G555" s="507"/>
      <c r="H555" s="509"/>
      <c r="I555" s="509"/>
      <c r="J555" s="509"/>
      <c r="K555" s="509"/>
      <c r="L555" s="507"/>
      <c r="M555" s="508"/>
      <c r="N555" s="508"/>
      <c r="O555" s="508"/>
      <c r="P555" s="507"/>
      <c r="Q555" s="507"/>
      <c r="R555" s="507"/>
      <c r="S555" s="507"/>
      <c r="T555" s="507"/>
      <c r="U555" s="507"/>
      <c r="V555" s="507"/>
      <c r="W555" s="507"/>
      <c r="X555" s="507"/>
      <c r="Y555" s="507"/>
      <c r="Z555" s="507"/>
      <c r="AA555" s="507"/>
      <c r="AB555" s="507"/>
    </row>
    <row r="556" spans="2:28" ht="12.75" customHeight="1">
      <c r="B556" s="507"/>
      <c r="D556" s="507"/>
      <c r="E556" s="507"/>
      <c r="F556" s="507"/>
      <c r="G556" s="507"/>
      <c r="H556" s="509"/>
      <c r="I556" s="509"/>
      <c r="J556" s="509"/>
      <c r="K556" s="509"/>
      <c r="L556" s="507"/>
      <c r="M556" s="508"/>
      <c r="N556" s="508"/>
      <c r="O556" s="508"/>
      <c r="P556" s="507"/>
      <c r="Q556" s="507"/>
      <c r="R556" s="507"/>
      <c r="S556" s="507"/>
      <c r="T556" s="507"/>
      <c r="U556" s="507"/>
      <c r="V556" s="507"/>
      <c r="W556" s="507"/>
      <c r="X556" s="507"/>
      <c r="Y556" s="507"/>
      <c r="Z556" s="507"/>
      <c r="AA556" s="507"/>
      <c r="AB556" s="507"/>
    </row>
    <row r="557" spans="2:28" ht="12.75" customHeight="1">
      <c r="B557" s="507"/>
      <c r="D557" s="507"/>
      <c r="E557" s="507"/>
      <c r="F557" s="507"/>
      <c r="G557" s="507"/>
      <c r="H557" s="509"/>
      <c r="I557" s="509"/>
      <c r="J557" s="509"/>
      <c r="K557" s="509"/>
      <c r="L557" s="507"/>
      <c r="M557" s="508"/>
      <c r="N557" s="508"/>
      <c r="O557" s="508"/>
      <c r="P557" s="507"/>
      <c r="Q557" s="507"/>
      <c r="R557" s="507"/>
      <c r="S557" s="507"/>
      <c r="T557" s="507"/>
      <c r="U557" s="507"/>
      <c r="V557" s="507"/>
      <c r="W557" s="507"/>
      <c r="X557" s="507"/>
      <c r="Y557" s="507"/>
      <c r="Z557" s="507"/>
      <c r="AA557" s="507"/>
      <c r="AB557" s="507"/>
    </row>
    <row r="558" spans="2:28" ht="12.75" customHeight="1">
      <c r="B558" s="507"/>
      <c r="D558" s="507"/>
      <c r="E558" s="507"/>
      <c r="F558" s="507"/>
      <c r="G558" s="507"/>
      <c r="H558" s="509"/>
      <c r="I558" s="509"/>
      <c r="J558" s="509"/>
      <c r="K558" s="509"/>
      <c r="L558" s="507"/>
      <c r="M558" s="508"/>
      <c r="N558" s="508"/>
      <c r="O558" s="508"/>
      <c r="P558" s="507"/>
      <c r="Q558" s="507"/>
      <c r="R558" s="507"/>
      <c r="S558" s="507"/>
      <c r="T558" s="507"/>
      <c r="U558" s="507"/>
      <c r="V558" s="507"/>
      <c r="W558" s="507"/>
      <c r="X558" s="507"/>
      <c r="Y558" s="507"/>
      <c r="Z558" s="507"/>
      <c r="AA558" s="507"/>
      <c r="AB558" s="507"/>
    </row>
    <row r="559" spans="2:28" ht="12.75" customHeight="1">
      <c r="B559" s="507"/>
      <c r="D559" s="507"/>
      <c r="E559" s="507"/>
      <c r="F559" s="507"/>
      <c r="G559" s="507"/>
      <c r="H559" s="509"/>
      <c r="I559" s="509"/>
      <c r="J559" s="509"/>
      <c r="K559" s="509"/>
      <c r="L559" s="507"/>
      <c r="M559" s="508"/>
      <c r="N559" s="508"/>
      <c r="O559" s="508"/>
      <c r="P559" s="507"/>
      <c r="Q559" s="507"/>
      <c r="R559" s="507"/>
      <c r="S559" s="507"/>
      <c r="T559" s="507"/>
      <c r="U559" s="507"/>
      <c r="V559" s="507"/>
      <c r="W559" s="507"/>
      <c r="X559" s="507"/>
      <c r="Y559" s="507"/>
      <c r="Z559" s="507"/>
      <c r="AA559" s="507"/>
      <c r="AB559" s="507"/>
    </row>
    <row r="560" spans="2:28" ht="12.75" customHeight="1">
      <c r="B560" s="507"/>
      <c r="D560" s="507"/>
      <c r="E560" s="507"/>
      <c r="F560" s="507"/>
      <c r="G560" s="507"/>
      <c r="H560" s="509"/>
      <c r="I560" s="509"/>
      <c r="J560" s="509"/>
      <c r="K560" s="509"/>
      <c r="L560" s="507"/>
      <c r="M560" s="508"/>
      <c r="N560" s="508"/>
      <c r="O560" s="508"/>
      <c r="P560" s="507"/>
      <c r="Q560" s="507"/>
      <c r="R560" s="507"/>
      <c r="S560" s="507"/>
      <c r="T560" s="507"/>
      <c r="U560" s="507"/>
      <c r="V560" s="507"/>
      <c r="W560" s="507"/>
      <c r="X560" s="507"/>
      <c r="Y560" s="507"/>
      <c r="Z560" s="507"/>
      <c r="AA560" s="507"/>
      <c r="AB560" s="507"/>
    </row>
    <row r="561" spans="2:28" ht="12.75" customHeight="1">
      <c r="B561" s="507"/>
      <c r="D561" s="507"/>
      <c r="E561" s="507"/>
      <c r="F561" s="507"/>
      <c r="G561" s="507"/>
      <c r="H561" s="509"/>
      <c r="I561" s="509"/>
      <c r="J561" s="509"/>
      <c r="K561" s="509"/>
      <c r="L561" s="507"/>
      <c r="M561" s="508"/>
      <c r="N561" s="508"/>
      <c r="O561" s="508"/>
      <c r="P561" s="507"/>
      <c r="Q561" s="507"/>
      <c r="R561" s="507"/>
      <c r="S561" s="507"/>
      <c r="T561" s="507"/>
      <c r="U561" s="507"/>
      <c r="V561" s="507"/>
      <c r="W561" s="507"/>
      <c r="X561" s="507"/>
      <c r="Y561" s="507"/>
      <c r="Z561" s="507"/>
      <c r="AA561" s="507"/>
      <c r="AB561" s="507"/>
    </row>
    <row r="562" spans="2:28" ht="12.75" customHeight="1">
      <c r="B562" s="507"/>
      <c r="D562" s="507"/>
      <c r="E562" s="507"/>
      <c r="F562" s="507"/>
      <c r="G562" s="507"/>
      <c r="H562" s="509"/>
      <c r="I562" s="509"/>
      <c r="J562" s="509"/>
      <c r="K562" s="509"/>
      <c r="L562" s="507"/>
      <c r="M562" s="508"/>
      <c r="N562" s="508"/>
      <c r="O562" s="508"/>
      <c r="P562" s="507"/>
      <c r="Q562" s="507"/>
      <c r="R562" s="507"/>
      <c r="S562" s="507"/>
      <c r="T562" s="507"/>
      <c r="U562" s="507"/>
      <c r="V562" s="507"/>
      <c r="W562" s="507"/>
      <c r="X562" s="507"/>
      <c r="Y562" s="507"/>
      <c r="Z562" s="507"/>
      <c r="AA562" s="507"/>
      <c r="AB562" s="507"/>
    </row>
    <row r="563" spans="2:28" ht="12.75" customHeight="1">
      <c r="B563" s="507"/>
      <c r="D563" s="507"/>
      <c r="E563" s="507"/>
      <c r="F563" s="507"/>
      <c r="G563" s="507"/>
      <c r="H563" s="509"/>
      <c r="I563" s="509"/>
      <c r="J563" s="509"/>
      <c r="K563" s="509"/>
      <c r="L563" s="507"/>
      <c r="M563" s="508"/>
      <c r="N563" s="508"/>
      <c r="O563" s="508"/>
      <c r="P563" s="507"/>
      <c r="Q563" s="507"/>
      <c r="R563" s="507"/>
      <c r="S563" s="507"/>
      <c r="T563" s="507"/>
      <c r="U563" s="507"/>
      <c r="V563" s="507"/>
      <c r="W563" s="507"/>
      <c r="X563" s="507"/>
      <c r="Y563" s="507"/>
      <c r="Z563" s="507"/>
      <c r="AA563" s="507"/>
      <c r="AB563" s="507"/>
    </row>
    <row r="564" spans="2:28" ht="12.75" customHeight="1">
      <c r="B564" s="507"/>
      <c r="D564" s="507"/>
      <c r="E564" s="507"/>
      <c r="F564" s="507"/>
      <c r="G564" s="507"/>
      <c r="H564" s="509"/>
      <c r="I564" s="509"/>
      <c r="J564" s="509"/>
      <c r="K564" s="509"/>
      <c r="L564" s="507"/>
      <c r="M564" s="508"/>
      <c r="N564" s="508"/>
      <c r="O564" s="508"/>
      <c r="P564" s="507"/>
      <c r="Q564" s="507"/>
      <c r="R564" s="507"/>
      <c r="S564" s="507"/>
      <c r="T564" s="507"/>
      <c r="U564" s="507"/>
      <c r="V564" s="507"/>
      <c r="W564" s="507"/>
      <c r="X564" s="507"/>
      <c r="Y564" s="507"/>
      <c r="Z564" s="507"/>
      <c r="AA564" s="507"/>
      <c r="AB564" s="507"/>
    </row>
    <row r="565" spans="2:28" ht="12.75" customHeight="1">
      <c r="B565" s="507"/>
      <c r="D565" s="507"/>
      <c r="E565" s="507"/>
      <c r="F565" s="507"/>
      <c r="G565" s="507"/>
      <c r="H565" s="509"/>
      <c r="I565" s="509"/>
      <c r="J565" s="509"/>
      <c r="K565" s="509"/>
      <c r="L565" s="507"/>
      <c r="M565" s="508"/>
      <c r="N565" s="508"/>
      <c r="O565" s="508"/>
      <c r="P565" s="507"/>
      <c r="Q565" s="507"/>
      <c r="R565" s="507"/>
      <c r="S565" s="507"/>
      <c r="T565" s="507"/>
      <c r="U565" s="507"/>
      <c r="V565" s="507"/>
      <c r="W565" s="507"/>
      <c r="X565" s="507"/>
      <c r="Y565" s="507"/>
      <c r="Z565" s="507"/>
      <c r="AA565" s="507"/>
      <c r="AB565" s="507"/>
    </row>
    <row r="566" spans="2:28" ht="12.75" customHeight="1">
      <c r="B566" s="507"/>
      <c r="D566" s="507"/>
      <c r="E566" s="507"/>
      <c r="F566" s="507"/>
      <c r="G566" s="507"/>
      <c r="H566" s="509"/>
      <c r="I566" s="509"/>
      <c r="J566" s="509"/>
      <c r="K566" s="509"/>
      <c r="L566" s="507"/>
      <c r="M566" s="508"/>
      <c r="N566" s="508"/>
      <c r="O566" s="508"/>
      <c r="P566" s="507"/>
      <c r="Q566" s="507"/>
      <c r="R566" s="507"/>
      <c r="S566" s="507"/>
      <c r="T566" s="507"/>
      <c r="U566" s="507"/>
      <c r="V566" s="507"/>
      <c r="W566" s="507"/>
      <c r="X566" s="507"/>
      <c r="Y566" s="507"/>
      <c r="Z566" s="507"/>
      <c r="AA566" s="507"/>
      <c r="AB566" s="507"/>
    </row>
    <row r="567" spans="2:28" ht="12.75" customHeight="1">
      <c r="B567" s="507"/>
      <c r="D567" s="507"/>
      <c r="E567" s="507"/>
      <c r="F567" s="507"/>
      <c r="G567" s="507"/>
      <c r="H567" s="509"/>
      <c r="I567" s="509"/>
      <c r="J567" s="509"/>
      <c r="K567" s="509"/>
      <c r="L567" s="507"/>
      <c r="M567" s="508"/>
      <c r="N567" s="508"/>
      <c r="O567" s="508"/>
      <c r="P567" s="507"/>
      <c r="Q567" s="507"/>
      <c r="R567" s="507"/>
      <c r="S567" s="507"/>
      <c r="T567" s="507"/>
      <c r="U567" s="507"/>
      <c r="V567" s="507"/>
      <c r="W567" s="507"/>
      <c r="X567" s="507"/>
      <c r="Y567" s="507"/>
      <c r="Z567" s="507"/>
      <c r="AA567" s="507"/>
      <c r="AB567" s="507"/>
    </row>
    <row r="568" spans="2:28" ht="12.75" customHeight="1">
      <c r="B568" s="507"/>
      <c r="D568" s="507"/>
      <c r="E568" s="507"/>
      <c r="F568" s="507"/>
      <c r="G568" s="507"/>
      <c r="H568" s="509"/>
      <c r="I568" s="509"/>
      <c r="J568" s="509"/>
      <c r="K568" s="509"/>
      <c r="L568" s="507"/>
      <c r="M568" s="508"/>
      <c r="N568" s="508"/>
      <c r="O568" s="508"/>
      <c r="P568" s="507"/>
      <c r="Q568" s="507"/>
      <c r="R568" s="507"/>
      <c r="S568" s="507"/>
      <c r="T568" s="507"/>
      <c r="U568" s="507"/>
      <c r="V568" s="507"/>
      <c r="W568" s="507"/>
      <c r="X568" s="507"/>
      <c r="Y568" s="507"/>
      <c r="Z568" s="507"/>
      <c r="AA568" s="507"/>
      <c r="AB568" s="507"/>
    </row>
    <row r="569" spans="2:28" ht="12.75" customHeight="1">
      <c r="B569" s="507"/>
      <c r="D569" s="507"/>
      <c r="E569" s="507"/>
      <c r="F569" s="507"/>
      <c r="G569" s="507"/>
      <c r="H569" s="509"/>
      <c r="I569" s="509"/>
      <c r="J569" s="509"/>
      <c r="K569" s="509"/>
      <c r="L569" s="507"/>
      <c r="M569" s="508"/>
      <c r="N569" s="508"/>
      <c r="O569" s="508"/>
      <c r="P569" s="507"/>
      <c r="Q569" s="507"/>
      <c r="R569" s="507"/>
      <c r="S569" s="507"/>
      <c r="T569" s="507"/>
      <c r="U569" s="507"/>
      <c r="V569" s="507"/>
      <c r="W569" s="507"/>
      <c r="X569" s="507"/>
      <c r="Y569" s="507"/>
      <c r="Z569" s="507"/>
      <c r="AA569" s="507"/>
      <c r="AB569" s="507"/>
    </row>
    <row r="570" spans="2:28" ht="12.75" customHeight="1">
      <c r="B570" s="507"/>
      <c r="D570" s="507"/>
      <c r="E570" s="507"/>
      <c r="F570" s="507"/>
      <c r="G570" s="507"/>
      <c r="H570" s="509"/>
      <c r="I570" s="509"/>
      <c r="J570" s="509"/>
      <c r="K570" s="509"/>
      <c r="L570" s="507"/>
      <c r="M570" s="508"/>
      <c r="N570" s="508"/>
      <c r="O570" s="508"/>
      <c r="P570" s="507"/>
      <c r="Q570" s="507"/>
      <c r="R570" s="507"/>
      <c r="S570" s="507"/>
      <c r="T570" s="507"/>
      <c r="U570" s="507"/>
      <c r="V570" s="507"/>
      <c r="W570" s="507"/>
      <c r="X570" s="507"/>
      <c r="Y570" s="507"/>
      <c r="Z570" s="507"/>
      <c r="AA570" s="507"/>
      <c r="AB570" s="507"/>
    </row>
    <row r="571" spans="2:28" ht="12.75" customHeight="1">
      <c r="B571" s="507"/>
      <c r="D571" s="507"/>
      <c r="E571" s="507"/>
      <c r="F571" s="507"/>
      <c r="G571" s="507"/>
      <c r="H571" s="509"/>
      <c r="I571" s="509"/>
      <c r="J571" s="509"/>
      <c r="K571" s="509"/>
      <c r="L571" s="507"/>
      <c r="M571" s="508"/>
      <c r="N571" s="508"/>
      <c r="O571" s="508"/>
      <c r="P571" s="507"/>
      <c r="Q571" s="507"/>
      <c r="R571" s="507"/>
      <c r="S571" s="507"/>
      <c r="T571" s="507"/>
      <c r="U571" s="507"/>
      <c r="V571" s="507"/>
      <c r="W571" s="507"/>
      <c r="X571" s="507"/>
      <c r="Y571" s="507"/>
      <c r="Z571" s="507"/>
      <c r="AA571" s="507"/>
      <c r="AB571" s="507"/>
    </row>
    <row r="572" spans="2:28" ht="12.75" customHeight="1">
      <c r="B572" s="507"/>
      <c r="D572" s="507"/>
      <c r="E572" s="507"/>
      <c r="F572" s="507"/>
      <c r="G572" s="507"/>
      <c r="H572" s="509"/>
      <c r="I572" s="509"/>
      <c r="J572" s="509"/>
      <c r="K572" s="509"/>
      <c r="L572" s="507"/>
      <c r="M572" s="508"/>
      <c r="N572" s="508"/>
      <c r="O572" s="508"/>
      <c r="P572" s="507"/>
      <c r="Q572" s="507"/>
      <c r="R572" s="507"/>
      <c r="S572" s="507"/>
      <c r="T572" s="507"/>
      <c r="U572" s="507"/>
      <c r="V572" s="507"/>
      <c r="W572" s="507"/>
      <c r="X572" s="507"/>
      <c r="Y572" s="507"/>
      <c r="Z572" s="507"/>
      <c r="AA572" s="507"/>
      <c r="AB572" s="507"/>
    </row>
    <row r="573" spans="2:28" ht="12.75" customHeight="1">
      <c r="B573" s="507"/>
      <c r="D573" s="507"/>
      <c r="E573" s="507"/>
      <c r="F573" s="507"/>
      <c r="G573" s="507"/>
      <c r="H573" s="509"/>
      <c r="I573" s="509"/>
      <c r="J573" s="509"/>
      <c r="K573" s="509"/>
      <c r="L573" s="507"/>
      <c r="M573" s="508"/>
      <c r="N573" s="508"/>
      <c r="O573" s="508"/>
      <c r="P573" s="507"/>
      <c r="Q573" s="507"/>
      <c r="R573" s="507"/>
      <c r="S573" s="507"/>
      <c r="T573" s="507"/>
      <c r="U573" s="507"/>
      <c r="V573" s="507"/>
      <c r="W573" s="507"/>
      <c r="X573" s="507"/>
      <c r="Y573" s="507"/>
      <c r="Z573" s="507"/>
      <c r="AA573" s="507"/>
      <c r="AB573" s="507"/>
    </row>
    <row r="574" spans="2:28" ht="12.75" customHeight="1">
      <c r="B574" s="507"/>
      <c r="D574" s="507"/>
      <c r="E574" s="507"/>
      <c r="F574" s="507"/>
      <c r="G574" s="507"/>
      <c r="H574" s="509"/>
      <c r="I574" s="509"/>
      <c r="J574" s="509"/>
      <c r="K574" s="509"/>
      <c r="L574" s="507"/>
      <c r="M574" s="508"/>
      <c r="N574" s="508"/>
      <c r="O574" s="508"/>
      <c r="P574" s="507"/>
      <c r="Q574" s="507"/>
      <c r="R574" s="507"/>
      <c r="S574" s="507"/>
      <c r="T574" s="507"/>
      <c r="U574" s="507"/>
      <c r="V574" s="507"/>
      <c r="W574" s="507"/>
      <c r="X574" s="507"/>
      <c r="Y574" s="507"/>
      <c r="Z574" s="507"/>
      <c r="AA574" s="507"/>
      <c r="AB574" s="507"/>
    </row>
    <row r="575" spans="2:28" ht="12.75" customHeight="1">
      <c r="B575" s="507"/>
      <c r="D575" s="507"/>
      <c r="E575" s="507"/>
      <c r="F575" s="507"/>
      <c r="G575" s="507"/>
      <c r="H575" s="509"/>
      <c r="I575" s="509"/>
      <c r="J575" s="509"/>
      <c r="K575" s="509"/>
      <c r="L575" s="507"/>
      <c r="M575" s="508"/>
      <c r="N575" s="508"/>
      <c r="O575" s="508"/>
      <c r="P575" s="507"/>
      <c r="Q575" s="507"/>
      <c r="R575" s="507"/>
      <c r="S575" s="507"/>
      <c r="T575" s="507"/>
      <c r="U575" s="507"/>
      <c r="V575" s="507"/>
      <c r="W575" s="507"/>
      <c r="X575" s="507"/>
      <c r="Y575" s="507"/>
      <c r="Z575" s="507"/>
      <c r="AA575" s="507"/>
      <c r="AB575" s="507"/>
    </row>
    <row r="576" spans="2:28" ht="12.75" customHeight="1">
      <c r="B576" s="507"/>
      <c r="D576" s="507"/>
      <c r="E576" s="507"/>
      <c r="F576" s="507"/>
      <c r="G576" s="507"/>
      <c r="H576" s="509"/>
      <c r="I576" s="509"/>
      <c r="J576" s="509"/>
      <c r="K576" s="509"/>
      <c r="L576" s="507"/>
      <c r="M576" s="508"/>
      <c r="N576" s="508"/>
      <c r="O576" s="508"/>
      <c r="P576" s="507"/>
      <c r="Q576" s="507"/>
      <c r="R576" s="507"/>
      <c r="S576" s="507"/>
      <c r="T576" s="507"/>
      <c r="U576" s="507"/>
      <c r="V576" s="507"/>
      <c r="W576" s="507"/>
      <c r="X576" s="507"/>
      <c r="Y576" s="507"/>
      <c r="Z576" s="507"/>
      <c r="AA576" s="507"/>
      <c r="AB576" s="507"/>
    </row>
    <row r="577" spans="2:28" ht="12.75" customHeight="1">
      <c r="B577" s="507"/>
      <c r="D577" s="507"/>
      <c r="E577" s="507"/>
      <c r="F577" s="507"/>
      <c r="G577" s="507"/>
      <c r="H577" s="509"/>
      <c r="I577" s="509"/>
      <c r="J577" s="509"/>
      <c r="K577" s="509"/>
      <c r="L577" s="507"/>
      <c r="M577" s="508"/>
      <c r="N577" s="508"/>
      <c r="O577" s="508"/>
      <c r="P577" s="507"/>
      <c r="Q577" s="507"/>
      <c r="R577" s="507"/>
      <c r="S577" s="507"/>
      <c r="T577" s="507"/>
      <c r="U577" s="507"/>
      <c r="V577" s="507"/>
      <c r="W577" s="507"/>
      <c r="X577" s="507"/>
      <c r="Y577" s="507"/>
      <c r="Z577" s="507"/>
      <c r="AA577" s="507"/>
      <c r="AB577" s="507"/>
    </row>
    <row r="578" spans="2:28" ht="12.75" customHeight="1">
      <c r="B578" s="507"/>
      <c r="D578" s="507"/>
      <c r="E578" s="507"/>
      <c r="F578" s="507"/>
      <c r="G578" s="507"/>
      <c r="H578" s="509"/>
      <c r="I578" s="509"/>
      <c r="J578" s="509"/>
      <c r="K578" s="509"/>
      <c r="L578" s="507"/>
      <c r="M578" s="508"/>
      <c r="N578" s="508"/>
      <c r="O578" s="508"/>
      <c r="P578" s="507"/>
      <c r="Q578" s="507"/>
      <c r="R578" s="507"/>
      <c r="S578" s="507"/>
      <c r="T578" s="507"/>
      <c r="U578" s="507"/>
      <c r="V578" s="507"/>
      <c r="W578" s="507"/>
      <c r="X578" s="507"/>
      <c r="Y578" s="507"/>
      <c r="Z578" s="507"/>
      <c r="AA578" s="507"/>
      <c r="AB578" s="507"/>
    </row>
    <row r="579" spans="2:28" ht="12.75" customHeight="1">
      <c r="B579" s="507"/>
      <c r="D579" s="507"/>
      <c r="E579" s="507"/>
      <c r="F579" s="507"/>
      <c r="G579" s="507"/>
      <c r="H579" s="509"/>
      <c r="I579" s="509"/>
      <c r="J579" s="509"/>
      <c r="K579" s="509"/>
      <c r="L579" s="507"/>
      <c r="M579" s="508"/>
      <c r="N579" s="508"/>
      <c r="O579" s="508"/>
      <c r="P579" s="507"/>
      <c r="Q579" s="507"/>
      <c r="R579" s="507"/>
      <c r="S579" s="507"/>
      <c r="T579" s="507"/>
      <c r="U579" s="507"/>
      <c r="V579" s="507"/>
      <c r="W579" s="507"/>
      <c r="X579" s="507"/>
      <c r="Y579" s="507"/>
      <c r="Z579" s="507"/>
      <c r="AA579" s="507"/>
      <c r="AB579" s="507"/>
    </row>
    <row r="580" spans="2:28" ht="12.75" customHeight="1">
      <c r="B580" s="507"/>
      <c r="D580" s="507"/>
      <c r="E580" s="507"/>
      <c r="F580" s="507"/>
      <c r="G580" s="507"/>
      <c r="H580" s="509"/>
      <c r="I580" s="509"/>
      <c r="J580" s="509"/>
      <c r="K580" s="509"/>
      <c r="L580" s="507"/>
      <c r="M580" s="508"/>
      <c r="N580" s="508"/>
      <c r="O580" s="508"/>
      <c r="P580" s="507"/>
      <c r="Q580" s="507"/>
      <c r="R580" s="507"/>
      <c r="S580" s="507"/>
      <c r="T580" s="507"/>
      <c r="U580" s="507"/>
      <c r="V580" s="507"/>
      <c r="W580" s="507"/>
      <c r="X580" s="507"/>
      <c r="Y580" s="507"/>
      <c r="Z580" s="507"/>
      <c r="AA580" s="507"/>
      <c r="AB580" s="507"/>
    </row>
    <row r="581" spans="2:28" ht="12.75" customHeight="1">
      <c r="B581" s="507"/>
      <c r="D581" s="507"/>
      <c r="E581" s="507"/>
      <c r="F581" s="507"/>
      <c r="G581" s="507"/>
      <c r="H581" s="509"/>
      <c r="I581" s="509"/>
      <c r="J581" s="509"/>
      <c r="K581" s="509"/>
      <c r="L581" s="507"/>
      <c r="M581" s="508"/>
      <c r="N581" s="508"/>
      <c r="O581" s="508"/>
      <c r="P581" s="507"/>
      <c r="Q581" s="507"/>
      <c r="R581" s="507"/>
      <c r="S581" s="507"/>
      <c r="T581" s="507"/>
      <c r="U581" s="507"/>
      <c r="V581" s="507"/>
      <c r="W581" s="507"/>
      <c r="X581" s="507"/>
      <c r="Y581" s="507"/>
      <c r="Z581" s="507"/>
      <c r="AA581" s="507"/>
      <c r="AB581" s="507"/>
    </row>
    <row r="582" spans="2:28" ht="12.75" customHeight="1">
      <c r="B582" s="507"/>
      <c r="D582" s="507"/>
      <c r="E582" s="507"/>
      <c r="F582" s="507"/>
      <c r="G582" s="507"/>
      <c r="H582" s="509"/>
      <c r="I582" s="509"/>
      <c r="J582" s="509"/>
      <c r="K582" s="509"/>
      <c r="L582" s="507"/>
      <c r="M582" s="508"/>
      <c r="N582" s="508"/>
      <c r="O582" s="508"/>
      <c r="P582" s="507"/>
      <c r="Q582" s="507"/>
      <c r="R582" s="507"/>
      <c r="S582" s="507"/>
      <c r="T582" s="507"/>
      <c r="U582" s="507"/>
      <c r="V582" s="507"/>
      <c r="W582" s="507"/>
      <c r="X582" s="507"/>
      <c r="Y582" s="507"/>
      <c r="Z582" s="507"/>
      <c r="AA582" s="507"/>
      <c r="AB582" s="507"/>
    </row>
    <row r="583" spans="2:28" ht="12.75" customHeight="1">
      <c r="B583" s="507"/>
      <c r="D583" s="507"/>
      <c r="E583" s="507"/>
      <c r="F583" s="507"/>
      <c r="G583" s="507"/>
      <c r="H583" s="509"/>
      <c r="I583" s="509"/>
      <c r="J583" s="509"/>
      <c r="K583" s="509"/>
      <c r="L583" s="507"/>
      <c r="M583" s="508"/>
      <c r="N583" s="508"/>
      <c r="O583" s="508"/>
      <c r="P583" s="507"/>
      <c r="Q583" s="507"/>
      <c r="R583" s="507"/>
      <c r="S583" s="507"/>
      <c r="T583" s="507"/>
      <c r="U583" s="507"/>
      <c r="V583" s="507"/>
      <c r="W583" s="507"/>
      <c r="X583" s="507"/>
      <c r="Y583" s="507"/>
      <c r="Z583" s="507"/>
      <c r="AA583" s="507"/>
      <c r="AB583" s="507"/>
    </row>
    <row r="584" spans="2:28" ht="12.75" customHeight="1">
      <c r="B584" s="507"/>
      <c r="D584" s="507"/>
      <c r="E584" s="507"/>
      <c r="F584" s="507"/>
      <c r="G584" s="507"/>
      <c r="H584" s="509"/>
      <c r="I584" s="509"/>
      <c r="J584" s="509"/>
      <c r="K584" s="509"/>
      <c r="L584" s="507"/>
      <c r="M584" s="508"/>
      <c r="N584" s="508"/>
      <c r="O584" s="508"/>
      <c r="P584" s="507"/>
      <c r="Q584" s="507"/>
      <c r="R584" s="507"/>
      <c r="S584" s="507"/>
      <c r="T584" s="507"/>
      <c r="U584" s="507"/>
      <c r="V584" s="507"/>
      <c r="W584" s="507"/>
      <c r="X584" s="507"/>
      <c r="Y584" s="507"/>
      <c r="Z584" s="507"/>
      <c r="AA584" s="507"/>
      <c r="AB584" s="507"/>
    </row>
    <row r="585" spans="2:28" ht="12.75" customHeight="1">
      <c r="B585" s="507"/>
      <c r="D585" s="507"/>
      <c r="E585" s="507"/>
      <c r="F585" s="507"/>
      <c r="G585" s="507"/>
      <c r="H585" s="509"/>
      <c r="I585" s="509"/>
      <c r="J585" s="509"/>
      <c r="K585" s="509"/>
      <c r="L585" s="507"/>
      <c r="M585" s="508"/>
      <c r="N585" s="508"/>
      <c r="O585" s="508"/>
      <c r="P585" s="507"/>
      <c r="Q585" s="507"/>
      <c r="R585" s="507"/>
      <c r="S585" s="507"/>
      <c r="T585" s="507"/>
      <c r="U585" s="507"/>
      <c r="V585" s="507"/>
      <c r="W585" s="507"/>
      <c r="X585" s="507"/>
      <c r="Y585" s="507"/>
      <c r="Z585" s="507"/>
      <c r="AA585" s="507"/>
      <c r="AB585" s="507"/>
    </row>
    <row r="586" spans="2:28" ht="12.75" customHeight="1">
      <c r="B586" s="507"/>
      <c r="D586" s="507"/>
      <c r="E586" s="507"/>
      <c r="F586" s="507"/>
      <c r="G586" s="507"/>
      <c r="H586" s="509"/>
      <c r="I586" s="509"/>
      <c r="J586" s="509"/>
      <c r="K586" s="509"/>
      <c r="L586" s="507"/>
      <c r="M586" s="508"/>
      <c r="N586" s="508"/>
      <c r="O586" s="508"/>
      <c r="P586" s="507"/>
      <c r="Q586" s="507"/>
      <c r="R586" s="507"/>
      <c r="S586" s="507"/>
      <c r="T586" s="507"/>
      <c r="U586" s="507"/>
      <c r="V586" s="507"/>
      <c r="W586" s="507"/>
      <c r="X586" s="507"/>
      <c r="Y586" s="507"/>
      <c r="Z586" s="507"/>
      <c r="AA586" s="507"/>
      <c r="AB586" s="507"/>
    </row>
    <row r="587" spans="2:28" ht="12.75" customHeight="1">
      <c r="B587" s="507"/>
      <c r="D587" s="507"/>
      <c r="E587" s="507"/>
      <c r="F587" s="507"/>
      <c r="G587" s="507"/>
      <c r="H587" s="509"/>
      <c r="I587" s="509"/>
      <c r="J587" s="509"/>
      <c r="K587" s="509"/>
      <c r="L587" s="507"/>
      <c r="M587" s="508"/>
      <c r="N587" s="508"/>
      <c r="O587" s="508"/>
      <c r="P587" s="507"/>
      <c r="Q587" s="507"/>
      <c r="R587" s="507"/>
      <c r="S587" s="507"/>
      <c r="T587" s="507"/>
      <c r="U587" s="507"/>
      <c r="V587" s="507"/>
      <c r="W587" s="507"/>
      <c r="X587" s="507"/>
      <c r="Y587" s="507"/>
      <c r="Z587" s="507"/>
      <c r="AA587" s="507"/>
      <c r="AB587" s="507"/>
    </row>
    <row r="588" spans="2:28" ht="12.75" customHeight="1">
      <c r="B588" s="507"/>
      <c r="D588" s="507"/>
      <c r="E588" s="507"/>
      <c r="F588" s="507"/>
      <c r="G588" s="507"/>
      <c r="H588" s="509"/>
      <c r="I588" s="509"/>
      <c r="J588" s="509"/>
      <c r="K588" s="509"/>
      <c r="L588" s="507"/>
      <c r="M588" s="508"/>
      <c r="N588" s="508"/>
      <c r="O588" s="508"/>
      <c r="P588" s="507"/>
      <c r="Q588" s="507"/>
      <c r="R588" s="507"/>
      <c r="S588" s="507"/>
      <c r="T588" s="507"/>
      <c r="U588" s="507"/>
      <c r="V588" s="507"/>
      <c r="W588" s="507"/>
      <c r="X588" s="507"/>
      <c r="Y588" s="507"/>
      <c r="Z588" s="507"/>
      <c r="AA588" s="507"/>
      <c r="AB588" s="507"/>
    </row>
    <row r="589" spans="2:28" ht="12.75" customHeight="1">
      <c r="B589" s="507"/>
      <c r="D589" s="507"/>
      <c r="E589" s="507"/>
      <c r="F589" s="507"/>
      <c r="G589" s="507"/>
      <c r="H589" s="509"/>
      <c r="I589" s="509"/>
      <c r="J589" s="509"/>
      <c r="K589" s="509"/>
      <c r="L589" s="507"/>
      <c r="M589" s="508"/>
      <c r="N589" s="508"/>
      <c r="O589" s="508"/>
      <c r="P589" s="507"/>
      <c r="Q589" s="507"/>
      <c r="R589" s="507"/>
      <c r="S589" s="507"/>
      <c r="T589" s="507"/>
      <c r="U589" s="507"/>
      <c r="V589" s="507"/>
      <c r="W589" s="507"/>
      <c r="X589" s="507"/>
      <c r="Y589" s="507"/>
      <c r="Z589" s="507"/>
      <c r="AA589" s="507"/>
      <c r="AB589" s="507"/>
    </row>
    <row r="590" spans="2:28" ht="12.75" customHeight="1">
      <c r="B590" s="507"/>
      <c r="D590" s="507"/>
      <c r="E590" s="507"/>
      <c r="F590" s="507"/>
      <c r="G590" s="507"/>
      <c r="H590" s="509"/>
      <c r="I590" s="509"/>
      <c r="J590" s="509"/>
      <c r="K590" s="509"/>
      <c r="L590" s="507"/>
      <c r="M590" s="508"/>
      <c r="N590" s="508"/>
      <c r="O590" s="508"/>
      <c r="P590" s="507"/>
      <c r="Q590" s="507"/>
      <c r="R590" s="507"/>
      <c r="S590" s="507"/>
      <c r="T590" s="507"/>
      <c r="U590" s="507"/>
      <c r="V590" s="507"/>
      <c r="W590" s="507"/>
      <c r="X590" s="507"/>
      <c r="Y590" s="507"/>
      <c r="Z590" s="507"/>
      <c r="AA590" s="507"/>
      <c r="AB590" s="507"/>
    </row>
    <row r="591" spans="2:28" ht="12.75" customHeight="1">
      <c r="B591" s="507"/>
      <c r="D591" s="507"/>
      <c r="E591" s="507"/>
      <c r="F591" s="507"/>
      <c r="G591" s="507"/>
      <c r="H591" s="509"/>
      <c r="I591" s="509"/>
      <c r="J591" s="509"/>
      <c r="K591" s="509"/>
      <c r="L591" s="507"/>
      <c r="M591" s="508"/>
      <c r="N591" s="508"/>
      <c r="O591" s="508"/>
      <c r="P591" s="507"/>
      <c r="Q591" s="507"/>
      <c r="R591" s="507"/>
      <c r="S591" s="507"/>
      <c r="T591" s="507"/>
      <c r="U591" s="507"/>
      <c r="V591" s="507"/>
      <c r="W591" s="507"/>
      <c r="X591" s="507"/>
      <c r="Y591" s="507"/>
      <c r="Z591" s="507"/>
      <c r="AA591" s="507"/>
      <c r="AB591" s="507"/>
    </row>
    <row r="592" spans="2:28" ht="12.75" customHeight="1">
      <c r="B592" s="507"/>
      <c r="D592" s="507"/>
      <c r="E592" s="507"/>
      <c r="F592" s="507"/>
      <c r="G592" s="507"/>
      <c r="H592" s="509"/>
      <c r="I592" s="509"/>
      <c r="J592" s="509"/>
      <c r="K592" s="509"/>
      <c r="L592" s="507"/>
      <c r="M592" s="508"/>
      <c r="N592" s="508"/>
      <c r="O592" s="508"/>
      <c r="P592" s="507"/>
      <c r="Q592" s="507"/>
      <c r="R592" s="507"/>
      <c r="S592" s="507"/>
      <c r="T592" s="507"/>
      <c r="U592" s="507"/>
      <c r="V592" s="507"/>
      <c r="W592" s="507"/>
      <c r="X592" s="507"/>
      <c r="Y592" s="507"/>
      <c r="Z592" s="507"/>
      <c r="AA592" s="507"/>
      <c r="AB592" s="507"/>
    </row>
    <row r="593" spans="2:28" ht="12.75" customHeight="1">
      <c r="B593" s="507"/>
      <c r="D593" s="507"/>
      <c r="E593" s="507"/>
      <c r="F593" s="507"/>
      <c r="G593" s="507"/>
      <c r="H593" s="509"/>
      <c r="I593" s="509"/>
      <c r="J593" s="509"/>
      <c r="K593" s="509"/>
      <c r="L593" s="507"/>
      <c r="M593" s="508"/>
      <c r="N593" s="508"/>
      <c r="O593" s="508"/>
      <c r="P593" s="507"/>
      <c r="Q593" s="507"/>
      <c r="R593" s="507"/>
      <c r="S593" s="507"/>
      <c r="T593" s="507"/>
      <c r="U593" s="507"/>
      <c r="V593" s="507"/>
      <c r="W593" s="507"/>
      <c r="X593" s="507"/>
      <c r="Y593" s="507"/>
      <c r="Z593" s="507"/>
      <c r="AA593" s="507"/>
      <c r="AB593" s="507"/>
    </row>
    <row r="594" spans="2:28" ht="12.75" customHeight="1">
      <c r="B594" s="507"/>
      <c r="D594" s="507"/>
      <c r="E594" s="507"/>
      <c r="F594" s="507"/>
      <c r="G594" s="507"/>
      <c r="H594" s="509"/>
      <c r="I594" s="509"/>
      <c r="J594" s="509"/>
      <c r="K594" s="509"/>
      <c r="L594" s="507"/>
      <c r="M594" s="508"/>
      <c r="N594" s="508"/>
      <c r="O594" s="508"/>
      <c r="P594" s="507"/>
      <c r="Q594" s="507"/>
      <c r="R594" s="507"/>
      <c r="S594" s="507"/>
      <c r="T594" s="507"/>
      <c r="U594" s="507"/>
      <c r="V594" s="507"/>
      <c r="W594" s="507"/>
      <c r="X594" s="507"/>
      <c r="Y594" s="507"/>
      <c r="Z594" s="507"/>
      <c r="AA594" s="507"/>
      <c r="AB594" s="507"/>
    </row>
    <row r="595" spans="2:28" ht="12.75" customHeight="1">
      <c r="B595" s="507"/>
      <c r="D595" s="507"/>
      <c r="E595" s="507"/>
      <c r="F595" s="507"/>
      <c r="G595" s="507"/>
      <c r="H595" s="509"/>
      <c r="I595" s="509"/>
      <c r="J595" s="509"/>
      <c r="K595" s="509"/>
      <c r="L595" s="507"/>
      <c r="M595" s="508"/>
      <c r="N595" s="508"/>
      <c r="O595" s="508"/>
      <c r="P595" s="507"/>
      <c r="Q595" s="507"/>
      <c r="R595" s="507"/>
      <c r="S595" s="507"/>
      <c r="T595" s="507"/>
      <c r="U595" s="507"/>
      <c r="V595" s="507"/>
      <c r="W595" s="507"/>
      <c r="X595" s="507"/>
      <c r="Y595" s="507"/>
      <c r="Z595" s="507"/>
      <c r="AA595" s="507"/>
      <c r="AB595" s="507"/>
    </row>
    <row r="596" spans="2:28" ht="12.75" customHeight="1">
      <c r="B596" s="507"/>
      <c r="D596" s="507"/>
      <c r="E596" s="507"/>
      <c r="F596" s="507"/>
      <c r="G596" s="507"/>
      <c r="H596" s="509"/>
      <c r="I596" s="509"/>
      <c r="J596" s="509"/>
      <c r="K596" s="509"/>
      <c r="L596" s="507"/>
      <c r="M596" s="508"/>
      <c r="N596" s="508"/>
      <c r="O596" s="508"/>
      <c r="P596" s="507"/>
      <c r="Q596" s="507"/>
      <c r="R596" s="507"/>
      <c r="S596" s="507"/>
      <c r="T596" s="507"/>
      <c r="U596" s="507"/>
      <c r="V596" s="507"/>
      <c r="W596" s="507"/>
      <c r="X596" s="507"/>
      <c r="Y596" s="507"/>
      <c r="Z596" s="507"/>
      <c r="AA596" s="507"/>
      <c r="AB596" s="507"/>
    </row>
    <row r="597" spans="2:28" ht="12.75" customHeight="1">
      <c r="B597" s="507"/>
      <c r="D597" s="507"/>
      <c r="E597" s="507"/>
      <c r="F597" s="507"/>
      <c r="G597" s="507"/>
      <c r="H597" s="509"/>
      <c r="I597" s="509"/>
      <c r="J597" s="509"/>
      <c r="K597" s="509"/>
      <c r="L597" s="507"/>
      <c r="M597" s="508"/>
      <c r="N597" s="508"/>
      <c r="O597" s="508"/>
      <c r="P597" s="507"/>
      <c r="Q597" s="507"/>
      <c r="R597" s="507"/>
      <c r="S597" s="507"/>
      <c r="T597" s="507"/>
      <c r="U597" s="507"/>
      <c r="V597" s="507"/>
      <c r="W597" s="507"/>
      <c r="X597" s="507"/>
      <c r="Y597" s="507"/>
      <c r="Z597" s="507"/>
      <c r="AA597" s="507"/>
      <c r="AB597" s="507"/>
    </row>
    <row r="598" spans="2:28" ht="12.75" customHeight="1">
      <c r="B598" s="507"/>
      <c r="D598" s="507"/>
      <c r="E598" s="507"/>
      <c r="F598" s="507"/>
      <c r="G598" s="507"/>
      <c r="H598" s="509"/>
      <c r="I598" s="509"/>
      <c r="J598" s="509"/>
      <c r="K598" s="509"/>
      <c r="L598" s="507"/>
      <c r="M598" s="508"/>
      <c r="N598" s="508"/>
      <c r="O598" s="508"/>
      <c r="P598" s="507"/>
      <c r="Q598" s="507"/>
      <c r="R598" s="507"/>
      <c r="S598" s="507"/>
      <c r="T598" s="507"/>
      <c r="U598" s="507"/>
      <c r="V598" s="507"/>
      <c r="W598" s="507"/>
      <c r="X598" s="507"/>
      <c r="Y598" s="507"/>
      <c r="Z598" s="507"/>
      <c r="AA598" s="507"/>
      <c r="AB598" s="507"/>
    </row>
    <row r="599" spans="2:28" ht="12.75" customHeight="1">
      <c r="B599" s="507"/>
      <c r="D599" s="507"/>
      <c r="E599" s="507"/>
      <c r="F599" s="507"/>
      <c r="G599" s="507"/>
      <c r="H599" s="509"/>
      <c r="I599" s="509"/>
      <c r="J599" s="509"/>
      <c r="K599" s="509"/>
      <c r="L599" s="507"/>
      <c r="M599" s="508"/>
      <c r="N599" s="508"/>
      <c r="O599" s="508"/>
      <c r="P599" s="507"/>
      <c r="Q599" s="507"/>
      <c r="R599" s="507"/>
      <c r="S599" s="507"/>
      <c r="T599" s="507"/>
      <c r="U599" s="507"/>
      <c r="V599" s="507"/>
      <c r="W599" s="507"/>
      <c r="X599" s="507"/>
      <c r="Y599" s="507"/>
      <c r="Z599" s="507"/>
      <c r="AA599" s="507"/>
      <c r="AB599" s="507"/>
    </row>
    <row r="600" spans="2:28" ht="12.75" customHeight="1">
      <c r="B600" s="507"/>
      <c r="D600" s="507"/>
      <c r="E600" s="507"/>
      <c r="F600" s="507"/>
      <c r="G600" s="507"/>
      <c r="H600" s="509"/>
      <c r="I600" s="509"/>
      <c r="J600" s="509"/>
      <c r="K600" s="509"/>
      <c r="L600" s="507"/>
      <c r="M600" s="508"/>
      <c r="N600" s="508"/>
      <c r="O600" s="508"/>
      <c r="P600" s="507"/>
      <c r="Q600" s="507"/>
      <c r="R600" s="507"/>
      <c r="S600" s="507"/>
      <c r="T600" s="507"/>
      <c r="U600" s="507"/>
      <c r="V600" s="507"/>
      <c r="W600" s="507"/>
      <c r="X600" s="507"/>
      <c r="Y600" s="507"/>
      <c r="Z600" s="507"/>
      <c r="AA600" s="507"/>
      <c r="AB600" s="507"/>
    </row>
    <row r="601" spans="2:28" ht="12.75" customHeight="1">
      <c r="B601" s="507"/>
      <c r="D601" s="507"/>
      <c r="E601" s="507"/>
      <c r="F601" s="507"/>
      <c r="G601" s="507"/>
      <c r="H601" s="509"/>
      <c r="I601" s="509"/>
      <c r="J601" s="509"/>
      <c r="K601" s="509"/>
      <c r="L601" s="507"/>
      <c r="M601" s="508"/>
      <c r="N601" s="508"/>
      <c r="O601" s="508"/>
      <c r="P601" s="507"/>
      <c r="Q601" s="507"/>
      <c r="R601" s="507"/>
      <c r="S601" s="507"/>
      <c r="T601" s="507"/>
      <c r="U601" s="507"/>
      <c r="V601" s="507"/>
      <c r="W601" s="507"/>
      <c r="X601" s="507"/>
      <c r="Y601" s="507"/>
      <c r="Z601" s="507"/>
      <c r="AA601" s="507"/>
      <c r="AB601" s="507"/>
    </row>
    <row r="602" spans="2:28" ht="12.75" customHeight="1">
      <c r="B602" s="507"/>
      <c r="D602" s="507"/>
      <c r="E602" s="507"/>
      <c r="F602" s="507"/>
      <c r="G602" s="507"/>
      <c r="H602" s="509"/>
      <c r="I602" s="509"/>
      <c r="J602" s="509"/>
      <c r="K602" s="509"/>
      <c r="L602" s="507"/>
      <c r="M602" s="508"/>
      <c r="N602" s="508"/>
      <c r="O602" s="508"/>
      <c r="P602" s="507"/>
      <c r="Q602" s="507"/>
      <c r="R602" s="507"/>
      <c r="S602" s="507"/>
      <c r="T602" s="507"/>
      <c r="U602" s="507"/>
      <c r="V602" s="507"/>
      <c r="W602" s="507"/>
      <c r="X602" s="507"/>
      <c r="Y602" s="507"/>
      <c r="Z602" s="507"/>
      <c r="AA602" s="507"/>
      <c r="AB602" s="507"/>
    </row>
    <row r="603" spans="2:28" ht="12.75" customHeight="1">
      <c r="B603" s="507"/>
      <c r="D603" s="507"/>
      <c r="E603" s="507"/>
      <c r="F603" s="507"/>
      <c r="G603" s="507"/>
      <c r="H603" s="509"/>
      <c r="I603" s="509"/>
      <c r="J603" s="509"/>
      <c r="K603" s="509"/>
      <c r="L603" s="507"/>
      <c r="M603" s="508"/>
      <c r="N603" s="508"/>
      <c r="O603" s="508"/>
      <c r="P603" s="507"/>
      <c r="Q603" s="507"/>
      <c r="R603" s="507"/>
      <c r="S603" s="507"/>
      <c r="T603" s="507"/>
      <c r="U603" s="507"/>
      <c r="V603" s="507"/>
      <c r="W603" s="507"/>
      <c r="X603" s="507"/>
      <c r="Y603" s="507"/>
      <c r="Z603" s="507"/>
      <c r="AA603" s="507"/>
      <c r="AB603" s="507"/>
    </row>
    <row r="604" spans="2:28" ht="12.75" customHeight="1">
      <c r="B604" s="507"/>
      <c r="D604" s="507"/>
      <c r="E604" s="507"/>
      <c r="F604" s="507"/>
      <c r="G604" s="507"/>
      <c r="H604" s="509"/>
      <c r="I604" s="509"/>
      <c r="J604" s="509"/>
      <c r="K604" s="509"/>
      <c r="L604" s="507"/>
      <c r="M604" s="508"/>
      <c r="N604" s="508"/>
      <c r="O604" s="508"/>
      <c r="P604" s="507"/>
      <c r="Q604" s="507"/>
      <c r="R604" s="507"/>
      <c r="S604" s="507"/>
      <c r="T604" s="507"/>
      <c r="U604" s="507"/>
      <c r="V604" s="507"/>
      <c r="W604" s="507"/>
      <c r="X604" s="507"/>
      <c r="Y604" s="507"/>
      <c r="Z604" s="507"/>
      <c r="AA604" s="507"/>
      <c r="AB604" s="507"/>
    </row>
    <row r="605" spans="2:28" ht="12.75" customHeight="1">
      <c r="B605" s="507"/>
      <c r="D605" s="507"/>
      <c r="E605" s="507"/>
      <c r="F605" s="507"/>
      <c r="G605" s="507"/>
      <c r="H605" s="509"/>
      <c r="I605" s="509"/>
      <c r="J605" s="509"/>
      <c r="K605" s="509"/>
      <c r="L605" s="507"/>
      <c r="M605" s="508"/>
      <c r="N605" s="508"/>
      <c r="O605" s="508"/>
      <c r="P605" s="507"/>
      <c r="Q605" s="507"/>
      <c r="R605" s="507"/>
      <c r="S605" s="507"/>
      <c r="T605" s="507"/>
      <c r="U605" s="507"/>
      <c r="V605" s="507"/>
      <c r="W605" s="507"/>
      <c r="X605" s="507"/>
      <c r="Y605" s="507"/>
      <c r="Z605" s="507"/>
      <c r="AA605" s="507"/>
      <c r="AB605" s="507"/>
    </row>
    <row r="606" spans="2:28" ht="12.75" customHeight="1">
      <c r="B606" s="507"/>
      <c r="D606" s="507"/>
      <c r="E606" s="507"/>
      <c r="F606" s="507"/>
      <c r="G606" s="507"/>
      <c r="H606" s="509"/>
      <c r="I606" s="509"/>
      <c r="J606" s="509"/>
      <c r="K606" s="509"/>
      <c r="L606" s="507"/>
      <c r="M606" s="508"/>
      <c r="N606" s="508"/>
      <c r="O606" s="508"/>
      <c r="P606" s="507"/>
      <c r="Q606" s="507"/>
      <c r="R606" s="507"/>
      <c r="S606" s="507"/>
      <c r="T606" s="507"/>
      <c r="U606" s="507"/>
      <c r="V606" s="507"/>
      <c r="W606" s="507"/>
      <c r="X606" s="507"/>
      <c r="Y606" s="507"/>
      <c r="Z606" s="507"/>
      <c r="AA606" s="507"/>
      <c r="AB606" s="507"/>
    </row>
    <row r="607" spans="2:28" ht="12.75" customHeight="1">
      <c r="B607" s="507"/>
      <c r="D607" s="507"/>
      <c r="E607" s="507"/>
      <c r="F607" s="507"/>
      <c r="G607" s="507"/>
      <c r="H607" s="509"/>
      <c r="I607" s="509"/>
      <c r="J607" s="509"/>
      <c r="K607" s="509"/>
      <c r="L607" s="507"/>
      <c r="M607" s="508"/>
      <c r="N607" s="508"/>
      <c r="O607" s="508"/>
      <c r="P607" s="507"/>
      <c r="Q607" s="507"/>
      <c r="R607" s="507"/>
      <c r="S607" s="507"/>
      <c r="T607" s="507"/>
      <c r="U607" s="507"/>
      <c r="V607" s="507"/>
      <c r="W607" s="507"/>
      <c r="X607" s="507"/>
      <c r="Y607" s="507"/>
      <c r="Z607" s="507"/>
      <c r="AA607" s="507"/>
      <c r="AB607" s="507"/>
    </row>
    <row r="608" spans="2:28" ht="12.75" customHeight="1">
      <c r="B608" s="507"/>
      <c r="D608" s="507"/>
      <c r="E608" s="507"/>
      <c r="F608" s="507"/>
      <c r="G608" s="507"/>
      <c r="H608" s="509"/>
      <c r="I608" s="509"/>
      <c r="J608" s="509"/>
      <c r="K608" s="509"/>
      <c r="L608" s="507"/>
      <c r="M608" s="508"/>
      <c r="N608" s="508"/>
      <c r="O608" s="508"/>
      <c r="P608" s="507"/>
      <c r="Q608" s="507"/>
      <c r="R608" s="507"/>
      <c r="S608" s="507"/>
      <c r="T608" s="507"/>
      <c r="U608" s="507"/>
      <c r="V608" s="507"/>
      <c r="W608" s="507"/>
      <c r="X608" s="507"/>
      <c r="Y608" s="507"/>
      <c r="Z608" s="507"/>
      <c r="AA608" s="507"/>
      <c r="AB608" s="507"/>
    </row>
    <row r="609" spans="2:28" ht="12.75" customHeight="1">
      <c r="B609" s="507"/>
      <c r="D609" s="507"/>
      <c r="E609" s="507"/>
      <c r="F609" s="507"/>
      <c r="G609" s="507"/>
      <c r="H609" s="509"/>
      <c r="I609" s="509"/>
      <c r="J609" s="509"/>
      <c r="K609" s="509"/>
      <c r="L609" s="507"/>
      <c r="M609" s="508"/>
      <c r="N609" s="508"/>
      <c r="O609" s="508"/>
      <c r="P609" s="507"/>
      <c r="Q609" s="507"/>
      <c r="R609" s="507"/>
      <c r="S609" s="507"/>
      <c r="T609" s="507"/>
      <c r="U609" s="507"/>
      <c r="V609" s="507"/>
      <c r="W609" s="507"/>
      <c r="X609" s="507"/>
      <c r="Y609" s="507"/>
      <c r="Z609" s="507"/>
      <c r="AA609" s="507"/>
      <c r="AB609" s="507"/>
    </row>
    <row r="610" spans="2:28" ht="12.75" customHeight="1">
      <c r="B610" s="507"/>
      <c r="D610" s="507"/>
      <c r="E610" s="507"/>
      <c r="F610" s="507"/>
      <c r="G610" s="507"/>
      <c r="H610" s="509"/>
      <c r="I610" s="509"/>
      <c r="J610" s="509"/>
      <c r="K610" s="509"/>
      <c r="L610" s="507"/>
      <c r="M610" s="508"/>
      <c r="N610" s="508"/>
      <c r="O610" s="508"/>
      <c r="P610" s="507"/>
      <c r="Q610" s="507"/>
      <c r="R610" s="507"/>
      <c r="S610" s="507"/>
      <c r="T610" s="507"/>
      <c r="U610" s="507"/>
      <c r="V610" s="507"/>
      <c r="W610" s="507"/>
      <c r="X610" s="507"/>
      <c r="Y610" s="507"/>
      <c r="Z610" s="507"/>
      <c r="AA610" s="507"/>
      <c r="AB610" s="507"/>
    </row>
    <row r="611" spans="2:28" ht="12.75" customHeight="1">
      <c r="B611" s="507"/>
      <c r="D611" s="507"/>
      <c r="E611" s="507"/>
      <c r="F611" s="507"/>
      <c r="G611" s="507"/>
      <c r="H611" s="509"/>
      <c r="I611" s="509"/>
      <c r="J611" s="509"/>
      <c r="K611" s="509"/>
      <c r="L611" s="507"/>
      <c r="M611" s="508"/>
      <c r="N611" s="508"/>
      <c r="O611" s="508"/>
      <c r="P611" s="507"/>
      <c r="Q611" s="507"/>
      <c r="R611" s="507"/>
      <c r="S611" s="507"/>
      <c r="T611" s="507"/>
      <c r="U611" s="507"/>
      <c r="V611" s="507"/>
      <c r="W611" s="507"/>
      <c r="X611" s="507"/>
      <c r="Y611" s="507"/>
      <c r="Z611" s="507"/>
      <c r="AA611" s="507"/>
      <c r="AB611" s="507"/>
    </row>
    <row r="612" spans="2:28" ht="12.75" customHeight="1">
      <c r="B612" s="507"/>
      <c r="D612" s="507"/>
      <c r="E612" s="507"/>
      <c r="F612" s="507"/>
      <c r="G612" s="507"/>
      <c r="H612" s="509"/>
      <c r="I612" s="509"/>
      <c r="J612" s="509"/>
      <c r="K612" s="509"/>
      <c r="L612" s="507"/>
      <c r="M612" s="508"/>
      <c r="N612" s="508"/>
      <c r="O612" s="508"/>
      <c r="P612" s="507"/>
      <c r="Q612" s="507"/>
      <c r="R612" s="507"/>
      <c r="S612" s="507"/>
      <c r="T612" s="507"/>
      <c r="U612" s="507"/>
      <c r="V612" s="507"/>
      <c r="W612" s="507"/>
      <c r="X612" s="507"/>
      <c r="Y612" s="507"/>
      <c r="Z612" s="507"/>
      <c r="AA612" s="507"/>
      <c r="AB612" s="507"/>
    </row>
    <row r="613" spans="2:28" ht="12.75" customHeight="1">
      <c r="B613" s="507"/>
      <c r="D613" s="507"/>
      <c r="E613" s="507"/>
      <c r="F613" s="507"/>
      <c r="G613" s="507"/>
      <c r="H613" s="509"/>
      <c r="I613" s="509"/>
      <c r="J613" s="509"/>
      <c r="K613" s="509"/>
      <c r="L613" s="507"/>
      <c r="M613" s="508"/>
      <c r="N613" s="508"/>
      <c r="O613" s="508"/>
      <c r="P613" s="507"/>
      <c r="Q613" s="507"/>
      <c r="R613" s="507"/>
      <c r="S613" s="507"/>
      <c r="T613" s="507"/>
      <c r="U613" s="507"/>
      <c r="V613" s="507"/>
      <c r="W613" s="507"/>
      <c r="X613" s="507"/>
      <c r="Y613" s="507"/>
      <c r="Z613" s="507"/>
      <c r="AA613" s="507"/>
      <c r="AB613" s="507"/>
    </row>
    <row r="614" spans="2:28" ht="12.75" customHeight="1">
      <c r="B614" s="507"/>
      <c r="D614" s="507"/>
      <c r="E614" s="507"/>
      <c r="F614" s="507"/>
      <c r="G614" s="507"/>
      <c r="H614" s="509"/>
      <c r="I614" s="509"/>
      <c r="J614" s="509"/>
      <c r="K614" s="509"/>
      <c r="L614" s="507"/>
      <c r="M614" s="508"/>
      <c r="N614" s="508"/>
      <c r="O614" s="508"/>
      <c r="P614" s="507"/>
      <c r="Q614" s="507"/>
      <c r="R614" s="507"/>
      <c r="S614" s="507"/>
      <c r="T614" s="507"/>
      <c r="U614" s="507"/>
      <c r="V614" s="507"/>
      <c r="W614" s="507"/>
      <c r="X614" s="507"/>
      <c r="Y614" s="507"/>
      <c r="Z614" s="507"/>
      <c r="AA614" s="507"/>
      <c r="AB614" s="507"/>
    </row>
    <row r="615" spans="2:28" ht="12.75" customHeight="1">
      <c r="B615" s="507"/>
      <c r="D615" s="507"/>
      <c r="E615" s="507"/>
      <c r="F615" s="507"/>
      <c r="G615" s="507"/>
      <c r="H615" s="509"/>
      <c r="I615" s="509"/>
      <c r="J615" s="509"/>
      <c r="K615" s="509"/>
      <c r="L615" s="507"/>
      <c r="M615" s="508"/>
      <c r="N615" s="508"/>
      <c r="O615" s="508"/>
      <c r="P615" s="507"/>
      <c r="Q615" s="507"/>
      <c r="R615" s="507"/>
      <c r="S615" s="507"/>
      <c r="T615" s="507"/>
      <c r="U615" s="507"/>
      <c r="V615" s="507"/>
      <c r="W615" s="507"/>
      <c r="X615" s="507"/>
      <c r="Y615" s="507"/>
      <c r="Z615" s="507"/>
      <c r="AA615" s="507"/>
      <c r="AB615" s="507"/>
    </row>
    <row r="616" spans="2:28" ht="12.75" customHeight="1">
      <c r="B616" s="507"/>
      <c r="D616" s="507"/>
      <c r="E616" s="507"/>
      <c r="F616" s="507"/>
      <c r="G616" s="507"/>
      <c r="H616" s="509"/>
      <c r="I616" s="509"/>
      <c r="J616" s="509"/>
      <c r="K616" s="509"/>
      <c r="L616" s="507"/>
      <c r="M616" s="508"/>
      <c r="N616" s="508"/>
      <c r="O616" s="508"/>
      <c r="P616" s="507"/>
      <c r="Q616" s="507"/>
      <c r="R616" s="507"/>
      <c r="S616" s="507"/>
      <c r="T616" s="507"/>
      <c r="U616" s="507"/>
      <c r="V616" s="507"/>
      <c r="W616" s="507"/>
      <c r="X616" s="507"/>
      <c r="Y616" s="507"/>
      <c r="Z616" s="507"/>
      <c r="AA616" s="507"/>
      <c r="AB616" s="507"/>
    </row>
    <row r="617" spans="2:28" ht="12.75" customHeight="1">
      <c r="B617" s="507"/>
      <c r="D617" s="507"/>
      <c r="E617" s="507"/>
      <c r="F617" s="507"/>
      <c r="G617" s="507"/>
      <c r="H617" s="509"/>
      <c r="I617" s="509"/>
      <c r="J617" s="509"/>
      <c r="K617" s="509"/>
      <c r="L617" s="507"/>
      <c r="M617" s="508"/>
      <c r="N617" s="508"/>
      <c r="O617" s="508"/>
      <c r="P617" s="507"/>
      <c r="Q617" s="507"/>
      <c r="R617" s="507"/>
      <c r="S617" s="507"/>
      <c r="T617" s="507"/>
      <c r="U617" s="507"/>
      <c r="V617" s="507"/>
      <c r="W617" s="507"/>
      <c r="X617" s="507"/>
      <c r="Y617" s="507"/>
      <c r="Z617" s="507"/>
      <c r="AA617" s="507"/>
      <c r="AB617" s="507"/>
    </row>
    <row r="618" spans="2:28" ht="12.75" customHeight="1">
      <c r="B618" s="507"/>
      <c r="D618" s="507"/>
      <c r="E618" s="507"/>
      <c r="F618" s="507"/>
      <c r="G618" s="507"/>
      <c r="H618" s="509"/>
      <c r="I618" s="509"/>
      <c r="J618" s="509"/>
      <c r="K618" s="509"/>
      <c r="L618" s="507"/>
      <c r="M618" s="508"/>
      <c r="N618" s="508"/>
      <c r="O618" s="508"/>
      <c r="P618" s="507"/>
      <c r="Q618" s="507"/>
      <c r="R618" s="507"/>
      <c r="S618" s="507"/>
      <c r="T618" s="507"/>
      <c r="U618" s="507"/>
      <c r="V618" s="507"/>
      <c r="W618" s="507"/>
      <c r="X618" s="507"/>
      <c r="Y618" s="507"/>
      <c r="Z618" s="507"/>
      <c r="AA618" s="507"/>
      <c r="AB618" s="507"/>
    </row>
    <row r="619" spans="2:28" ht="12.75" customHeight="1">
      <c r="B619" s="507"/>
      <c r="D619" s="507"/>
      <c r="E619" s="507"/>
      <c r="F619" s="507"/>
      <c r="G619" s="507"/>
      <c r="H619" s="509"/>
      <c r="I619" s="509"/>
      <c r="J619" s="509"/>
      <c r="K619" s="509"/>
      <c r="L619" s="507"/>
      <c r="M619" s="508"/>
      <c r="N619" s="508"/>
      <c r="O619" s="508"/>
      <c r="P619" s="507"/>
      <c r="Q619" s="507"/>
      <c r="R619" s="507"/>
      <c r="S619" s="507"/>
      <c r="T619" s="507"/>
      <c r="U619" s="507"/>
      <c r="V619" s="507"/>
      <c r="W619" s="507"/>
      <c r="X619" s="507"/>
      <c r="Y619" s="507"/>
      <c r="Z619" s="507"/>
      <c r="AA619" s="507"/>
      <c r="AB619" s="507"/>
    </row>
    <row r="620" spans="2:28" ht="12.75" customHeight="1">
      <c r="B620" s="507"/>
      <c r="D620" s="507"/>
      <c r="E620" s="507"/>
      <c r="F620" s="507"/>
      <c r="G620" s="507"/>
      <c r="H620" s="509"/>
      <c r="I620" s="509"/>
      <c r="J620" s="509"/>
      <c r="K620" s="509"/>
      <c r="L620" s="507"/>
      <c r="M620" s="508"/>
      <c r="N620" s="508"/>
      <c r="O620" s="508"/>
      <c r="P620" s="507"/>
      <c r="Q620" s="507"/>
      <c r="R620" s="507"/>
      <c r="S620" s="507"/>
      <c r="T620" s="507"/>
      <c r="U620" s="507"/>
      <c r="V620" s="507"/>
      <c r="W620" s="507"/>
      <c r="X620" s="507"/>
      <c r="Y620" s="507"/>
      <c r="Z620" s="507"/>
      <c r="AA620" s="507"/>
      <c r="AB620" s="507"/>
    </row>
    <row r="621" spans="2:28" ht="12.75" customHeight="1">
      <c r="B621" s="507"/>
      <c r="D621" s="507"/>
      <c r="E621" s="507"/>
      <c r="F621" s="507"/>
      <c r="G621" s="507"/>
      <c r="H621" s="509"/>
      <c r="I621" s="509"/>
      <c r="J621" s="509"/>
      <c r="K621" s="509"/>
      <c r="L621" s="507"/>
      <c r="M621" s="508"/>
      <c r="N621" s="508"/>
      <c r="O621" s="508"/>
      <c r="P621" s="507"/>
      <c r="Q621" s="507"/>
      <c r="R621" s="507"/>
      <c r="S621" s="507"/>
      <c r="T621" s="507"/>
      <c r="U621" s="507"/>
      <c r="V621" s="507"/>
      <c r="W621" s="507"/>
      <c r="X621" s="507"/>
      <c r="Y621" s="507"/>
      <c r="Z621" s="507"/>
      <c r="AA621" s="507"/>
      <c r="AB621" s="507"/>
    </row>
    <row r="622" spans="2:28" ht="12.75" customHeight="1">
      <c r="B622" s="507"/>
      <c r="D622" s="507"/>
      <c r="E622" s="507"/>
      <c r="F622" s="507"/>
      <c r="G622" s="507"/>
      <c r="H622" s="509"/>
      <c r="I622" s="509"/>
      <c r="J622" s="509"/>
      <c r="K622" s="509"/>
      <c r="L622" s="507"/>
      <c r="M622" s="508"/>
      <c r="N622" s="508"/>
      <c r="O622" s="508"/>
      <c r="P622" s="507"/>
      <c r="Q622" s="507"/>
      <c r="R622" s="507"/>
      <c r="S622" s="507"/>
      <c r="T622" s="507"/>
      <c r="U622" s="507"/>
      <c r="V622" s="507"/>
      <c r="W622" s="507"/>
      <c r="X622" s="507"/>
      <c r="Y622" s="507"/>
      <c r="Z622" s="507"/>
      <c r="AA622" s="507"/>
      <c r="AB622" s="507"/>
    </row>
    <row r="623" spans="2:28" ht="12.75" customHeight="1">
      <c r="B623" s="507"/>
      <c r="D623" s="507"/>
      <c r="E623" s="507"/>
      <c r="F623" s="507"/>
      <c r="G623" s="507"/>
      <c r="H623" s="509"/>
      <c r="I623" s="509"/>
      <c r="J623" s="509"/>
      <c r="K623" s="509"/>
      <c r="L623" s="507"/>
      <c r="M623" s="508"/>
      <c r="N623" s="508"/>
      <c r="O623" s="508"/>
      <c r="P623" s="507"/>
      <c r="Q623" s="507"/>
      <c r="R623" s="507"/>
      <c r="S623" s="507"/>
      <c r="T623" s="507"/>
      <c r="U623" s="507"/>
      <c r="V623" s="507"/>
      <c r="W623" s="507"/>
      <c r="X623" s="507"/>
      <c r="Y623" s="507"/>
      <c r="Z623" s="507"/>
      <c r="AA623" s="507"/>
      <c r="AB623" s="507"/>
    </row>
    <row r="624" spans="2:28" ht="12.75" customHeight="1">
      <c r="B624" s="507"/>
      <c r="D624" s="507"/>
      <c r="E624" s="507"/>
      <c r="F624" s="507"/>
      <c r="G624" s="507"/>
      <c r="H624" s="509"/>
      <c r="I624" s="509"/>
      <c r="J624" s="509"/>
      <c r="K624" s="509"/>
      <c r="L624" s="507"/>
      <c r="M624" s="508"/>
      <c r="N624" s="508"/>
      <c r="O624" s="508"/>
      <c r="P624" s="507"/>
      <c r="Q624" s="507"/>
      <c r="R624" s="507"/>
      <c r="S624" s="507"/>
      <c r="T624" s="507"/>
      <c r="U624" s="507"/>
      <c r="V624" s="507"/>
      <c r="W624" s="507"/>
      <c r="X624" s="507"/>
      <c r="Y624" s="507"/>
      <c r="Z624" s="507"/>
      <c r="AA624" s="507"/>
      <c r="AB624" s="507"/>
    </row>
    <row r="625" spans="2:28" ht="12.75" customHeight="1">
      <c r="B625" s="507"/>
      <c r="D625" s="507"/>
      <c r="E625" s="507"/>
      <c r="F625" s="507"/>
      <c r="G625" s="507"/>
      <c r="H625" s="509"/>
      <c r="I625" s="509"/>
      <c r="J625" s="509"/>
      <c r="K625" s="509"/>
      <c r="L625" s="507"/>
      <c r="M625" s="508"/>
      <c r="N625" s="508"/>
      <c r="O625" s="508"/>
      <c r="P625" s="507"/>
      <c r="Q625" s="507"/>
      <c r="R625" s="507"/>
      <c r="S625" s="507"/>
      <c r="T625" s="507"/>
      <c r="U625" s="507"/>
      <c r="V625" s="507"/>
      <c r="W625" s="507"/>
      <c r="X625" s="507"/>
      <c r="Y625" s="507"/>
      <c r="Z625" s="507"/>
      <c r="AA625" s="507"/>
      <c r="AB625" s="507"/>
    </row>
    <row r="626" spans="2:28" ht="12.75" customHeight="1">
      <c r="B626" s="507"/>
      <c r="D626" s="507"/>
      <c r="E626" s="507"/>
      <c r="F626" s="507"/>
      <c r="G626" s="507"/>
      <c r="H626" s="509"/>
      <c r="I626" s="509"/>
      <c r="J626" s="509"/>
      <c r="K626" s="509"/>
      <c r="L626" s="507"/>
      <c r="M626" s="508"/>
      <c r="N626" s="508"/>
      <c r="O626" s="508"/>
      <c r="P626" s="507"/>
      <c r="Q626" s="507"/>
      <c r="R626" s="507"/>
      <c r="S626" s="507"/>
      <c r="T626" s="507"/>
      <c r="U626" s="507"/>
      <c r="V626" s="507"/>
      <c r="W626" s="507"/>
      <c r="X626" s="507"/>
      <c r="Y626" s="507"/>
      <c r="Z626" s="507"/>
      <c r="AA626" s="507"/>
      <c r="AB626" s="507"/>
    </row>
    <row r="627" spans="2:28" ht="12.75" customHeight="1">
      <c r="B627" s="507"/>
      <c r="D627" s="507"/>
      <c r="E627" s="507"/>
      <c r="F627" s="507"/>
      <c r="G627" s="507"/>
      <c r="H627" s="509"/>
      <c r="I627" s="509"/>
      <c r="J627" s="509"/>
      <c r="K627" s="509"/>
      <c r="L627" s="507"/>
      <c r="M627" s="508"/>
      <c r="N627" s="508"/>
      <c r="O627" s="508"/>
      <c r="P627" s="507"/>
      <c r="Q627" s="507"/>
      <c r="R627" s="507"/>
      <c r="S627" s="507"/>
      <c r="T627" s="507"/>
      <c r="U627" s="507"/>
      <c r="V627" s="507"/>
      <c r="W627" s="507"/>
      <c r="X627" s="507"/>
      <c r="Y627" s="507"/>
      <c r="Z627" s="507"/>
      <c r="AA627" s="507"/>
      <c r="AB627" s="507"/>
    </row>
    <row r="628" spans="2:28" ht="12.75" customHeight="1">
      <c r="B628" s="507"/>
      <c r="D628" s="507"/>
      <c r="E628" s="507"/>
      <c r="F628" s="507"/>
      <c r="G628" s="507"/>
      <c r="H628" s="509"/>
      <c r="I628" s="509"/>
      <c r="J628" s="509"/>
      <c r="K628" s="509"/>
      <c r="L628" s="507"/>
      <c r="M628" s="508"/>
      <c r="N628" s="508"/>
      <c r="O628" s="508"/>
      <c r="P628" s="507"/>
      <c r="Q628" s="507"/>
      <c r="R628" s="507"/>
      <c r="S628" s="507"/>
      <c r="T628" s="507"/>
      <c r="U628" s="507"/>
      <c r="V628" s="507"/>
      <c r="W628" s="507"/>
      <c r="X628" s="507"/>
      <c r="Y628" s="507"/>
      <c r="Z628" s="507"/>
      <c r="AA628" s="507"/>
      <c r="AB628" s="507"/>
    </row>
    <row r="629" spans="2:28" ht="12.75" customHeight="1">
      <c r="B629" s="507"/>
      <c r="D629" s="507"/>
      <c r="E629" s="507"/>
      <c r="F629" s="507"/>
      <c r="G629" s="507"/>
      <c r="H629" s="509"/>
      <c r="I629" s="509"/>
      <c r="J629" s="509"/>
      <c r="K629" s="509"/>
      <c r="L629" s="507"/>
      <c r="M629" s="508"/>
      <c r="N629" s="508"/>
      <c r="O629" s="508"/>
      <c r="P629" s="507"/>
      <c r="Q629" s="507"/>
      <c r="R629" s="507"/>
      <c r="S629" s="507"/>
      <c r="T629" s="507"/>
      <c r="U629" s="507"/>
      <c r="V629" s="507"/>
      <c r="W629" s="507"/>
      <c r="X629" s="507"/>
      <c r="Y629" s="507"/>
      <c r="Z629" s="507"/>
      <c r="AA629" s="507"/>
      <c r="AB629" s="507"/>
    </row>
    <row r="630" spans="2:28" ht="12.75" customHeight="1">
      <c r="B630" s="507"/>
      <c r="D630" s="507"/>
      <c r="E630" s="507"/>
      <c r="F630" s="507"/>
      <c r="G630" s="507"/>
      <c r="H630" s="509"/>
      <c r="I630" s="509"/>
      <c r="J630" s="509"/>
      <c r="K630" s="509"/>
      <c r="L630" s="507"/>
      <c r="M630" s="508"/>
      <c r="N630" s="508"/>
      <c r="O630" s="508"/>
      <c r="P630" s="507"/>
      <c r="Q630" s="507"/>
      <c r="R630" s="507"/>
      <c r="S630" s="507"/>
      <c r="T630" s="507"/>
      <c r="U630" s="507"/>
      <c r="V630" s="507"/>
      <c r="W630" s="507"/>
      <c r="X630" s="507"/>
      <c r="Y630" s="507"/>
      <c r="Z630" s="507"/>
      <c r="AA630" s="507"/>
      <c r="AB630" s="507"/>
    </row>
    <row r="631" spans="2:28" ht="12.75" customHeight="1">
      <c r="B631" s="507"/>
      <c r="D631" s="507"/>
      <c r="E631" s="507"/>
      <c r="F631" s="507"/>
      <c r="G631" s="507"/>
      <c r="H631" s="509"/>
      <c r="I631" s="509"/>
      <c r="J631" s="509"/>
      <c r="K631" s="509"/>
      <c r="L631" s="507"/>
      <c r="M631" s="508"/>
      <c r="N631" s="508"/>
      <c r="O631" s="508"/>
      <c r="P631" s="507"/>
      <c r="Q631" s="507"/>
      <c r="R631" s="507"/>
      <c r="S631" s="507"/>
      <c r="T631" s="507"/>
      <c r="U631" s="507"/>
      <c r="V631" s="507"/>
      <c r="W631" s="507"/>
      <c r="X631" s="507"/>
      <c r="Y631" s="507"/>
      <c r="Z631" s="507"/>
      <c r="AA631" s="507"/>
      <c r="AB631" s="507"/>
    </row>
    <row r="632" spans="2:28" ht="12.75" customHeight="1">
      <c r="B632" s="507"/>
      <c r="D632" s="507"/>
      <c r="E632" s="507"/>
      <c r="F632" s="507"/>
      <c r="G632" s="507"/>
      <c r="H632" s="509"/>
      <c r="I632" s="509"/>
      <c r="J632" s="509"/>
      <c r="K632" s="509"/>
      <c r="L632" s="507"/>
      <c r="M632" s="508"/>
      <c r="N632" s="508"/>
      <c r="O632" s="508"/>
      <c r="P632" s="507"/>
      <c r="Q632" s="507"/>
      <c r="R632" s="507"/>
      <c r="S632" s="507"/>
      <c r="T632" s="507"/>
      <c r="U632" s="507"/>
      <c r="V632" s="507"/>
      <c r="W632" s="507"/>
      <c r="X632" s="507"/>
      <c r="Y632" s="507"/>
      <c r="Z632" s="507"/>
      <c r="AA632" s="507"/>
      <c r="AB632" s="507"/>
    </row>
    <row r="633" spans="2:28" ht="12.75" customHeight="1">
      <c r="B633" s="507"/>
      <c r="D633" s="507"/>
      <c r="E633" s="507"/>
      <c r="F633" s="507"/>
      <c r="G633" s="507"/>
      <c r="H633" s="509"/>
      <c r="I633" s="509"/>
      <c r="J633" s="509"/>
      <c r="K633" s="509"/>
      <c r="L633" s="507"/>
      <c r="M633" s="508"/>
      <c r="N633" s="508"/>
      <c r="O633" s="508"/>
      <c r="P633" s="507"/>
      <c r="Q633" s="507"/>
      <c r="R633" s="507"/>
      <c r="S633" s="507"/>
      <c r="T633" s="507"/>
      <c r="U633" s="507"/>
      <c r="V633" s="507"/>
      <c r="W633" s="507"/>
      <c r="X633" s="507"/>
      <c r="Y633" s="507"/>
      <c r="Z633" s="507"/>
      <c r="AA633" s="507"/>
      <c r="AB633" s="507"/>
    </row>
    <row r="634" spans="2:28" ht="12.75" customHeight="1">
      <c r="B634" s="507"/>
      <c r="D634" s="507"/>
      <c r="E634" s="507"/>
      <c r="F634" s="507"/>
      <c r="G634" s="507"/>
      <c r="H634" s="509"/>
      <c r="I634" s="509"/>
      <c r="J634" s="509"/>
      <c r="K634" s="509"/>
      <c r="L634" s="507"/>
      <c r="M634" s="508"/>
      <c r="N634" s="508"/>
      <c r="O634" s="508"/>
      <c r="P634" s="507"/>
      <c r="Q634" s="507"/>
      <c r="R634" s="507"/>
      <c r="S634" s="507"/>
      <c r="T634" s="507"/>
      <c r="U634" s="507"/>
      <c r="V634" s="507"/>
      <c r="W634" s="507"/>
      <c r="X634" s="507"/>
      <c r="Y634" s="507"/>
      <c r="Z634" s="507"/>
      <c r="AA634" s="507"/>
      <c r="AB634" s="507"/>
    </row>
    <row r="635" spans="2:28" ht="12.75" customHeight="1">
      <c r="B635" s="507"/>
      <c r="D635" s="507"/>
      <c r="E635" s="507"/>
      <c r="F635" s="507"/>
      <c r="G635" s="507"/>
      <c r="H635" s="509"/>
      <c r="I635" s="509"/>
      <c r="J635" s="509"/>
      <c r="K635" s="509"/>
      <c r="L635" s="507"/>
      <c r="M635" s="508"/>
      <c r="N635" s="508"/>
      <c r="O635" s="508"/>
      <c r="P635" s="507"/>
      <c r="Q635" s="507"/>
      <c r="R635" s="507"/>
      <c r="S635" s="507"/>
      <c r="T635" s="507"/>
      <c r="U635" s="507"/>
      <c r="V635" s="507"/>
      <c r="W635" s="507"/>
      <c r="X635" s="507"/>
      <c r="Y635" s="507"/>
      <c r="Z635" s="507"/>
      <c r="AA635" s="507"/>
      <c r="AB635" s="507"/>
    </row>
    <row r="636" spans="2:28" ht="12.75" customHeight="1">
      <c r="B636" s="507"/>
      <c r="D636" s="507"/>
      <c r="E636" s="507"/>
      <c r="F636" s="507"/>
      <c r="G636" s="507"/>
      <c r="H636" s="509"/>
      <c r="I636" s="509"/>
      <c r="J636" s="509"/>
      <c r="K636" s="509"/>
      <c r="L636" s="507"/>
      <c r="M636" s="508"/>
      <c r="N636" s="508"/>
      <c r="O636" s="508"/>
      <c r="P636" s="507"/>
      <c r="Q636" s="507"/>
      <c r="R636" s="507"/>
      <c r="S636" s="507"/>
      <c r="T636" s="507"/>
      <c r="U636" s="507"/>
      <c r="V636" s="507"/>
      <c r="W636" s="507"/>
      <c r="X636" s="507"/>
      <c r="Y636" s="507"/>
      <c r="Z636" s="507"/>
      <c r="AA636" s="507"/>
      <c r="AB636" s="507"/>
    </row>
    <row r="637" spans="2:28" ht="12.75" customHeight="1">
      <c r="B637" s="507"/>
      <c r="D637" s="507"/>
      <c r="E637" s="507"/>
      <c r="F637" s="507"/>
      <c r="G637" s="507"/>
      <c r="H637" s="509"/>
      <c r="I637" s="509"/>
      <c r="J637" s="509"/>
      <c r="K637" s="509"/>
      <c r="L637" s="507"/>
      <c r="M637" s="508"/>
      <c r="N637" s="508"/>
      <c r="O637" s="508"/>
      <c r="P637" s="507"/>
      <c r="Q637" s="507"/>
      <c r="R637" s="507"/>
      <c r="S637" s="507"/>
      <c r="T637" s="507"/>
      <c r="U637" s="507"/>
      <c r="V637" s="507"/>
      <c r="W637" s="507"/>
      <c r="X637" s="507"/>
      <c r="Y637" s="507"/>
      <c r="Z637" s="507"/>
      <c r="AA637" s="507"/>
      <c r="AB637" s="507"/>
    </row>
    <row r="638" spans="2:28" ht="12.75" customHeight="1">
      <c r="B638" s="507"/>
      <c r="D638" s="507"/>
      <c r="E638" s="507"/>
      <c r="F638" s="507"/>
      <c r="G638" s="507"/>
      <c r="H638" s="509"/>
      <c r="I638" s="509"/>
      <c r="J638" s="509"/>
      <c r="K638" s="509"/>
      <c r="L638" s="507"/>
      <c r="M638" s="508"/>
      <c r="N638" s="508"/>
      <c r="O638" s="508"/>
      <c r="P638" s="507"/>
      <c r="Q638" s="507"/>
      <c r="R638" s="507"/>
      <c r="S638" s="507"/>
      <c r="T638" s="507"/>
      <c r="U638" s="507"/>
      <c r="V638" s="507"/>
      <c r="W638" s="507"/>
      <c r="X638" s="507"/>
      <c r="Y638" s="507"/>
      <c r="Z638" s="507"/>
      <c r="AA638" s="507"/>
      <c r="AB638" s="507"/>
    </row>
    <row r="639" spans="2:28" ht="12.75" customHeight="1">
      <c r="B639" s="507"/>
      <c r="D639" s="507"/>
      <c r="E639" s="507"/>
      <c r="F639" s="507"/>
      <c r="G639" s="507"/>
      <c r="H639" s="509"/>
      <c r="I639" s="509"/>
      <c r="J639" s="509"/>
      <c r="K639" s="509"/>
      <c r="L639" s="507"/>
      <c r="M639" s="508"/>
      <c r="N639" s="508"/>
      <c r="O639" s="508"/>
      <c r="P639" s="507"/>
      <c r="Q639" s="507"/>
      <c r="R639" s="507"/>
      <c r="S639" s="507"/>
      <c r="T639" s="507"/>
      <c r="U639" s="507"/>
      <c r="V639" s="507"/>
      <c r="W639" s="507"/>
      <c r="X639" s="507"/>
      <c r="Y639" s="507"/>
      <c r="Z639" s="507"/>
      <c r="AA639" s="507"/>
      <c r="AB639" s="507"/>
    </row>
    <row r="640" spans="2:28" ht="12.75" customHeight="1">
      <c r="B640" s="507"/>
      <c r="D640" s="507"/>
      <c r="E640" s="507"/>
      <c r="F640" s="507"/>
      <c r="G640" s="507"/>
      <c r="H640" s="509"/>
      <c r="I640" s="509"/>
      <c r="J640" s="509"/>
      <c r="K640" s="509"/>
      <c r="L640" s="507"/>
      <c r="M640" s="508"/>
      <c r="N640" s="508"/>
      <c r="O640" s="508"/>
      <c r="P640" s="507"/>
      <c r="Q640" s="507"/>
      <c r="R640" s="507"/>
      <c r="S640" s="507"/>
      <c r="T640" s="507"/>
      <c r="U640" s="507"/>
      <c r="V640" s="507"/>
      <c r="W640" s="507"/>
      <c r="X640" s="507"/>
      <c r="Y640" s="507"/>
      <c r="Z640" s="507"/>
      <c r="AA640" s="507"/>
      <c r="AB640" s="507"/>
    </row>
    <row r="641" spans="2:28" ht="12.75" customHeight="1">
      <c r="B641" s="507"/>
      <c r="D641" s="507"/>
      <c r="E641" s="507"/>
      <c r="F641" s="507"/>
      <c r="G641" s="507"/>
      <c r="H641" s="509"/>
      <c r="I641" s="509"/>
      <c r="J641" s="509"/>
      <c r="K641" s="509"/>
      <c r="L641" s="507"/>
      <c r="M641" s="508"/>
      <c r="N641" s="508"/>
      <c r="O641" s="508"/>
      <c r="P641" s="507"/>
      <c r="Q641" s="507"/>
      <c r="R641" s="507"/>
      <c r="S641" s="507"/>
      <c r="T641" s="507"/>
      <c r="U641" s="507"/>
      <c r="V641" s="507"/>
      <c r="W641" s="507"/>
      <c r="X641" s="507"/>
      <c r="Y641" s="507"/>
      <c r="Z641" s="507"/>
      <c r="AA641" s="507"/>
      <c r="AB641" s="507"/>
    </row>
    <row r="642" spans="2:28" ht="12.75" customHeight="1">
      <c r="B642" s="507"/>
      <c r="D642" s="507"/>
      <c r="E642" s="507"/>
      <c r="F642" s="507"/>
      <c r="G642" s="507"/>
      <c r="H642" s="509"/>
      <c r="I642" s="509"/>
      <c r="J642" s="509"/>
      <c r="K642" s="509"/>
      <c r="L642" s="507"/>
      <c r="M642" s="508"/>
      <c r="N642" s="508"/>
      <c r="O642" s="508"/>
      <c r="P642" s="507"/>
      <c r="Q642" s="507"/>
      <c r="R642" s="507"/>
      <c r="S642" s="507"/>
      <c r="T642" s="507"/>
      <c r="U642" s="507"/>
      <c r="V642" s="507"/>
      <c r="W642" s="507"/>
      <c r="X642" s="507"/>
      <c r="Y642" s="507"/>
      <c r="Z642" s="507"/>
      <c r="AA642" s="507"/>
      <c r="AB642" s="507"/>
    </row>
    <row r="643" spans="2:28" ht="12.75" customHeight="1">
      <c r="B643" s="507"/>
      <c r="D643" s="507"/>
      <c r="E643" s="507"/>
      <c r="F643" s="507"/>
      <c r="G643" s="507"/>
      <c r="H643" s="509"/>
      <c r="I643" s="509"/>
      <c r="J643" s="509"/>
      <c r="K643" s="509"/>
      <c r="L643" s="507"/>
      <c r="M643" s="508"/>
      <c r="N643" s="508"/>
      <c r="O643" s="508"/>
      <c r="P643" s="507"/>
      <c r="Q643" s="507"/>
      <c r="R643" s="507"/>
      <c r="S643" s="507"/>
      <c r="T643" s="507"/>
      <c r="U643" s="507"/>
      <c r="V643" s="507"/>
      <c r="W643" s="507"/>
      <c r="X643" s="507"/>
      <c r="Y643" s="507"/>
      <c r="Z643" s="507"/>
      <c r="AA643" s="507"/>
      <c r="AB643" s="507"/>
    </row>
    <row r="644" spans="2:28" ht="12.75" customHeight="1">
      <c r="B644" s="507"/>
      <c r="D644" s="507"/>
      <c r="E644" s="507"/>
      <c r="F644" s="507"/>
      <c r="G644" s="507"/>
      <c r="H644" s="509"/>
      <c r="I644" s="509"/>
      <c r="J644" s="509"/>
      <c r="K644" s="509"/>
      <c r="L644" s="507"/>
      <c r="M644" s="508"/>
      <c r="N644" s="508"/>
      <c r="O644" s="508"/>
      <c r="P644" s="507"/>
      <c r="Q644" s="507"/>
      <c r="R644" s="507"/>
      <c r="S644" s="507"/>
      <c r="T644" s="507"/>
      <c r="U644" s="507"/>
      <c r="V644" s="507"/>
      <c r="W644" s="507"/>
      <c r="X644" s="507"/>
      <c r="Y644" s="507"/>
      <c r="Z644" s="507"/>
      <c r="AA644" s="507"/>
      <c r="AB644" s="507"/>
    </row>
    <row r="645" spans="2:28" ht="12.75" customHeight="1">
      <c r="B645" s="507"/>
      <c r="D645" s="507"/>
      <c r="E645" s="507"/>
      <c r="F645" s="507"/>
      <c r="G645" s="507"/>
      <c r="H645" s="509"/>
      <c r="I645" s="509"/>
      <c r="J645" s="509"/>
      <c r="K645" s="509"/>
      <c r="L645" s="507"/>
      <c r="M645" s="508"/>
      <c r="N645" s="508"/>
      <c r="O645" s="508"/>
      <c r="P645" s="507"/>
      <c r="Q645" s="507"/>
      <c r="R645" s="507"/>
      <c r="S645" s="507"/>
      <c r="T645" s="507"/>
      <c r="U645" s="507"/>
      <c r="V645" s="507"/>
      <c r="W645" s="507"/>
      <c r="X645" s="507"/>
      <c r="Y645" s="507"/>
      <c r="Z645" s="507"/>
      <c r="AA645" s="507"/>
      <c r="AB645" s="507"/>
    </row>
    <row r="646" spans="2:28" ht="12.75" customHeight="1">
      <c r="B646" s="507"/>
      <c r="D646" s="507"/>
      <c r="E646" s="507"/>
      <c r="F646" s="507"/>
      <c r="G646" s="507"/>
      <c r="H646" s="509"/>
      <c r="I646" s="509"/>
      <c r="J646" s="509"/>
      <c r="K646" s="509"/>
      <c r="L646" s="507"/>
      <c r="M646" s="508"/>
      <c r="N646" s="508"/>
      <c r="O646" s="508"/>
      <c r="P646" s="507"/>
      <c r="Q646" s="507"/>
      <c r="R646" s="507"/>
      <c r="S646" s="507"/>
      <c r="T646" s="507"/>
      <c r="U646" s="507"/>
      <c r="V646" s="507"/>
      <c r="W646" s="507"/>
      <c r="X646" s="507"/>
      <c r="Y646" s="507"/>
      <c r="Z646" s="507"/>
      <c r="AA646" s="507"/>
      <c r="AB646" s="507"/>
    </row>
    <row r="647" spans="2:28" ht="12.75" customHeight="1">
      <c r="B647" s="507"/>
      <c r="D647" s="507"/>
      <c r="E647" s="507"/>
      <c r="F647" s="507"/>
      <c r="G647" s="507"/>
      <c r="H647" s="509"/>
      <c r="I647" s="509"/>
      <c r="J647" s="509"/>
      <c r="K647" s="509"/>
      <c r="L647" s="507"/>
      <c r="M647" s="508"/>
      <c r="N647" s="508"/>
      <c r="O647" s="508"/>
      <c r="P647" s="507"/>
      <c r="Q647" s="507"/>
      <c r="R647" s="507"/>
      <c r="S647" s="507"/>
      <c r="T647" s="507"/>
      <c r="U647" s="507"/>
      <c r="V647" s="507"/>
      <c r="W647" s="507"/>
      <c r="X647" s="507"/>
      <c r="Y647" s="507"/>
      <c r="Z647" s="507"/>
      <c r="AA647" s="507"/>
      <c r="AB647" s="507"/>
    </row>
    <row r="648" spans="2:28" ht="12.75" customHeight="1">
      <c r="B648" s="507"/>
      <c r="D648" s="507"/>
      <c r="E648" s="507"/>
      <c r="F648" s="507"/>
      <c r="G648" s="507"/>
      <c r="H648" s="509"/>
      <c r="I648" s="509"/>
      <c r="J648" s="509"/>
      <c r="K648" s="509"/>
      <c r="L648" s="507"/>
      <c r="M648" s="508"/>
      <c r="N648" s="508"/>
      <c r="O648" s="508"/>
      <c r="P648" s="507"/>
      <c r="Q648" s="507"/>
      <c r="R648" s="507"/>
      <c r="S648" s="507"/>
      <c r="T648" s="507"/>
      <c r="U648" s="507"/>
      <c r="V648" s="507"/>
      <c r="W648" s="507"/>
      <c r="X648" s="507"/>
      <c r="Y648" s="507"/>
      <c r="Z648" s="507"/>
      <c r="AA648" s="507"/>
      <c r="AB648" s="507"/>
    </row>
    <row r="649" spans="2:28" ht="12.75" customHeight="1">
      <c r="B649" s="507"/>
      <c r="D649" s="507"/>
      <c r="E649" s="507"/>
      <c r="F649" s="507"/>
      <c r="G649" s="507"/>
      <c r="H649" s="509"/>
      <c r="I649" s="509"/>
      <c r="J649" s="509"/>
      <c r="K649" s="509"/>
      <c r="L649" s="507"/>
      <c r="M649" s="508"/>
      <c r="N649" s="508"/>
      <c r="O649" s="508"/>
      <c r="P649" s="507"/>
      <c r="Q649" s="507"/>
      <c r="R649" s="507"/>
      <c r="S649" s="507"/>
      <c r="T649" s="507"/>
      <c r="U649" s="507"/>
      <c r="V649" s="507"/>
      <c r="W649" s="507"/>
      <c r="X649" s="507"/>
      <c r="Y649" s="507"/>
      <c r="Z649" s="507"/>
      <c r="AA649" s="507"/>
      <c r="AB649" s="507"/>
    </row>
    <row r="650" spans="2:28" ht="12.75" customHeight="1">
      <c r="B650" s="507"/>
      <c r="D650" s="507"/>
      <c r="E650" s="507"/>
      <c r="F650" s="507"/>
      <c r="G650" s="507"/>
      <c r="H650" s="509"/>
      <c r="I650" s="509"/>
      <c r="J650" s="509"/>
      <c r="K650" s="509"/>
      <c r="L650" s="507"/>
      <c r="M650" s="508"/>
      <c r="N650" s="508"/>
      <c r="O650" s="508"/>
      <c r="P650" s="507"/>
      <c r="Q650" s="507"/>
      <c r="R650" s="507"/>
      <c r="S650" s="507"/>
      <c r="T650" s="507"/>
      <c r="U650" s="507"/>
      <c r="V650" s="507"/>
      <c r="W650" s="507"/>
      <c r="X650" s="507"/>
      <c r="Y650" s="507"/>
      <c r="Z650" s="507"/>
      <c r="AA650" s="507"/>
      <c r="AB650" s="507"/>
    </row>
    <row r="651" spans="2:28" ht="12.75" customHeight="1">
      <c r="B651" s="507"/>
      <c r="D651" s="507"/>
      <c r="E651" s="507"/>
      <c r="F651" s="507"/>
      <c r="G651" s="507"/>
      <c r="H651" s="509"/>
      <c r="I651" s="509"/>
      <c r="J651" s="509"/>
      <c r="K651" s="509"/>
      <c r="L651" s="507"/>
      <c r="M651" s="508"/>
      <c r="N651" s="508"/>
      <c r="O651" s="508"/>
      <c r="P651" s="507"/>
      <c r="Q651" s="507"/>
      <c r="R651" s="507"/>
      <c r="S651" s="507"/>
      <c r="T651" s="507"/>
      <c r="U651" s="507"/>
      <c r="V651" s="507"/>
      <c r="W651" s="507"/>
      <c r="X651" s="507"/>
      <c r="Y651" s="507"/>
      <c r="Z651" s="507"/>
      <c r="AA651" s="507"/>
      <c r="AB651" s="507"/>
    </row>
    <row r="652" spans="2:28" ht="12.75" customHeight="1">
      <c r="B652" s="507"/>
      <c r="D652" s="507"/>
      <c r="E652" s="507"/>
      <c r="F652" s="507"/>
      <c r="G652" s="507"/>
      <c r="H652" s="509"/>
      <c r="I652" s="509"/>
      <c r="J652" s="509"/>
      <c r="K652" s="509"/>
      <c r="L652" s="507"/>
      <c r="M652" s="508"/>
      <c r="N652" s="508"/>
      <c r="O652" s="508"/>
      <c r="P652" s="507"/>
      <c r="Q652" s="507"/>
      <c r="R652" s="507"/>
      <c r="S652" s="507"/>
      <c r="T652" s="507"/>
      <c r="U652" s="507"/>
      <c r="V652" s="507"/>
      <c r="W652" s="507"/>
      <c r="X652" s="507"/>
      <c r="Y652" s="507"/>
      <c r="Z652" s="507"/>
      <c r="AA652" s="507"/>
      <c r="AB652" s="507"/>
    </row>
    <row r="653" spans="2:28" ht="12.75" customHeight="1">
      <c r="B653" s="507"/>
      <c r="D653" s="507"/>
      <c r="E653" s="507"/>
      <c r="F653" s="507"/>
      <c r="G653" s="507"/>
      <c r="H653" s="509"/>
      <c r="I653" s="509"/>
      <c r="J653" s="509"/>
      <c r="K653" s="509"/>
      <c r="L653" s="507"/>
      <c r="M653" s="508"/>
      <c r="N653" s="508"/>
      <c r="O653" s="508"/>
      <c r="P653" s="507"/>
      <c r="Q653" s="507"/>
      <c r="R653" s="507"/>
      <c r="S653" s="507"/>
      <c r="T653" s="507"/>
      <c r="U653" s="507"/>
      <c r="V653" s="507"/>
      <c r="W653" s="507"/>
      <c r="X653" s="507"/>
      <c r="Y653" s="507"/>
      <c r="Z653" s="507"/>
      <c r="AA653" s="507"/>
      <c r="AB653" s="507"/>
    </row>
    <row r="654" spans="2:28" ht="12.75" customHeight="1">
      <c r="B654" s="507"/>
      <c r="D654" s="507"/>
      <c r="E654" s="507"/>
      <c r="F654" s="507"/>
      <c r="G654" s="507"/>
      <c r="H654" s="509"/>
      <c r="I654" s="509"/>
      <c r="J654" s="509"/>
      <c r="K654" s="509"/>
      <c r="L654" s="507"/>
      <c r="M654" s="508"/>
      <c r="N654" s="508"/>
      <c r="O654" s="508"/>
      <c r="P654" s="507"/>
      <c r="Q654" s="507"/>
      <c r="R654" s="507"/>
      <c r="S654" s="507"/>
      <c r="T654" s="507"/>
      <c r="U654" s="507"/>
      <c r="V654" s="507"/>
      <c r="W654" s="507"/>
      <c r="X654" s="507"/>
      <c r="Y654" s="507"/>
      <c r="Z654" s="507"/>
      <c r="AA654" s="507"/>
      <c r="AB654" s="507"/>
    </row>
    <row r="655" spans="2:28" ht="12.75" customHeight="1">
      <c r="B655" s="507"/>
      <c r="D655" s="507"/>
      <c r="E655" s="507"/>
      <c r="F655" s="507"/>
      <c r="G655" s="507"/>
      <c r="H655" s="509"/>
      <c r="I655" s="509"/>
      <c r="J655" s="509"/>
      <c r="K655" s="509"/>
      <c r="L655" s="507"/>
      <c r="M655" s="508"/>
      <c r="N655" s="508"/>
      <c r="O655" s="508"/>
      <c r="P655" s="507"/>
      <c r="Q655" s="507"/>
      <c r="R655" s="507"/>
      <c r="S655" s="507"/>
      <c r="T655" s="507"/>
      <c r="U655" s="507"/>
      <c r="V655" s="507"/>
      <c r="W655" s="507"/>
      <c r="X655" s="507"/>
      <c r="Y655" s="507"/>
      <c r="Z655" s="507"/>
      <c r="AA655" s="507"/>
      <c r="AB655" s="507"/>
    </row>
    <row r="656" spans="2:28" ht="12.75" customHeight="1">
      <c r="B656" s="507"/>
      <c r="D656" s="507"/>
      <c r="E656" s="507"/>
      <c r="F656" s="507"/>
      <c r="G656" s="507"/>
      <c r="H656" s="509"/>
      <c r="I656" s="509"/>
      <c r="J656" s="509"/>
      <c r="K656" s="509"/>
      <c r="L656" s="507"/>
      <c r="M656" s="508"/>
      <c r="N656" s="508"/>
      <c r="O656" s="508"/>
      <c r="P656" s="507"/>
      <c r="Q656" s="507"/>
      <c r="R656" s="507"/>
      <c r="S656" s="507"/>
      <c r="T656" s="507"/>
      <c r="U656" s="507"/>
      <c r="V656" s="507"/>
      <c r="W656" s="507"/>
      <c r="X656" s="507"/>
      <c r="Y656" s="507"/>
      <c r="Z656" s="507"/>
      <c r="AA656" s="507"/>
      <c r="AB656" s="507"/>
    </row>
    <row r="657" spans="2:28" ht="12.75" customHeight="1">
      <c r="B657" s="507"/>
      <c r="D657" s="507"/>
      <c r="E657" s="507"/>
      <c r="F657" s="507"/>
      <c r="G657" s="507"/>
      <c r="H657" s="509"/>
      <c r="I657" s="509"/>
      <c r="J657" s="509"/>
      <c r="K657" s="509"/>
      <c r="L657" s="507"/>
      <c r="M657" s="508"/>
      <c r="N657" s="508"/>
      <c r="O657" s="508"/>
      <c r="P657" s="507"/>
      <c r="Q657" s="507"/>
      <c r="R657" s="507"/>
      <c r="S657" s="507"/>
      <c r="T657" s="507"/>
      <c r="U657" s="507"/>
      <c r="V657" s="507"/>
      <c r="W657" s="507"/>
      <c r="X657" s="507"/>
      <c r="Y657" s="507"/>
      <c r="Z657" s="507"/>
      <c r="AA657" s="507"/>
      <c r="AB657" s="507"/>
    </row>
    <row r="658" spans="2:28" ht="12.75" customHeight="1">
      <c r="B658" s="507"/>
      <c r="D658" s="507"/>
      <c r="E658" s="507"/>
      <c r="F658" s="507"/>
      <c r="G658" s="507"/>
      <c r="H658" s="509"/>
      <c r="I658" s="509"/>
      <c r="J658" s="509"/>
      <c r="K658" s="509"/>
      <c r="L658" s="507"/>
      <c r="M658" s="508"/>
      <c r="N658" s="508"/>
      <c r="O658" s="508"/>
      <c r="P658" s="507"/>
      <c r="Q658" s="507"/>
      <c r="R658" s="507"/>
      <c r="S658" s="507"/>
      <c r="T658" s="507"/>
      <c r="U658" s="507"/>
      <c r="V658" s="507"/>
      <c r="W658" s="507"/>
      <c r="X658" s="507"/>
      <c r="Y658" s="507"/>
      <c r="Z658" s="507"/>
      <c r="AA658" s="507"/>
      <c r="AB658" s="507"/>
    </row>
    <row r="659" spans="2:28" ht="12.75" customHeight="1">
      <c r="B659" s="507"/>
      <c r="D659" s="507"/>
      <c r="E659" s="507"/>
      <c r="F659" s="507"/>
      <c r="G659" s="507"/>
      <c r="H659" s="509"/>
      <c r="I659" s="509"/>
      <c r="J659" s="509"/>
      <c r="K659" s="509"/>
      <c r="L659" s="507"/>
      <c r="M659" s="508"/>
      <c r="N659" s="508"/>
      <c r="O659" s="508"/>
      <c r="P659" s="507"/>
      <c r="Q659" s="507"/>
      <c r="R659" s="507"/>
      <c r="S659" s="507"/>
      <c r="T659" s="507"/>
      <c r="U659" s="507"/>
      <c r="V659" s="507"/>
      <c r="W659" s="507"/>
      <c r="X659" s="507"/>
      <c r="Y659" s="507"/>
      <c r="Z659" s="507"/>
      <c r="AA659" s="507"/>
      <c r="AB659" s="507"/>
    </row>
    <row r="660" spans="2:28" ht="12.75" customHeight="1">
      <c r="B660" s="507"/>
      <c r="D660" s="507"/>
      <c r="E660" s="507"/>
      <c r="F660" s="507"/>
      <c r="G660" s="507"/>
      <c r="H660" s="509"/>
      <c r="I660" s="509"/>
      <c r="J660" s="509"/>
      <c r="K660" s="509"/>
      <c r="L660" s="507"/>
      <c r="M660" s="508"/>
      <c r="N660" s="508"/>
      <c r="O660" s="508"/>
      <c r="P660" s="507"/>
      <c r="Q660" s="507"/>
      <c r="R660" s="507"/>
      <c r="S660" s="507"/>
      <c r="T660" s="507"/>
      <c r="U660" s="507"/>
      <c r="V660" s="507"/>
      <c r="W660" s="507"/>
      <c r="X660" s="507"/>
      <c r="Y660" s="507"/>
      <c r="Z660" s="507"/>
      <c r="AA660" s="507"/>
      <c r="AB660" s="507"/>
    </row>
    <row r="661" spans="2:28" ht="12.75" customHeight="1">
      <c r="B661" s="507"/>
      <c r="D661" s="507"/>
      <c r="E661" s="507"/>
      <c r="F661" s="507"/>
      <c r="G661" s="507"/>
      <c r="H661" s="509"/>
      <c r="I661" s="509"/>
      <c r="J661" s="509"/>
      <c r="K661" s="509"/>
      <c r="L661" s="507"/>
      <c r="M661" s="508"/>
      <c r="N661" s="508"/>
      <c r="O661" s="508"/>
      <c r="P661" s="507"/>
      <c r="Q661" s="507"/>
      <c r="R661" s="507"/>
      <c r="S661" s="507"/>
      <c r="T661" s="507"/>
      <c r="U661" s="507"/>
      <c r="V661" s="507"/>
      <c r="W661" s="507"/>
      <c r="X661" s="507"/>
      <c r="Y661" s="507"/>
      <c r="Z661" s="507"/>
      <c r="AA661" s="507"/>
      <c r="AB661" s="507"/>
    </row>
    <row r="662" spans="2:28" ht="12.75" customHeight="1">
      <c r="B662" s="507"/>
      <c r="D662" s="507"/>
      <c r="E662" s="507"/>
      <c r="F662" s="507"/>
      <c r="G662" s="507"/>
      <c r="H662" s="509"/>
      <c r="I662" s="509"/>
      <c r="J662" s="509"/>
      <c r="K662" s="509"/>
      <c r="L662" s="507"/>
      <c r="M662" s="508"/>
      <c r="N662" s="508"/>
      <c r="O662" s="508"/>
      <c r="P662" s="507"/>
      <c r="Q662" s="507"/>
      <c r="R662" s="507"/>
      <c r="S662" s="507"/>
      <c r="T662" s="507"/>
      <c r="U662" s="507"/>
      <c r="V662" s="507"/>
      <c r="W662" s="507"/>
      <c r="X662" s="507"/>
      <c r="Y662" s="507"/>
      <c r="Z662" s="507"/>
      <c r="AA662" s="507"/>
      <c r="AB662" s="507"/>
    </row>
    <row r="663" spans="2:28" ht="12.75" customHeight="1">
      <c r="B663" s="507"/>
      <c r="D663" s="507"/>
      <c r="E663" s="507"/>
      <c r="F663" s="507"/>
      <c r="G663" s="507"/>
      <c r="H663" s="509"/>
      <c r="I663" s="509"/>
      <c r="J663" s="509"/>
      <c r="K663" s="509"/>
      <c r="L663" s="507"/>
      <c r="M663" s="508"/>
      <c r="N663" s="508"/>
      <c r="O663" s="508"/>
      <c r="P663" s="507"/>
      <c r="Q663" s="507"/>
      <c r="R663" s="507"/>
      <c r="S663" s="507"/>
      <c r="T663" s="507"/>
      <c r="U663" s="507"/>
      <c r="V663" s="507"/>
      <c r="W663" s="507"/>
      <c r="X663" s="507"/>
      <c r="Y663" s="507"/>
      <c r="Z663" s="507"/>
      <c r="AA663" s="507"/>
      <c r="AB663" s="507"/>
    </row>
    <row r="664" spans="2:28" ht="12.75" customHeight="1">
      <c r="B664" s="507"/>
      <c r="D664" s="507"/>
      <c r="E664" s="507"/>
      <c r="F664" s="507"/>
      <c r="G664" s="507"/>
      <c r="H664" s="509"/>
      <c r="I664" s="509"/>
      <c r="J664" s="509"/>
      <c r="K664" s="509"/>
      <c r="L664" s="507"/>
      <c r="M664" s="508"/>
      <c r="N664" s="508"/>
      <c r="O664" s="508"/>
      <c r="P664" s="507"/>
      <c r="Q664" s="507"/>
      <c r="R664" s="507"/>
      <c r="S664" s="507"/>
      <c r="T664" s="507"/>
      <c r="U664" s="507"/>
      <c r="V664" s="507"/>
      <c r="W664" s="507"/>
      <c r="X664" s="507"/>
      <c r="Y664" s="507"/>
      <c r="Z664" s="507"/>
      <c r="AA664" s="507"/>
      <c r="AB664" s="507"/>
    </row>
    <row r="665" spans="2:28" ht="12.75" customHeight="1">
      <c r="B665" s="507"/>
      <c r="D665" s="507"/>
      <c r="E665" s="507"/>
      <c r="F665" s="507"/>
      <c r="G665" s="507"/>
      <c r="H665" s="509"/>
      <c r="I665" s="509"/>
      <c r="J665" s="509"/>
      <c r="K665" s="509"/>
      <c r="L665" s="507"/>
      <c r="M665" s="508"/>
      <c r="N665" s="508"/>
      <c r="O665" s="508"/>
      <c r="P665" s="507"/>
      <c r="Q665" s="507"/>
      <c r="R665" s="507"/>
      <c r="S665" s="507"/>
      <c r="T665" s="507"/>
      <c r="U665" s="507"/>
      <c r="V665" s="507"/>
      <c r="W665" s="507"/>
      <c r="X665" s="507"/>
      <c r="Y665" s="507"/>
      <c r="Z665" s="507"/>
      <c r="AA665" s="507"/>
      <c r="AB665" s="507"/>
    </row>
    <row r="666" spans="2:28" ht="12.75" customHeight="1">
      <c r="B666" s="507"/>
      <c r="D666" s="507"/>
      <c r="E666" s="507"/>
      <c r="F666" s="507"/>
      <c r="G666" s="507"/>
      <c r="H666" s="509"/>
      <c r="I666" s="509"/>
      <c r="J666" s="509"/>
      <c r="K666" s="509"/>
      <c r="L666" s="507"/>
      <c r="M666" s="508"/>
      <c r="N666" s="508"/>
      <c r="O666" s="508"/>
      <c r="P666" s="507"/>
      <c r="Q666" s="507"/>
      <c r="R666" s="507"/>
      <c r="S666" s="507"/>
      <c r="T666" s="507"/>
      <c r="U666" s="507"/>
      <c r="V666" s="507"/>
      <c r="W666" s="507"/>
      <c r="X666" s="507"/>
      <c r="Y666" s="507"/>
      <c r="Z666" s="507"/>
      <c r="AA666" s="507"/>
      <c r="AB666" s="507"/>
    </row>
    <row r="667" spans="2:28" ht="12.75" customHeight="1">
      <c r="B667" s="507"/>
      <c r="D667" s="507"/>
      <c r="E667" s="507"/>
      <c r="F667" s="507"/>
      <c r="G667" s="507"/>
      <c r="H667" s="509"/>
      <c r="I667" s="509"/>
      <c r="J667" s="509"/>
      <c r="K667" s="509"/>
      <c r="L667" s="507"/>
      <c r="M667" s="508"/>
      <c r="N667" s="508"/>
      <c r="O667" s="508"/>
      <c r="P667" s="507"/>
      <c r="Q667" s="507"/>
      <c r="R667" s="507"/>
      <c r="S667" s="507"/>
      <c r="T667" s="507"/>
      <c r="U667" s="507"/>
      <c r="V667" s="507"/>
      <c r="W667" s="507"/>
      <c r="X667" s="507"/>
      <c r="Y667" s="507"/>
      <c r="Z667" s="507"/>
      <c r="AA667" s="507"/>
      <c r="AB667" s="507"/>
    </row>
    <row r="668" spans="2:28" ht="12.75" customHeight="1">
      <c r="B668" s="507"/>
      <c r="D668" s="507"/>
      <c r="E668" s="507"/>
      <c r="F668" s="507"/>
      <c r="G668" s="507"/>
      <c r="H668" s="509"/>
      <c r="I668" s="509"/>
      <c r="J668" s="509"/>
      <c r="K668" s="509"/>
      <c r="L668" s="507"/>
      <c r="M668" s="508"/>
      <c r="N668" s="508"/>
      <c r="O668" s="508"/>
      <c r="P668" s="507"/>
      <c r="Q668" s="507"/>
      <c r="R668" s="507"/>
      <c r="S668" s="507"/>
      <c r="T668" s="507"/>
      <c r="U668" s="507"/>
      <c r="V668" s="507"/>
      <c r="W668" s="507"/>
      <c r="X668" s="507"/>
      <c r="Y668" s="507"/>
      <c r="Z668" s="507"/>
      <c r="AA668" s="507"/>
      <c r="AB668" s="507"/>
    </row>
    <row r="669" spans="2:28" ht="12.75" customHeight="1">
      <c r="B669" s="507"/>
      <c r="D669" s="507"/>
      <c r="E669" s="507"/>
      <c r="F669" s="507"/>
      <c r="G669" s="507"/>
      <c r="H669" s="509"/>
      <c r="I669" s="509"/>
      <c r="J669" s="509"/>
      <c r="K669" s="509"/>
      <c r="L669" s="507"/>
      <c r="M669" s="508"/>
      <c r="N669" s="508"/>
      <c r="O669" s="508"/>
      <c r="P669" s="507"/>
      <c r="Q669" s="507"/>
      <c r="R669" s="507"/>
      <c r="S669" s="507"/>
      <c r="T669" s="507"/>
      <c r="U669" s="507"/>
      <c r="V669" s="507"/>
      <c r="W669" s="507"/>
      <c r="X669" s="507"/>
      <c r="Y669" s="507"/>
      <c r="Z669" s="507"/>
      <c r="AA669" s="507"/>
      <c r="AB669" s="507"/>
    </row>
    <row r="670" spans="2:28" ht="12.75" customHeight="1">
      <c r="B670" s="507"/>
      <c r="D670" s="507"/>
      <c r="E670" s="507"/>
      <c r="F670" s="507"/>
      <c r="G670" s="507"/>
      <c r="H670" s="509"/>
      <c r="I670" s="509"/>
      <c r="J670" s="509"/>
      <c r="K670" s="509"/>
      <c r="L670" s="507"/>
      <c r="M670" s="508"/>
      <c r="N670" s="508"/>
      <c r="O670" s="508"/>
      <c r="P670" s="507"/>
      <c r="Q670" s="507"/>
      <c r="R670" s="507"/>
      <c r="S670" s="507"/>
      <c r="T670" s="507"/>
      <c r="U670" s="507"/>
      <c r="V670" s="507"/>
      <c r="W670" s="507"/>
      <c r="X670" s="507"/>
      <c r="Y670" s="507"/>
      <c r="Z670" s="507"/>
      <c r="AA670" s="507"/>
      <c r="AB670" s="507"/>
    </row>
    <row r="671" spans="2:28" ht="12.75" customHeight="1">
      <c r="B671" s="507"/>
      <c r="D671" s="507"/>
      <c r="E671" s="507"/>
      <c r="F671" s="507"/>
      <c r="G671" s="507"/>
      <c r="H671" s="509"/>
      <c r="I671" s="509"/>
      <c r="J671" s="509"/>
      <c r="K671" s="509"/>
      <c r="L671" s="507"/>
      <c r="M671" s="508"/>
      <c r="N671" s="508"/>
      <c r="O671" s="508"/>
      <c r="P671" s="507"/>
      <c r="Q671" s="507"/>
      <c r="R671" s="507"/>
      <c r="S671" s="507"/>
      <c r="T671" s="507"/>
      <c r="U671" s="507"/>
      <c r="V671" s="507"/>
      <c r="W671" s="507"/>
      <c r="X671" s="507"/>
      <c r="Y671" s="507"/>
      <c r="Z671" s="507"/>
      <c r="AA671" s="507"/>
      <c r="AB671" s="507"/>
    </row>
    <row r="672" spans="2:28" ht="12.75" customHeight="1">
      <c r="B672" s="507"/>
      <c r="D672" s="507"/>
      <c r="E672" s="507"/>
      <c r="F672" s="507"/>
      <c r="G672" s="507"/>
      <c r="H672" s="509"/>
      <c r="I672" s="509"/>
      <c r="J672" s="509"/>
      <c r="K672" s="509"/>
      <c r="L672" s="507"/>
      <c r="M672" s="508"/>
      <c r="N672" s="508"/>
      <c r="O672" s="508"/>
      <c r="P672" s="507"/>
      <c r="Q672" s="507"/>
      <c r="R672" s="507"/>
      <c r="S672" s="507"/>
      <c r="T672" s="507"/>
      <c r="U672" s="507"/>
      <c r="V672" s="507"/>
      <c r="W672" s="507"/>
      <c r="X672" s="507"/>
      <c r="Y672" s="507"/>
      <c r="Z672" s="507"/>
      <c r="AA672" s="507"/>
      <c r="AB672" s="507"/>
    </row>
    <row r="673" spans="2:28" ht="12.75" customHeight="1">
      <c r="B673" s="507"/>
      <c r="D673" s="507"/>
      <c r="E673" s="507"/>
      <c r="F673" s="507"/>
      <c r="G673" s="507"/>
      <c r="H673" s="509"/>
      <c r="I673" s="509"/>
      <c r="J673" s="509"/>
      <c r="K673" s="509"/>
      <c r="L673" s="507"/>
      <c r="M673" s="508"/>
      <c r="N673" s="508"/>
      <c r="O673" s="508"/>
      <c r="P673" s="507"/>
      <c r="Q673" s="507"/>
      <c r="R673" s="507"/>
      <c r="S673" s="507"/>
      <c r="T673" s="507"/>
      <c r="U673" s="507"/>
      <c r="V673" s="507"/>
      <c r="W673" s="507"/>
      <c r="X673" s="507"/>
      <c r="Y673" s="507"/>
      <c r="Z673" s="507"/>
      <c r="AA673" s="507"/>
      <c r="AB673" s="507"/>
    </row>
    <row r="674" spans="2:28" ht="12.75" customHeight="1">
      <c r="B674" s="507"/>
      <c r="D674" s="507"/>
      <c r="E674" s="507"/>
      <c r="F674" s="507"/>
      <c r="G674" s="507"/>
      <c r="H674" s="509"/>
      <c r="I674" s="509"/>
      <c r="J674" s="509"/>
      <c r="K674" s="509"/>
      <c r="L674" s="507"/>
      <c r="M674" s="508"/>
      <c r="N674" s="508"/>
      <c r="O674" s="508"/>
      <c r="P674" s="507"/>
      <c r="Q674" s="507"/>
      <c r="R674" s="507"/>
      <c r="S674" s="507"/>
      <c r="T674" s="507"/>
      <c r="U674" s="507"/>
      <c r="V674" s="507"/>
      <c r="W674" s="507"/>
      <c r="X674" s="507"/>
      <c r="Y674" s="507"/>
      <c r="Z674" s="507"/>
      <c r="AA674" s="507"/>
      <c r="AB674" s="507"/>
    </row>
    <row r="675" spans="2:28" ht="12.75" customHeight="1">
      <c r="B675" s="507"/>
      <c r="D675" s="507"/>
      <c r="E675" s="507"/>
      <c r="F675" s="507"/>
      <c r="G675" s="507"/>
      <c r="H675" s="509"/>
      <c r="I675" s="509"/>
      <c r="J675" s="509"/>
      <c r="K675" s="509"/>
      <c r="L675" s="507"/>
      <c r="M675" s="508"/>
      <c r="N675" s="508"/>
      <c r="O675" s="508"/>
      <c r="P675" s="507"/>
      <c r="Q675" s="507"/>
      <c r="R675" s="507"/>
      <c r="S675" s="507"/>
      <c r="T675" s="507"/>
      <c r="U675" s="507"/>
      <c r="V675" s="507"/>
      <c r="W675" s="507"/>
      <c r="X675" s="507"/>
      <c r="Y675" s="507"/>
      <c r="Z675" s="507"/>
      <c r="AA675" s="507"/>
      <c r="AB675" s="507"/>
    </row>
    <row r="676" spans="2:28" ht="12.75" customHeight="1">
      <c r="B676" s="507"/>
      <c r="D676" s="507"/>
      <c r="E676" s="507"/>
      <c r="F676" s="507"/>
      <c r="G676" s="507"/>
      <c r="H676" s="509"/>
      <c r="I676" s="509"/>
      <c r="J676" s="509"/>
      <c r="K676" s="509"/>
      <c r="L676" s="507"/>
      <c r="M676" s="508"/>
      <c r="N676" s="508"/>
      <c r="O676" s="508"/>
      <c r="P676" s="507"/>
      <c r="Q676" s="507"/>
      <c r="R676" s="507"/>
      <c r="S676" s="507"/>
      <c r="T676" s="507"/>
      <c r="U676" s="507"/>
      <c r="V676" s="507"/>
      <c r="W676" s="507"/>
      <c r="X676" s="507"/>
      <c r="Y676" s="507"/>
      <c r="Z676" s="507"/>
      <c r="AA676" s="507"/>
      <c r="AB676" s="507"/>
    </row>
    <row r="677" spans="2:28" ht="12.75" customHeight="1">
      <c r="B677" s="507"/>
      <c r="D677" s="507"/>
      <c r="E677" s="507"/>
      <c r="F677" s="507"/>
      <c r="G677" s="507"/>
      <c r="H677" s="509"/>
      <c r="I677" s="509"/>
      <c r="J677" s="509"/>
      <c r="K677" s="509"/>
      <c r="L677" s="507"/>
      <c r="M677" s="508"/>
      <c r="N677" s="508"/>
      <c r="O677" s="508"/>
      <c r="P677" s="507"/>
      <c r="Q677" s="507"/>
      <c r="R677" s="507"/>
      <c r="S677" s="507"/>
      <c r="T677" s="507"/>
      <c r="U677" s="507"/>
      <c r="V677" s="507"/>
      <c r="W677" s="507"/>
      <c r="X677" s="507"/>
      <c r="Y677" s="507"/>
      <c r="Z677" s="507"/>
      <c r="AA677" s="507"/>
      <c r="AB677" s="507"/>
    </row>
    <row r="678" spans="2:28" ht="12.75" customHeight="1">
      <c r="B678" s="507"/>
      <c r="D678" s="507"/>
      <c r="E678" s="507"/>
      <c r="F678" s="507"/>
      <c r="G678" s="507"/>
      <c r="H678" s="509"/>
      <c r="I678" s="509"/>
      <c r="J678" s="509"/>
      <c r="K678" s="509"/>
      <c r="L678" s="507"/>
      <c r="M678" s="508"/>
      <c r="N678" s="508"/>
      <c r="O678" s="508"/>
      <c r="P678" s="507"/>
      <c r="Q678" s="507"/>
      <c r="R678" s="507"/>
      <c r="S678" s="507"/>
      <c r="T678" s="507"/>
      <c r="U678" s="507"/>
      <c r="V678" s="507"/>
      <c r="W678" s="507"/>
      <c r="X678" s="507"/>
      <c r="Y678" s="507"/>
      <c r="Z678" s="507"/>
      <c r="AA678" s="507"/>
      <c r="AB678" s="507"/>
    </row>
    <row r="679" spans="2:28" ht="12.75" customHeight="1">
      <c r="B679" s="507"/>
      <c r="D679" s="507"/>
      <c r="E679" s="507"/>
      <c r="F679" s="507"/>
      <c r="G679" s="507"/>
      <c r="H679" s="509"/>
      <c r="I679" s="509"/>
      <c r="J679" s="509"/>
      <c r="K679" s="509"/>
      <c r="L679" s="507"/>
      <c r="M679" s="508"/>
      <c r="N679" s="508"/>
      <c r="O679" s="508"/>
      <c r="P679" s="507"/>
      <c r="Q679" s="507"/>
      <c r="R679" s="507"/>
      <c r="S679" s="507"/>
      <c r="T679" s="507"/>
      <c r="U679" s="507"/>
      <c r="V679" s="507"/>
      <c r="W679" s="507"/>
      <c r="X679" s="507"/>
      <c r="Y679" s="507"/>
      <c r="Z679" s="507"/>
      <c r="AA679" s="507"/>
      <c r="AB679" s="507"/>
    </row>
    <row r="680" spans="2:28" ht="12.75" customHeight="1">
      <c r="B680" s="507"/>
      <c r="D680" s="507"/>
      <c r="E680" s="507"/>
      <c r="F680" s="507"/>
      <c r="G680" s="507"/>
      <c r="H680" s="509"/>
      <c r="I680" s="509"/>
      <c r="J680" s="509"/>
      <c r="K680" s="509"/>
      <c r="L680" s="507"/>
      <c r="M680" s="508"/>
      <c r="N680" s="508"/>
      <c r="O680" s="508"/>
      <c r="P680" s="507"/>
      <c r="Q680" s="507"/>
      <c r="R680" s="507"/>
      <c r="S680" s="507"/>
      <c r="T680" s="507"/>
      <c r="U680" s="507"/>
      <c r="V680" s="507"/>
      <c r="W680" s="507"/>
      <c r="X680" s="507"/>
      <c r="Y680" s="507"/>
      <c r="Z680" s="507"/>
      <c r="AA680" s="507"/>
      <c r="AB680" s="507"/>
    </row>
    <row r="681" spans="2:28" ht="12.75" customHeight="1">
      <c r="B681" s="507"/>
      <c r="D681" s="507"/>
      <c r="E681" s="507"/>
      <c r="F681" s="507"/>
      <c r="G681" s="507"/>
      <c r="H681" s="509"/>
      <c r="I681" s="509"/>
      <c r="J681" s="509"/>
      <c r="K681" s="509"/>
      <c r="L681" s="507"/>
      <c r="M681" s="508"/>
      <c r="N681" s="508"/>
      <c r="O681" s="508"/>
      <c r="P681" s="507"/>
      <c r="Q681" s="507"/>
      <c r="R681" s="507"/>
      <c r="S681" s="507"/>
      <c r="T681" s="507"/>
      <c r="U681" s="507"/>
      <c r="V681" s="507"/>
      <c r="W681" s="507"/>
      <c r="X681" s="507"/>
      <c r="Y681" s="507"/>
      <c r="Z681" s="507"/>
      <c r="AA681" s="507"/>
      <c r="AB681" s="507"/>
    </row>
    <row r="682" spans="2:28" ht="12.75" customHeight="1">
      <c r="B682" s="507"/>
      <c r="D682" s="507"/>
      <c r="E682" s="507"/>
      <c r="F682" s="507"/>
      <c r="G682" s="507"/>
      <c r="H682" s="509"/>
      <c r="I682" s="509"/>
      <c r="J682" s="509"/>
      <c r="K682" s="509"/>
      <c r="L682" s="507"/>
      <c r="M682" s="508"/>
      <c r="N682" s="508"/>
      <c r="O682" s="508"/>
      <c r="P682" s="507"/>
      <c r="Q682" s="507"/>
      <c r="R682" s="507"/>
      <c r="S682" s="507"/>
      <c r="T682" s="507"/>
      <c r="U682" s="507"/>
      <c r="V682" s="507"/>
      <c r="W682" s="507"/>
      <c r="X682" s="507"/>
      <c r="Y682" s="507"/>
      <c r="Z682" s="507"/>
      <c r="AA682" s="507"/>
      <c r="AB682" s="507"/>
    </row>
    <row r="683" spans="2:28" ht="12.75" customHeight="1">
      <c r="B683" s="507"/>
      <c r="D683" s="507"/>
      <c r="E683" s="507"/>
      <c r="F683" s="507"/>
      <c r="G683" s="507"/>
      <c r="H683" s="509"/>
      <c r="I683" s="509"/>
      <c r="J683" s="509"/>
      <c r="K683" s="509"/>
      <c r="L683" s="507"/>
      <c r="M683" s="508"/>
      <c r="N683" s="508"/>
      <c r="O683" s="508"/>
      <c r="P683" s="507"/>
      <c r="Q683" s="507"/>
      <c r="R683" s="507"/>
      <c r="S683" s="507"/>
      <c r="T683" s="507"/>
      <c r="U683" s="507"/>
      <c r="V683" s="507"/>
      <c r="W683" s="507"/>
      <c r="X683" s="507"/>
      <c r="Y683" s="507"/>
      <c r="Z683" s="507"/>
      <c r="AA683" s="507"/>
      <c r="AB683" s="507"/>
    </row>
    <row r="684" spans="2:28" ht="12.75" customHeight="1">
      <c r="B684" s="507"/>
      <c r="D684" s="507"/>
      <c r="E684" s="507"/>
      <c r="F684" s="507"/>
      <c r="G684" s="507"/>
      <c r="H684" s="509"/>
      <c r="I684" s="509"/>
      <c r="J684" s="509"/>
      <c r="K684" s="509"/>
      <c r="L684" s="507"/>
      <c r="M684" s="508"/>
      <c r="N684" s="508"/>
      <c r="O684" s="508"/>
      <c r="P684" s="507"/>
      <c r="Q684" s="507"/>
      <c r="R684" s="507"/>
      <c r="S684" s="507"/>
      <c r="T684" s="507"/>
      <c r="U684" s="507"/>
      <c r="V684" s="507"/>
      <c r="W684" s="507"/>
      <c r="X684" s="507"/>
      <c r="Y684" s="507"/>
      <c r="Z684" s="507"/>
      <c r="AA684" s="507"/>
      <c r="AB684" s="507"/>
    </row>
    <row r="685" spans="2:28" ht="12.75" customHeight="1">
      <c r="B685" s="507"/>
      <c r="D685" s="507"/>
      <c r="E685" s="507"/>
      <c r="F685" s="507"/>
      <c r="G685" s="507"/>
      <c r="H685" s="509"/>
      <c r="I685" s="509"/>
      <c r="J685" s="509"/>
      <c r="K685" s="509"/>
      <c r="L685" s="507"/>
      <c r="M685" s="508"/>
      <c r="N685" s="508"/>
      <c r="O685" s="508"/>
      <c r="P685" s="507"/>
      <c r="Q685" s="507"/>
      <c r="R685" s="507"/>
      <c r="S685" s="507"/>
      <c r="T685" s="507"/>
      <c r="U685" s="507"/>
      <c r="V685" s="507"/>
      <c r="W685" s="507"/>
      <c r="X685" s="507"/>
      <c r="Y685" s="507"/>
      <c r="Z685" s="507"/>
      <c r="AA685" s="507"/>
      <c r="AB685" s="507"/>
    </row>
    <row r="686" spans="2:28" ht="12.75" customHeight="1">
      <c r="B686" s="507"/>
      <c r="D686" s="507"/>
      <c r="E686" s="507"/>
      <c r="F686" s="507"/>
      <c r="G686" s="507"/>
      <c r="H686" s="509"/>
      <c r="I686" s="509"/>
      <c r="J686" s="509"/>
      <c r="K686" s="509"/>
      <c r="L686" s="507"/>
      <c r="M686" s="508"/>
      <c r="N686" s="508"/>
      <c r="O686" s="508"/>
      <c r="P686" s="507"/>
      <c r="Q686" s="507"/>
      <c r="R686" s="507"/>
      <c r="S686" s="507"/>
      <c r="T686" s="507"/>
      <c r="U686" s="507"/>
      <c r="V686" s="507"/>
      <c r="W686" s="507"/>
      <c r="X686" s="507"/>
      <c r="Y686" s="507"/>
      <c r="Z686" s="507"/>
      <c r="AA686" s="507"/>
      <c r="AB686" s="507"/>
    </row>
    <row r="687" spans="2:28" ht="12.75" customHeight="1">
      <c r="B687" s="507"/>
      <c r="D687" s="507"/>
      <c r="E687" s="507"/>
      <c r="F687" s="507"/>
      <c r="G687" s="507"/>
      <c r="H687" s="509"/>
      <c r="I687" s="509"/>
      <c r="J687" s="509"/>
      <c r="K687" s="509"/>
      <c r="L687" s="507"/>
      <c r="M687" s="508"/>
      <c r="N687" s="508"/>
      <c r="O687" s="508"/>
      <c r="P687" s="507"/>
      <c r="Q687" s="507"/>
      <c r="R687" s="507"/>
      <c r="S687" s="507"/>
      <c r="T687" s="507"/>
      <c r="U687" s="507"/>
      <c r="V687" s="507"/>
      <c r="W687" s="507"/>
      <c r="X687" s="507"/>
      <c r="Y687" s="507"/>
      <c r="Z687" s="507"/>
      <c r="AA687" s="507"/>
      <c r="AB687" s="507"/>
    </row>
    <row r="688" spans="2:28" ht="12.75" customHeight="1">
      <c r="B688" s="507"/>
      <c r="D688" s="507"/>
      <c r="E688" s="507"/>
      <c r="F688" s="507"/>
      <c r="G688" s="507"/>
      <c r="H688" s="509"/>
      <c r="I688" s="509"/>
      <c r="J688" s="509"/>
      <c r="K688" s="509"/>
      <c r="L688" s="507"/>
      <c r="M688" s="508"/>
      <c r="N688" s="508"/>
      <c r="O688" s="508"/>
      <c r="P688" s="507"/>
      <c r="Q688" s="507"/>
      <c r="R688" s="507"/>
      <c r="S688" s="507"/>
      <c r="T688" s="507"/>
      <c r="U688" s="507"/>
      <c r="V688" s="507"/>
      <c r="W688" s="507"/>
      <c r="X688" s="507"/>
      <c r="Y688" s="507"/>
      <c r="Z688" s="507"/>
      <c r="AA688" s="507"/>
      <c r="AB688" s="507"/>
    </row>
    <row r="689" spans="2:28" ht="12.75" customHeight="1">
      <c r="B689" s="507"/>
      <c r="D689" s="507"/>
      <c r="E689" s="507"/>
      <c r="F689" s="507"/>
      <c r="G689" s="507"/>
      <c r="H689" s="509"/>
      <c r="I689" s="509"/>
      <c r="J689" s="509"/>
      <c r="K689" s="509"/>
      <c r="L689" s="507"/>
      <c r="M689" s="508"/>
      <c r="N689" s="508"/>
      <c r="O689" s="508"/>
      <c r="P689" s="507"/>
      <c r="Q689" s="507"/>
      <c r="R689" s="507"/>
      <c r="S689" s="507"/>
      <c r="T689" s="507"/>
      <c r="U689" s="507"/>
      <c r="V689" s="507"/>
      <c r="W689" s="507"/>
      <c r="X689" s="507"/>
      <c r="Y689" s="507"/>
      <c r="Z689" s="507"/>
      <c r="AA689" s="507"/>
      <c r="AB689" s="507"/>
    </row>
    <row r="690" spans="2:28" ht="12.75" customHeight="1">
      <c r="B690" s="507"/>
      <c r="D690" s="507"/>
      <c r="E690" s="507"/>
      <c r="F690" s="507"/>
      <c r="G690" s="507"/>
      <c r="H690" s="509"/>
      <c r="I690" s="509"/>
      <c r="J690" s="509"/>
      <c r="K690" s="509"/>
      <c r="L690" s="507"/>
      <c r="M690" s="508"/>
      <c r="N690" s="508"/>
      <c r="O690" s="508"/>
      <c r="P690" s="507"/>
      <c r="Q690" s="507"/>
      <c r="R690" s="507"/>
      <c r="S690" s="507"/>
      <c r="T690" s="507"/>
      <c r="U690" s="507"/>
      <c r="V690" s="507"/>
      <c r="W690" s="507"/>
      <c r="X690" s="507"/>
      <c r="Y690" s="507"/>
      <c r="Z690" s="507"/>
      <c r="AA690" s="507"/>
      <c r="AB690" s="507"/>
    </row>
    <row r="691" spans="2:28" ht="12.75" customHeight="1">
      <c r="B691" s="507"/>
      <c r="D691" s="507"/>
      <c r="E691" s="507"/>
      <c r="F691" s="507"/>
      <c r="G691" s="507"/>
      <c r="H691" s="509"/>
      <c r="I691" s="509"/>
      <c r="J691" s="509"/>
      <c r="K691" s="509"/>
      <c r="L691" s="507"/>
      <c r="M691" s="508"/>
      <c r="N691" s="508"/>
      <c r="O691" s="508"/>
      <c r="P691" s="507"/>
      <c r="Q691" s="507"/>
      <c r="R691" s="507"/>
      <c r="S691" s="507"/>
      <c r="T691" s="507"/>
      <c r="U691" s="507"/>
      <c r="V691" s="507"/>
      <c r="W691" s="507"/>
      <c r="X691" s="507"/>
      <c r="Y691" s="507"/>
      <c r="Z691" s="507"/>
      <c r="AA691" s="507"/>
      <c r="AB691" s="507"/>
    </row>
    <row r="692" spans="2:28" ht="12.75" customHeight="1">
      <c r="B692" s="507"/>
      <c r="D692" s="507"/>
      <c r="E692" s="507"/>
      <c r="F692" s="507"/>
      <c r="G692" s="507"/>
      <c r="H692" s="509"/>
      <c r="I692" s="509"/>
      <c r="J692" s="509"/>
      <c r="K692" s="509"/>
      <c r="L692" s="507"/>
      <c r="M692" s="508"/>
      <c r="N692" s="508"/>
      <c r="O692" s="508"/>
      <c r="P692" s="507"/>
      <c r="Q692" s="507"/>
      <c r="R692" s="507"/>
      <c r="S692" s="507"/>
      <c r="T692" s="507"/>
      <c r="U692" s="507"/>
      <c r="V692" s="507"/>
      <c r="W692" s="507"/>
      <c r="X692" s="507"/>
      <c r="Y692" s="507"/>
      <c r="Z692" s="507"/>
      <c r="AA692" s="507"/>
      <c r="AB692" s="507"/>
    </row>
    <row r="693" spans="2:28" ht="12.75" customHeight="1">
      <c r="B693" s="507"/>
      <c r="D693" s="507"/>
      <c r="E693" s="507"/>
      <c r="F693" s="507"/>
      <c r="G693" s="507"/>
      <c r="H693" s="509"/>
      <c r="I693" s="509"/>
      <c r="J693" s="509"/>
      <c r="K693" s="509"/>
      <c r="L693" s="507"/>
      <c r="M693" s="508"/>
      <c r="N693" s="508"/>
      <c r="O693" s="508"/>
      <c r="P693" s="507"/>
      <c r="Q693" s="507"/>
      <c r="R693" s="507"/>
      <c r="S693" s="507"/>
      <c r="T693" s="507"/>
      <c r="U693" s="507"/>
      <c r="V693" s="507"/>
      <c r="W693" s="507"/>
      <c r="X693" s="507"/>
      <c r="Y693" s="507"/>
      <c r="Z693" s="507"/>
      <c r="AA693" s="507"/>
      <c r="AB693" s="507"/>
    </row>
    <row r="694" spans="2:28" ht="12.75" customHeight="1">
      <c r="B694" s="507"/>
      <c r="D694" s="507"/>
      <c r="E694" s="507"/>
      <c r="F694" s="507"/>
      <c r="G694" s="507"/>
      <c r="H694" s="509"/>
      <c r="I694" s="509"/>
      <c r="J694" s="509"/>
      <c r="K694" s="509"/>
      <c r="L694" s="507"/>
      <c r="M694" s="508"/>
      <c r="N694" s="508"/>
      <c r="O694" s="508"/>
      <c r="P694" s="507"/>
      <c r="Q694" s="507"/>
      <c r="R694" s="507"/>
      <c r="S694" s="507"/>
      <c r="T694" s="507"/>
      <c r="U694" s="507"/>
      <c r="V694" s="507"/>
      <c r="W694" s="507"/>
      <c r="X694" s="507"/>
      <c r="Y694" s="507"/>
      <c r="Z694" s="507"/>
      <c r="AA694" s="507"/>
      <c r="AB694" s="507"/>
    </row>
    <row r="695" spans="2:28" ht="12.75" customHeight="1">
      <c r="B695" s="507"/>
      <c r="D695" s="507"/>
      <c r="E695" s="507"/>
      <c r="F695" s="507"/>
      <c r="G695" s="507"/>
      <c r="H695" s="509"/>
      <c r="I695" s="509"/>
      <c r="J695" s="509"/>
      <c r="K695" s="509"/>
      <c r="L695" s="507"/>
      <c r="M695" s="508"/>
      <c r="N695" s="508"/>
      <c r="O695" s="508"/>
      <c r="P695" s="507"/>
      <c r="Q695" s="507"/>
      <c r="R695" s="507"/>
      <c r="S695" s="507"/>
      <c r="T695" s="507"/>
      <c r="U695" s="507"/>
      <c r="V695" s="507"/>
      <c r="W695" s="507"/>
      <c r="X695" s="507"/>
      <c r="Y695" s="507"/>
      <c r="Z695" s="507"/>
      <c r="AA695" s="507"/>
      <c r="AB695" s="507"/>
    </row>
    <row r="696" spans="2:28" ht="12.75" customHeight="1">
      <c r="B696" s="507"/>
      <c r="D696" s="507"/>
      <c r="E696" s="507"/>
      <c r="F696" s="507"/>
      <c r="G696" s="507"/>
      <c r="H696" s="509"/>
      <c r="I696" s="509"/>
      <c r="J696" s="509"/>
      <c r="K696" s="509"/>
      <c r="L696" s="507"/>
      <c r="M696" s="508"/>
      <c r="N696" s="508"/>
      <c r="O696" s="508"/>
      <c r="P696" s="507"/>
      <c r="Q696" s="507"/>
      <c r="R696" s="507"/>
      <c r="S696" s="507"/>
      <c r="T696" s="507"/>
      <c r="U696" s="507"/>
      <c r="V696" s="507"/>
      <c r="W696" s="507"/>
      <c r="X696" s="507"/>
      <c r="Y696" s="507"/>
      <c r="Z696" s="507"/>
      <c r="AA696" s="507"/>
      <c r="AB696" s="507"/>
    </row>
    <row r="697" spans="2:28" ht="12.75" customHeight="1">
      <c r="B697" s="507"/>
      <c r="D697" s="507"/>
      <c r="E697" s="507"/>
      <c r="F697" s="507"/>
      <c r="G697" s="507"/>
      <c r="H697" s="509"/>
      <c r="I697" s="509"/>
      <c r="J697" s="509"/>
      <c r="K697" s="509"/>
      <c r="L697" s="507"/>
      <c r="M697" s="508"/>
      <c r="N697" s="508"/>
      <c r="O697" s="508"/>
      <c r="P697" s="507"/>
      <c r="Q697" s="507"/>
      <c r="R697" s="507"/>
      <c r="S697" s="507"/>
      <c r="T697" s="507"/>
      <c r="U697" s="507"/>
      <c r="V697" s="507"/>
      <c r="W697" s="507"/>
      <c r="X697" s="507"/>
      <c r="Y697" s="507"/>
      <c r="Z697" s="507"/>
      <c r="AA697" s="507"/>
      <c r="AB697" s="507"/>
    </row>
    <row r="698" spans="2:28" ht="12.75" customHeight="1">
      <c r="B698" s="507"/>
      <c r="D698" s="507"/>
      <c r="E698" s="507"/>
      <c r="F698" s="507"/>
      <c r="G698" s="507"/>
      <c r="H698" s="509"/>
      <c r="I698" s="509"/>
      <c r="J698" s="509"/>
      <c r="K698" s="509"/>
      <c r="L698" s="507"/>
      <c r="M698" s="508"/>
      <c r="N698" s="508"/>
      <c r="O698" s="508"/>
      <c r="P698" s="507"/>
      <c r="Q698" s="507"/>
      <c r="R698" s="507"/>
      <c r="S698" s="507"/>
      <c r="T698" s="507"/>
      <c r="U698" s="507"/>
      <c r="V698" s="507"/>
      <c r="W698" s="507"/>
      <c r="X698" s="507"/>
      <c r="Y698" s="507"/>
      <c r="Z698" s="507"/>
      <c r="AA698" s="507"/>
      <c r="AB698" s="507"/>
    </row>
    <row r="699" spans="2:28" ht="12.75" customHeight="1">
      <c r="B699" s="507"/>
      <c r="D699" s="507"/>
      <c r="E699" s="507"/>
      <c r="F699" s="507"/>
      <c r="G699" s="507"/>
      <c r="H699" s="509"/>
      <c r="I699" s="509"/>
      <c r="J699" s="509"/>
      <c r="K699" s="509"/>
      <c r="L699" s="507"/>
      <c r="M699" s="508"/>
      <c r="N699" s="508"/>
      <c r="O699" s="508"/>
      <c r="P699" s="507"/>
      <c r="Q699" s="507"/>
      <c r="R699" s="507"/>
      <c r="S699" s="507"/>
      <c r="T699" s="507"/>
      <c r="U699" s="507"/>
      <c r="V699" s="507"/>
      <c r="W699" s="507"/>
      <c r="X699" s="507"/>
      <c r="Y699" s="507"/>
      <c r="Z699" s="507"/>
      <c r="AA699" s="507"/>
      <c r="AB699" s="507"/>
    </row>
    <row r="700" spans="2:28" ht="12.75" customHeight="1">
      <c r="B700" s="507"/>
      <c r="D700" s="507"/>
      <c r="E700" s="507"/>
      <c r="F700" s="507"/>
      <c r="G700" s="507"/>
      <c r="H700" s="509"/>
      <c r="I700" s="509"/>
      <c r="J700" s="509"/>
      <c r="K700" s="509"/>
      <c r="L700" s="507"/>
      <c r="M700" s="508"/>
      <c r="N700" s="508"/>
      <c r="O700" s="508"/>
      <c r="P700" s="507"/>
      <c r="Q700" s="507"/>
      <c r="R700" s="507"/>
      <c r="S700" s="507"/>
      <c r="T700" s="507"/>
      <c r="U700" s="507"/>
      <c r="V700" s="507"/>
      <c r="W700" s="507"/>
      <c r="X700" s="507"/>
      <c r="Y700" s="507"/>
      <c r="Z700" s="507"/>
      <c r="AA700" s="507"/>
      <c r="AB700" s="507"/>
    </row>
    <row r="701" spans="2:28" ht="12.75" customHeight="1">
      <c r="B701" s="507"/>
      <c r="D701" s="507"/>
      <c r="E701" s="507"/>
      <c r="F701" s="507"/>
      <c r="G701" s="507"/>
      <c r="H701" s="509"/>
      <c r="I701" s="509"/>
      <c r="J701" s="509"/>
      <c r="K701" s="509"/>
      <c r="L701" s="507"/>
      <c r="M701" s="508"/>
      <c r="N701" s="508"/>
      <c r="O701" s="508"/>
      <c r="P701" s="507"/>
      <c r="Q701" s="507"/>
      <c r="R701" s="507"/>
      <c r="S701" s="507"/>
      <c r="T701" s="507"/>
      <c r="U701" s="507"/>
      <c r="V701" s="507"/>
      <c r="W701" s="507"/>
      <c r="X701" s="507"/>
      <c r="Y701" s="507"/>
      <c r="Z701" s="507"/>
      <c r="AA701" s="507"/>
      <c r="AB701" s="507"/>
    </row>
    <row r="702" spans="2:28" ht="12.75" customHeight="1">
      <c r="B702" s="507"/>
      <c r="D702" s="507"/>
      <c r="E702" s="507"/>
      <c r="F702" s="507"/>
      <c r="G702" s="507"/>
      <c r="H702" s="509"/>
      <c r="I702" s="509"/>
      <c r="J702" s="509"/>
      <c r="K702" s="509"/>
      <c r="L702" s="507"/>
      <c r="M702" s="508"/>
      <c r="N702" s="508"/>
      <c r="O702" s="508"/>
      <c r="P702" s="507"/>
      <c r="Q702" s="507"/>
      <c r="R702" s="507"/>
      <c r="S702" s="507"/>
      <c r="T702" s="507"/>
      <c r="U702" s="507"/>
      <c r="V702" s="507"/>
      <c r="W702" s="507"/>
      <c r="X702" s="507"/>
      <c r="Y702" s="507"/>
      <c r="Z702" s="507"/>
      <c r="AA702" s="507"/>
      <c r="AB702" s="507"/>
    </row>
    <row r="703" spans="2:28" ht="12.75" customHeight="1">
      <c r="B703" s="507"/>
      <c r="D703" s="507"/>
      <c r="E703" s="507"/>
      <c r="F703" s="507"/>
      <c r="G703" s="507"/>
      <c r="H703" s="509"/>
      <c r="I703" s="509"/>
      <c r="J703" s="509"/>
      <c r="K703" s="509"/>
      <c r="L703" s="507"/>
      <c r="M703" s="508"/>
      <c r="N703" s="508"/>
      <c r="O703" s="508"/>
      <c r="P703" s="507"/>
      <c r="Q703" s="507"/>
      <c r="R703" s="507"/>
      <c r="S703" s="507"/>
      <c r="T703" s="507"/>
      <c r="U703" s="507"/>
      <c r="V703" s="507"/>
      <c r="W703" s="507"/>
      <c r="X703" s="507"/>
      <c r="Y703" s="507"/>
      <c r="Z703" s="507"/>
      <c r="AA703" s="507"/>
      <c r="AB703" s="507"/>
    </row>
    <row r="704" spans="2:28" ht="12.75" customHeight="1">
      <c r="B704" s="507"/>
      <c r="D704" s="507"/>
      <c r="E704" s="507"/>
      <c r="F704" s="507"/>
      <c r="G704" s="507"/>
      <c r="H704" s="509"/>
      <c r="I704" s="509"/>
      <c r="J704" s="509"/>
      <c r="K704" s="509"/>
      <c r="L704" s="507"/>
      <c r="M704" s="508"/>
      <c r="N704" s="508"/>
      <c r="O704" s="508"/>
      <c r="P704" s="507"/>
      <c r="Q704" s="507"/>
      <c r="R704" s="507"/>
      <c r="S704" s="507"/>
      <c r="T704" s="507"/>
      <c r="U704" s="507"/>
      <c r="V704" s="507"/>
      <c r="W704" s="507"/>
      <c r="X704" s="507"/>
      <c r="Y704" s="507"/>
      <c r="Z704" s="507"/>
      <c r="AA704" s="507"/>
      <c r="AB704" s="507"/>
    </row>
    <row r="705" spans="2:28" ht="12.75" customHeight="1">
      <c r="B705" s="507"/>
      <c r="D705" s="507"/>
      <c r="E705" s="507"/>
      <c r="F705" s="507"/>
      <c r="G705" s="507"/>
      <c r="H705" s="509"/>
      <c r="I705" s="509"/>
      <c r="J705" s="509"/>
      <c r="K705" s="509"/>
      <c r="L705" s="507"/>
      <c r="M705" s="508"/>
      <c r="N705" s="508"/>
      <c r="O705" s="508"/>
      <c r="P705" s="507"/>
      <c r="Q705" s="507"/>
      <c r="R705" s="507"/>
      <c r="S705" s="507"/>
      <c r="T705" s="507"/>
      <c r="U705" s="507"/>
      <c r="V705" s="507"/>
      <c r="W705" s="507"/>
      <c r="X705" s="507"/>
      <c r="Y705" s="507"/>
      <c r="Z705" s="507"/>
      <c r="AA705" s="507"/>
      <c r="AB705" s="507"/>
    </row>
    <row r="706" spans="2:28" ht="12.75" customHeight="1">
      <c r="B706" s="507"/>
      <c r="D706" s="507"/>
      <c r="E706" s="507"/>
      <c r="F706" s="507"/>
      <c r="G706" s="507"/>
      <c r="H706" s="509"/>
      <c r="I706" s="509"/>
      <c r="J706" s="509"/>
      <c r="K706" s="509"/>
      <c r="L706" s="507"/>
      <c r="M706" s="508"/>
      <c r="N706" s="508"/>
      <c r="O706" s="508"/>
      <c r="P706" s="507"/>
      <c r="Q706" s="507"/>
      <c r="R706" s="507"/>
      <c r="S706" s="507"/>
      <c r="T706" s="507"/>
      <c r="U706" s="507"/>
      <c r="V706" s="507"/>
      <c r="W706" s="507"/>
      <c r="X706" s="507"/>
      <c r="Y706" s="507"/>
      <c r="Z706" s="507"/>
      <c r="AA706" s="507"/>
      <c r="AB706" s="507"/>
    </row>
    <row r="707" spans="2:28" ht="12.75" customHeight="1">
      <c r="B707" s="507"/>
      <c r="D707" s="507"/>
      <c r="E707" s="507"/>
      <c r="F707" s="507"/>
      <c r="G707" s="507"/>
      <c r="H707" s="509"/>
      <c r="I707" s="509"/>
      <c r="J707" s="509"/>
      <c r="K707" s="509"/>
      <c r="L707" s="507"/>
      <c r="M707" s="508"/>
      <c r="N707" s="508"/>
      <c r="O707" s="508"/>
      <c r="P707" s="507"/>
      <c r="Q707" s="507"/>
      <c r="R707" s="507"/>
      <c r="S707" s="507"/>
      <c r="T707" s="507"/>
      <c r="U707" s="507"/>
      <c r="V707" s="507"/>
      <c r="W707" s="507"/>
      <c r="X707" s="507"/>
      <c r="Y707" s="507"/>
      <c r="Z707" s="507"/>
      <c r="AA707" s="507"/>
      <c r="AB707" s="507"/>
    </row>
    <row r="708" spans="2:28" ht="12.75" customHeight="1">
      <c r="B708" s="507"/>
      <c r="D708" s="507"/>
      <c r="E708" s="507"/>
      <c r="F708" s="507"/>
      <c r="G708" s="507"/>
      <c r="H708" s="509"/>
      <c r="I708" s="509"/>
      <c r="J708" s="509"/>
      <c r="K708" s="509"/>
      <c r="L708" s="507"/>
      <c r="M708" s="508"/>
      <c r="N708" s="508"/>
      <c r="O708" s="508"/>
      <c r="P708" s="507"/>
      <c r="Q708" s="507"/>
      <c r="R708" s="507"/>
      <c r="S708" s="507"/>
      <c r="T708" s="507"/>
      <c r="U708" s="507"/>
      <c r="V708" s="507"/>
      <c r="W708" s="507"/>
      <c r="X708" s="507"/>
      <c r="Y708" s="507"/>
      <c r="Z708" s="507"/>
      <c r="AA708" s="507"/>
      <c r="AB708" s="507"/>
    </row>
    <row r="709" spans="2:28" ht="12.75" customHeight="1">
      <c r="B709" s="507"/>
      <c r="D709" s="507"/>
      <c r="E709" s="507"/>
      <c r="F709" s="507"/>
      <c r="G709" s="507"/>
      <c r="H709" s="509"/>
      <c r="I709" s="509"/>
      <c r="J709" s="509"/>
      <c r="K709" s="509"/>
      <c r="L709" s="507"/>
      <c r="M709" s="508"/>
      <c r="N709" s="508"/>
      <c r="O709" s="508"/>
      <c r="P709" s="507"/>
      <c r="Q709" s="507"/>
      <c r="R709" s="507"/>
      <c r="S709" s="507"/>
      <c r="T709" s="507"/>
      <c r="U709" s="507"/>
      <c r="V709" s="507"/>
      <c r="W709" s="507"/>
      <c r="X709" s="507"/>
      <c r="Y709" s="507"/>
      <c r="Z709" s="507"/>
      <c r="AA709" s="507"/>
      <c r="AB709" s="507"/>
    </row>
    <row r="710" spans="2:28" ht="12.75" customHeight="1">
      <c r="B710" s="507"/>
      <c r="D710" s="507"/>
      <c r="E710" s="507"/>
      <c r="F710" s="507"/>
      <c r="G710" s="507"/>
      <c r="H710" s="509"/>
      <c r="I710" s="509"/>
      <c r="J710" s="509"/>
      <c r="K710" s="509"/>
      <c r="L710" s="507"/>
      <c r="M710" s="508"/>
      <c r="N710" s="508"/>
      <c r="O710" s="508"/>
      <c r="P710" s="507"/>
      <c r="Q710" s="507"/>
      <c r="R710" s="507"/>
      <c r="S710" s="507"/>
      <c r="T710" s="507"/>
      <c r="U710" s="507"/>
      <c r="V710" s="507"/>
      <c r="W710" s="507"/>
      <c r="X710" s="507"/>
      <c r="Y710" s="507"/>
      <c r="Z710" s="507"/>
      <c r="AA710" s="507"/>
      <c r="AB710" s="507"/>
    </row>
    <row r="711" spans="2:28" ht="12.75" customHeight="1">
      <c r="B711" s="507"/>
      <c r="D711" s="507"/>
      <c r="E711" s="507"/>
      <c r="F711" s="507"/>
      <c r="G711" s="507"/>
      <c r="H711" s="509"/>
      <c r="I711" s="509"/>
      <c r="J711" s="509"/>
      <c r="K711" s="509"/>
      <c r="L711" s="507"/>
      <c r="M711" s="508"/>
      <c r="N711" s="508"/>
      <c r="O711" s="508"/>
      <c r="P711" s="507"/>
      <c r="Q711" s="507"/>
      <c r="R711" s="507"/>
      <c r="S711" s="507"/>
      <c r="T711" s="507"/>
      <c r="U711" s="507"/>
      <c r="V711" s="507"/>
      <c r="W711" s="507"/>
      <c r="X711" s="507"/>
      <c r="Y711" s="507"/>
      <c r="Z711" s="507"/>
      <c r="AA711" s="507"/>
      <c r="AB711" s="507"/>
    </row>
    <row r="712" spans="2:28" ht="12.75" customHeight="1">
      <c r="B712" s="507"/>
      <c r="D712" s="507"/>
      <c r="E712" s="507"/>
      <c r="F712" s="507"/>
      <c r="G712" s="507"/>
      <c r="H712" s="509"/>
      <c r="I712" s="509"/>
      <c r="J712" s="509"/>
      <c r="K712" s="509"/>
      <c r="L712" s="507"/>
      <c r="M712" s="508"/>
      <c r="N712" s="508"/>
      <c r="O712" s="508"/>
      <c r="P712" s="507"/>
      <c r="Q712" s="507"/>
      <c r="R712" s="507"/>
      <c r="S712" s="507"/>
      <c r="T712" s="507"/>
      <c r="U712" s="507"/>
      <c r="V712" s="507"/>
      <c r="W712" s="507"/>
      <c r="X712" s="507"/>
      <c r="Y712" s="507"/>
      <c r="Z712" s="507"/>
      <c r="AA712" s="507"/>
      <c r="AB712" s="507"/>
    </row>
    <row r="713" spans="2:28" ht="12.75" customHeight="1">
      <c r="B713" s="507"/>
      <c r="D713" s="507"/>
      <c r="E713" s="507"/>
      <c r="F713" s="507"/>
      <c r="G713" s="507"/>
      <c r="H713" s="509"/>
      <c r="I713" s="509"/>
      <c r="J713" s="509"/>
      <c r="K713" s="509"/>
      <c r="L713" s="507"/>
      <c r="M713" s="508"/>
      <c r="N713" s="508"/>
      <c r="O713" s="508"/>
      <c r="P713" s="507"/>
      <c r="Q713" s="507"/>
      <c r="R713" s="507"/>
      <c r="S713" s="507"/>
      <c r="T713" s="507"/>
      <c r="U713" s="507"/>
      <c r="V713" s="507"/>
      <c r="W713" s="507"/>
      <c r="X713" s="507"/>
      <c r="Y713" s="507"/>
      <c r="Z713" s="507"/>
      <c r="AA713" s="507"/>
      <c r="AB713" s="507"/>
    </row>
    <row r="714" spans="2:28" ht="12.75" customHeight="1">
      <c r="B714" s="507"/>
      <c r="D714" s="507"/>
      <c r="E714" s="507"/>
      <c r="F714" s="507"/>
      <c r="G714" s="507"/>
      <c r="H714" s="509"/>
      <c r="I714" s="509"/>
      <c r="J714" s="509"/>
      <c r="K714" s="509"/>
      <c r="L714" s="507"/>
      <c r="M714" s="508"/>
      <c r="N714" s="508"/>
      <c r="O714" s="508"/>
      <c r="P714" s="507"/>
      <c r="Q714" s="507"/>
      <c r="R714" s="507"/>
      <c r="S714" s="507"/>
      <c r="T714" s="507"/>
      <c r="U714" s="507"/>
      <c r="V714" s="507"/>
      <c r="W714" s="507"/>
      <c r="X714" s="507"/>
      <c r="Y714" s="507"/>
      <c r="Z714" s="507"/>
      <c r="AA714" s="507"/>
      <c r="AB714" s="507"/>
    </row>
    <row r="715" spans="2:28" ht="12.75" customHeight="1">
      <c r="B715" s="507"/>
      <c r="D715" s="507"/>
      <c r="E715" s="507"/>
      <c r="F715" s="507"/>
      <c r="G715" s="507"/>
      <c r="H715" s="509"/>
      <c r="I715" s="509"/>
      <c r="J715" s="509"/>
      <c r="K715" s="509"/>
      <c r="L715" s="507"/>
      <c r="M715" s="508"/>
      <c r="N715" s="508"/>
      <c r="O715" s="508"/>
      <c r="P715" s="507"/>
      <c r="Q715" s="507"/>
      <c r="R715" s="507"/>
      <c r="S715" s="507"/>
      <c r="T715" s="507"/>
      <c r="U715" s="507"/>
      <c r="V715" s="507"/>
      <c r="W715" s="507"/>
      <c r="X715" s="507"/>
      <c r="Y715" s="507"/>
      <c r="Z715" s="507"/>
      <c r="AA715" s="507"/>
      <c r="AB715" s="507"/>
    </row>
    <row r="716" spans="2:28" ht="12.75" customHeight="1">
      <c r="B716" s="507"/>
      <c r="D716" s="507"/>
      <c r="E716" s="507"/>
      <c r="F716" s="507"/>
      <c r="G716" s="507"/>
      <c r="H716" s="509"/>
      <c r="I716" s="509"/>
      <c r="J716" s="509"/>
      <c r="K716" s="509"/>
      <c r="L716" s="507"/>
      <c r="M716" s="508"/>
      <c r="N716" s="508"/>
      <c r="O716" s="508"/>
      <c r="P716" s="507"/>
      <c r="Q716" s="507"/>
      <c r="R716" s="507"/>
      <c r="S716" s="507"/>
      <c r="T716" s="507"/>
      <c r="U716" s="507"/>
      <c r="V716" s="507"/>
      <c r="W716" s="507"/>
      <c r="X716" s="507"/>
      <c r="Y716" s="507"/>
      <c r="Z716" s="507"/>
      <c r="AA716" s="507"/>
      <c r="AB716" s="507"/>
    </row>
    <row r="717" spans="2:28" ht="12.75" customHeight="1">
      <c r="B717" s="507"/>
      <c r="D717" s="507"/>
      <c r="E717" s="507"/>
      <c r="F717" s="507"/>
      <c r="G717" s="507"/>
      <c r="H717" s="509"/>
      <c r="I717" s="509"/>
      <c r="J717" s="509"/>
      <c r="K717" s="509"/>
      <c r="L717" s="507"/>
      <c r="M717" s="508"/>
      <c r="N717" s="508"/>
      <c r="O717" s="508"/>
      <c r="P717" s="507"/>
      <c r="Q717" s="507"/>
      <c r="R717" s="507"/>
      <c r="S717" s="507"/>
      <c r="T717" s="507"/>
      <c r="U717" s="507"/>
      <c r="V717" s="507"/>
      <c r="W717" s="507"/>
      <c r="X717" s="507"/>
      <c r="Y717" s="507"/>
      <c r="Z717" s="507"/>
      <c r="AA717" s="507"/>
      <c r="AB717" s="507"/>
    </row>
    <row r="718" spans="2:28" ht="12.75" customHeight="1">
      <c r="B718" s="507"/>
      <c r="D718" s="507"/>
      <c r="E718" s="507"/>
      <c r="F718" s="507"/>
      <c r="G718" s="507"/>
      <c r="H718" s="509"/>
      <c r="I718" s="509"/>
      <c r="J718" s="509"/>
      <c r="K718" s="509"/>
      <c r="L718" s="507"/>
      <c r="M718" s="508"/>
      <c r="N718" s="508"/>
      <c r="O718" s="508"/>
      <c r="P718" s="507"/>
      <c r="Q718" s="507"/>
      <c r="R718" s="507"/>
      <c r="S718" s="507"/>
      <c r="T718" s="507"/>
      <c r="U718" s="507"/>
      <c r="V718" s="507"/>
      <c r="W718" s="507"/>
      <c r="X718" s="507"/>
      <c r="Y718" s="507"/>
      <c r="Z718" s="507"/>
      <c r="AA718" s="507"/>
      <c r="AB718" s="507"/>
    </row>
    <row r="719" spans="2:28" ht="12.75" customHeight="1">
      <c r="B719" s="507"/>
      <c r="D719" s="507"/>
      <c r="E719" s="507"/>
      <c r="F719" s="507"/>
      <c r="G719" s="507"/>
      <c r="H719" s="509"/>
      <c r="I719" s="509"/>
      <c r="J719" s="509"/>
      <c r="K719" s="509"/>
      <c r="L719" s="507"/>
      <c r="M719" s="508"/>
      <c r="N719" s="508"/>
      <c r="O719" s="508"/>
      <c r="P719" s="507"/>
      <c r="Q719" s="507"/>
      <c r="R719" s="507"/>
      <c r="S719" s="507"/>
      <c r="T719" s="507"/>
      <c r="U719" s="507"/>
      <c r="V719" s="507"/>
      <c r="W719" s="507"/>
      <c r="X719" s="507"/>
      <c r="Y719" s="507"/>
      <c r="Z719" s="507"/>
      <c r="AA719" s="507"/>
      <c r="AB719" s="507"/>
    </row>
    <row r="720" spans="2:28" ht="12.75" customHeight="1">
      <c r="B720" s="507"/>
      <c r="D720" s="507"/>
      <c r="E720" s="507"/>
      <c r="F720" s="507"/>
      <c r="G720" s="507"/>
      <c r="H720" s="509"/>
      <c r="I720" s="509"/>
      <c r="J720" s="509"/>
      <c r="K720" s="509"/>
      <c r="L720" s="507"/>
      <c r="M720" s="508"/>
      <c r="N720" s="508"/>
      <c r="O720" s="508"/>
      <c r="P720" s="507"/>
      <c r="Q720" s="507"/>
      <c r="R720" s="507"/>
      <c r="S720" s="507"/>
      <c r="T720" s="507"/>
      <c r="U720" s="507"/>
      <c r="V720" s="507"/>
      <c r="W720" s="507"/>
      <c r="X720" s="507"/>
      <c r="Y720" s="507"/>
      <c r="Z720" s="507"/>
      <c r="AA720" s="507"/>
      <c r="AB720" s="507"/>
    </row>
    <row r="721" spans="2:28" ht="12.75" customHeight="1">
      <c r="B721" s="507"/>
      <c r="D721" s="507"/>
      <c r="E721" s="507"/>
      <c r="F721" s="507"/>
      <c r="G721" s="507"/>
      <c r="H721" s="509"/>
      <c r="I721" s="509"/>
      <c r="J721" s="509"/>
      <c r="K721" s="509"/>
      <c r="L721" s="507"/>
      <c r="M721" s="508"/>
      <c r="N721" s="508"/>
      <c r="O721" s="508"/>
      <c r="P721" s="507"/>
      <c r="Q721" s="507"/>
      <c r="R721" s="507"/>
      <c r="S721" s="507"/>
      <c r="T721" s="507"/>
      <c r="U721" s="507"/>
      <c r="V721" s="507"/>
      <c r="W721" s="507"/>
      <c r="X721" s="507"/>
      <c r="Y721" s="507"/>
      <c r="Z721" s="507"/>
      <c r="AA721" s="507"/>
      <c r="AB721" s="507"/>
    </row>
    <row r="722" spans="2:28" ht="12.75" customHeight="1">
      <c r="B722" s="507"/>
      <c r="D722" s="507"/>
      <c r="E722" s="507"/>
      <c r="F722" s="507"/>
      <c r="G722" s="507"/>
      <c r="H722" s="509"/>
      <c r="I722" s="509"/>
      <c r="J722" s="509"/>
      <c r="K722" s="509"/>
      <c r="L722" s="507"/>
      <c r="M722" s="508"/>
      <c r="N722" s="508"/>
      <c r="O722" s="508"/>
      <c r="P722" s="507"/>
      <c r="Q722" s="507"/>
      <c r="R722" s="507"/>
      <c r="S722" s="507"/>
      <c r="T722" s="507"/>
      <c r="U722" s="507"/>
      <c r="V722" s="507"/>
      <c r="W722" s="507"/>
      <c r="X722" s="507"/>
      <c r="Y722" s="507"/>
      <c r="Z722" s="507"/>
      <c r="AA722" s="507"/>
      <c r="AB722" s="507"/>
    </row>
    <row r="723" spans="2:28" ht="12.75" customHeight="1">
      <c r="B723" s="507"/>
      <c r="D723" s="507"/>
      <c r="E723" s="507"/>
      <c r="F723" s="507"/>
      <c r="G723" s="507"/>
      <c r="H723" s="509"/>
      <c r="I723" s="509"/>
      <c r="J723" s="509"/>
      <c r="K723" s="509"/>
      <c r="L723" s="507"/>
      <c r="M723" s="508"/>
      <c r="N723" s="508"/>
      <c r="O723" s="508"/>
      <c r="P723" s="507"/>
      <c r="Q723" s="507"/>
      <c r="R723" s="507"/>
      <c r="S723" s="507"/>
      <c r="T723" s="507"/>
      <c r="U723" s="507"/>
      <c r="V723" s="507"/>
      <c r="W723" s="507"/>
      <c r="X723" s="507"/>
      <c r="Y723" s="507"/>
      <c r="Z723" s="507"/>
      <c r="AA723" s="507"/>
      <c r="AB723" s="507"/>
    </row>
    <row r="724" spans="2:28" ht="12.75" customHeight="1">
      <c r="B724" s="507"/>
      <c r="D724" s="507"/>
      <c r="E724" s="507"/>
      <c r="F724" s="507"/>
      <c r="G724" s="507"/>
      <c r="H724" s="509"/>
      <c r="I724" s="509"/>
      <c r="J724" s="509"/>
      <c r="K724" s="509"/>
      <c r="L724" s="507"/>
      <c r="M724" s="508"/>
      <c r="N724" s="508"/>
      <c r="O724" s="508"/>
      <c r="P724" s="507"/>
      <c r="Q724" s="507"/>
      <c r="R724" s="507"/>
      <c r="S724" s="507"/>
      <c r="T724" s="507"/>
      <c r="U724" s="507"/>
      <c r="V724" s="507"/>
      <c r="W724" s="507"/>
      <c r="X724" s="507"/>
      <c r="Y724" s="507"/>
      <c r="Z724" s="507"/>
      <c r="AA724" s="507"/>
      <c r="AB724" s="507"/>
    </row>
    <row r="725" spans="2:28" ht="12.75" customHeight="1">
      <c r="B725" s="507"/>
      <c r="D725" s="507"/>
      <c r="E725" s="507"/>
      <c r="F725" s="507"/>
      <c r="G725" s="507"/>
      <c r="H725" s="509"/>
      <c r="I725" s="509"/>
      <c r="J725" s="509"/>
      <c r="K725" s="509"/>
      <c r="L725" s="507"/>
      <c r="M725" s="508"/>
      <c r="N725" s="508"/>
      <c r="O725" s="508"/>
      <c r="P725" s="507"/>
      <c r="Q725" s="507"/>
      <c r="R725" s="507"/>
      <c r="S725" s="507"/>
      <c r="T725" s="507"/>
      <c r="U725" s="507"/>
      <c r="V725" s="507"/>
      <c r="W725" s="507"/>
      <c r="X725" s="507"/>
      <c r="Y725" s="507"/>
      <c r="Z725" s="507"/>
      <c r="AA725" s="507"/>
      <c r="AB725" s="507"/>
    </row>
    <row r="726" spans="2:28" ht="12.75" customHeight="1">
      <c r="B726" s="507"/>
      <c r="D726" s="507"/>
      <c r="E726" s="507"/>
      <c r="F726" s="507"/>
      <c r="G726" s="507"/>
      <c r="H726" s="509"/>
      <c r="I726" s="509"/>
      <c r="J726" s="509"/>
      <c r="K726" s="509"/>
      <c r="L726" s="507"/>
      <c r="M726" s="508"/>
      <c r="N726" s="508"/>
      <c r="O726" s="508"/>
      <c r="P726" s="507"/>
      <c r="Q726" s="507"/>
      <c r="R726" s="507"/>
      <c r="S726" s="507"/>
      <c r="T726" s="507"/>
      <c r="U726" s="507"/>
      <c r="V726" s="507"/>
      <c r="W726" s="507"/>
      <c r="X726" s="507"/>
      <c r="Y726" s="507"/>
      <c r="Z726" s="507"/>
      <c r="AA726" s="507"/>
      <c r="AB726" s="507"/>
    </row>
    <row r="727" spans="2:28" ht="12.75" customHeight="1">
      <c r="B727" s="507"/>
      <c r="D727" s="507"/>
      <c r="E727" s="507"/>
      <c r="F727" s="507"/>
      <c r="G727" s="507"/>
      <c r="H727" s="509"/>
      <c r="I727" s="509"/>
      <c r="J727" s="509"/>
      <c r="K727" s="509"/>
      <c r="L727" s="507"/>
      <c r="M727" s="508"/>
      <c r="N727" s="508"/>
      <c r="O727" s="508"/>
      <c r="P727" s="507"/>
      <c r="Q727" s="507"/>
      <c r="R727" s="507"/>
      <c r="S727" s="507"/>
      <c r="T727" s="507"/>
      <c r="U727" s="507"/>
      <c r="V727" s="507"/>
      <c r="W727" s="507"/>
      <c r="X727" s="507"/>
      <c r="Y727" s="507"/>
      <c r="Z727" s="507"/>
      <c r="AA727" s="507"/>
      <c r="AB727" s="507"/>
    </row>
    <row r="728" spans="2:28" ht="12.75" customHeight="1">
      <c r="B728" s="507"/>
      <c r="D728" s="507"/>
      <c r="E728" s="507"/>
      <c r="F728" s="507"/>
      <c r="G728" s="507"/>
      <c r="H728" s="509"/>
      <c r="I728" s="509"/>
      <c r="J728" s="509"/>
      <c r="K728" s="509"/>
      <c r="L728" s="507"/>
      <c r="M728" s="508"/>
      <c r="N728" s="508"/>
      <c r="O728" s="508"/>
      <c r="P728" s="507"/>
      <c r="Q728" s="507"/>
      <c r="R728" s="507"/>
      <c r="S728" s="507"/>
      <c r="T728" s="507"/>
      <c r="U728" s="507"/>
      <c r="V728" s="507"/>
      <c r="W728" s="507"/>
      <c r="X728" s="507"/>
      <c r="Y728" s="507"/>
      <c r="Z728" s="507"/>
      <c r="AA728" s="507"/>
      <c r="AB728" s="507"/>
    </row>
    <row r="729" spans="2:28" ht="12.75" customHeight="1">
      <c r="B729" s="507"/>
      <c r="D729" s="507"/>
      <c r="E729" s="507"/>
      <c r="F729" s="507"/>
      <c r="G729" s="507"/>
      <c r="H729" s="509"/>
      <c r="I729" s="509"/>
      <c r="J729" s="509"/>
      <c r="K729" s="509"/>
      <c r="L729" s="507"/>
      <c r="M729" s="508"/>
      <c r="N729" s="508"/>
      <c r="O729" s="508"/>
      <c r="P729" s="507"/>
      <c r="Q729" s="507"/>
      <c r="R729" s="507"/>
      <c r="S729" s="507"/>
      <c r="T729" s="507"/>
      <c r="U729" s="507"/>
      <c r="V729" s="507"/>
      <c r="W729" s="507"/>
      <c r="X729" s="507"/>
      <c r="Y729" s="507"/>
      <c r="Z729" s="507"/>
      <c r="AA729" s="507"/>
      <c r="AB729" s="507"/>
    </row>
    <row r="730" spans="2:28" ht="12.75" customHeight="1">
      <c r="B730" s="507"/>
      <c r="D730" s="507"/>
      <c r="E730" s="507"/>
      <c r="F730" s="507"/>
      <c r="G730" s="507"/>
      <c r="H730" s="509"/>
      <c r="I730" s="509"/>
      <c r="J730" s="509"/>
      <c r="K730" s="509"/>
      <c r="L730" s="507"/>
      <c r="M730" s="508"/>
      <c r="N730" s="508"/>
      <c r="O730" s="508"/>
      <c r="P730" s="507"/>
      <c r="Q730" s="507"/>
      <c r="R730" s="507"/>
      <c r="S730" s="507"/>
      <c r="T730" s="507"/>
      <c r="U730" s="507"/>
      <c r="V730" s="507"/>
      <c r="W730" s="507"/>
      <c r="X730" s="507"/>
      <c r="Y730" s="507"/>
      <c r="Z730" s="507"/>
      <c r="AA730" s="507"/>
      <c r="AB730" s="507"/>
    </row>
    <row r="731" spans="2:28" ht="12.75" customHeight="1">
      <c r="B731" s="507"/>
      <c r="D731" s="507"/>
      <c r="E731" s="507"/>
      <c r="F731" s="507"/>
      <c r="G731" s="507"/>
      <c r="H731" s="509"/>
      <c r="I731" s="509"/>
      <c r="J731" s="509"/>
      <c r="K731" s="509"/>
      <c r="L731" s="507"/>
      <c r="M731" s="508"/>
      <c r="N731" s="508"/>
      <c r="O731" s="508"/>
      <c r="P731" s="507"/>
      <c r="Q731" s="507"/>
      <c r="R731" s="507"/>
      <c r="S731" s="507"/>
      <c r="T731" s="507"/>
      <c r="U731" s="507"/>
      <c r="V731" s="507"/>
      <c r="W731" s="507"/>
      <c r="X731" s="507"/>
      <c r="Y731" s="507"/>
      <c r="Z731" s="507"/>
      <c r="AA731" s="507"/>
      <c r="AB731" s="507"/>
    </row>
    <row r="732" spans="2:28" ht="12.75" customHeight="1">
      <c r="B732" s="507"/>
      <c r="D732" s="507"/>
      <c r="E732" s="507"/>
      <c r="F732" s="507"/>
      <c r="G732" s="507"/>
      <c r="H732" s="509"/>
      <c r="I732" s="509"/>
      <c r="J732" s="509"/>
      <c r="K732" s="509"/>
      <c r="L732" s="507"/>
      <c r="M732" s="508"/>
      <c r="N732" s="508"/>
      <c r="O732" s="508"/>
      <c r="P732" s="507"/>
      <c r="Q732" s="507"/>
      <c r="R732" s="507"/>
      <c r="S732" s="507"/>
      <c r="T732" s="507"/>
      <c r="U732" s="507"/>
      <c r="V732" s="507"/>
      <c r="W732" s="507"/>
      <c r="X732" s="507"/>
      <c r="Y732" s="507"/>
      <c r="Z732" s="507"/>
      <c r="AA732" s="507"/>
      <c r="AB732" s="507"/>
    </row>
    <row r="733" spans="2:28" ht="12.75" customHeight="1">
      <c r="B733" s="507"/>
      <c r="D733" s="507"/>
      <c r="E733" s="507"/>
      <c r="F733" s="507"/>
      <c r="G733" s="507"/>
      <c r="H733" s="509"/>
      <c r="I733" s="509"/>
      <c r="J733" s="509"/>
      <c r="K733" s="509"/>
      <c r="L733" s="507"/>
      <c r="M733" s="508"/>
      <c r="N733" s="508"/>
      <c r="O733" s="508"/>
      <c r="P733" s="507"/>
      <c r="Q733" s="507"/>
      <c r="R733" s="507"/>
      <c r="S733" s="507"/>
      <c r="T733" s="507"/>
      <c r="U733" s="507"/>
      <c r="V733" s="507"/>
      <c r="W733" s="507"/>
      <c r="X733" s="507"/>
      <c r="Y733" s="507"/>
      <c r="Z733" s="507"/>
      <c r="AA733" s="507"/>
      <c r="AB733" s="507"/>
    </row>
    <row r="734" spans="2:28" ht="12.75" customHeight="1">
      <c r="B734" s="507"/>
      <c r="D734" s="507"/>
      <c r="E734" s="507"/>
      <c r="F734" s="507"/>
      <c r="G734" s="507"/>
      <c r="H734" s="509"/>
      <c r="I734" s="509"/>
      <c r="J734" s="509"/>
      <c r="K734" s="509"/>
      <c r="L734" s="507"/>
      <c r="M734" s="508"/>
      <c r="N734" s="508"/>
      <c r="O734" s="508"/>
      <c r="P734" s="507"/>
      <c r="Q734" s="507"/>
      <c r="R734" s="507"/>
      <c r="S734" s="507"/>
      <c r="T734" s="507"/>
      <c r="U734" s="507"/>
      <c r="V734" s="507"/>
      <c r="W734" s="507"/>
      <c r="X734" s="507"/>
      <c r="Y734" s="507"/>
      <c r="Z734" s="507"/>
      <c r="AA734" s="507"/>
      <c r="AB734" s="507"/>
    </row>
    <row r="735" spans="2:28" ht="12.75" customHeight="1">
      <c r="B735" s="507"/>
      <c r="D735" s="507"/>
      <c r="E735" s="507"/>
      <c r="F735" s="507"/>
      <c r="G735" s="507"/>
      <c r="H735" s="509"/>
      <c r="I735" s="509"/>
      <c r="J735" s="509"/>
      <c r="K735" s="509"/>
      <c r="L735" s="507"/>
      <c r="M735" s="508"/>
      <c r="N735" s="508"/>
      <c r="O735" s="508"/>
      <c r="P735" s="507"/>
      <c r="Q735" s="507"/>
      <c r="R735" s="507"/>
      <c r="S735" s="507"/>
      <c r="T735" s="507"/>
      <c r="U735" s="507"/>
      <c r="V735" s="507"/>
      <c r="W735" s="507"/>
      <c r="X735" s="507"/>
      <c r="Y735" s="507"/>
      <c r="Z735" s="507"/>
      <c r="AA735" s="507"/>
      <c r="AB735" s="507"/>
    </row>
    <row r="736" spans="2:28" ht="12.75" customHeight="1">
      <c r="B736" s="507"/>
      <c r="D736" s="507"/>
      <c r="E736" s="507"/>
      <c r="F736" s="507"/>
      <c r="G736" s="507"/>
      <c r="H736" s="509"/>
      <c r="I736" s="509"/>
      <c r="J736" s="509"/>
      <c r="K736" s="509"/>
      <c r="L736" s="507"/>
      <c r="M736" s="508"/>
      <c r="N736" s="508"/>
      <c r="O736" s="508"/>
      <c r="P736" s="507"/>
      <c r="Q736" s="507"/>
      <c r="R736" s="507"/>
      <c r="S736" s="507"/>
      <c r="T736" s="507"/>
      <c r="U736" s="507"/>
      <c r="V736" s="507"/>
      <c r="W736" s="507"/>
      <c r="X736" s="507"/>
      <c r="Y736" s="507"/>
      <c r="Z736" s="507"/>
      <c r="AA736" s="507"/>
      <c r="AB736" s="507"/>
    </row>
    <row r="737" spans="2:28" ht="12.75" customHeight="1">
      <c r="B737" s="507"/>
      <c r="D737" s="507"/>
      <c r="E737" s="507"/>
      <c r="F737" s="507"/>
      <c r="G737" s="507"/>
      <c r="H737" s="509"/>
      <c r="I737" s="509"/>
      <c r="J737" s="509"/>
      <c r="K737" s="509"/>
      <c r="L737" s="507"/>
      <c r="M737" s="508"/>
      <c r="N737" s="508"/>
      <c r="O737" s="508"/>
      <c r="P737" s="507"/>
      <c r="Q737" s="507"/>
      <c r="R737" s="507"/>
      <c r="S737" s="507"/>
      <c r="T737" s="507"/>
      <c r="U737" s="507"/>
      <c r="V737" s="507"/>
      <c r="W737" s="507"/>
      <c r="X737" s="507"/>
      <c r="Y737" s="507"/>
      <c r="Z737" s="507"/>
      <c r="AA737" s="507"/>
      <c r="AB737" s="507"/>
    </row>
    <row r="738" spans="2:28" ht="12.75" customHeight="1">
      <c r="B738" s="507"/>
      <c r="D738" s="507"/>
      <c r="E738" s="507"/>
      <c r="F738" s="507"/>
      <c r="G738" s="507"/>
      <c r="H738" s="509"/>
      <c r="I738" s="509"/>
      <c r="J738" s="509"/>
      <c r="K738" s="509"/>
      <c r="L738" s="507"/>
      <c r="M738" s="508"/>
      <c r="N738" s="508"/>
      <c r="O738" s="508"/>
      <c r="P738" s="507"/>
      <c r="Q738" s="507"/>
      <c r="R738" s="507"/>
      <c r="S738" s="507"/>
      <c r="T738" s="507"/>
      <c r="U738" s="507"/>
      <c r="V738" s="507"/>
      <c r="W738" s="507"/>
      <c r="X738" s="507"/>
      <c r="Y738" s="507"/>
      <c r="Z738" s="507"/>
      <c r="AA738" s="507"/>
      <c r="AB738" s="507"/>
    </row>
    <row r="739" spans="2:28" ht="12.75" customHeight="1">
      <c r="B739" s="507"/>
      <c r="D739" s="507"/>
      <c r="E739" s="507"/>
      <c r="F739" s="507"/>
      <c r="G739" s="507"/>
      <c r="H739" s="509"/>
      <c r="I739" s="509"/>
      <c r="J739" s="509"/>
      <c r="K739" s="509"/>
      <c r="L739" s="507"/>
      <c r="M739" s="508"/>
      <c r="N739" s="508"/>
      <c r="O739" s="508"/>
      <c r="P739" s="507"/>
      <c r="Q739" s="507"/>
      <c r="R739" s="507"/>
      <c r="S739" s="507"/>
      <c r="T739" s="507"/>
      <c r="U739" s="507"/>
      <c r="V739" s="507"/>
      <c r="W739" s="507"/>
      <c r="X739" s="507"/>
      <c r="Y739" s="507"/>
      <c r="Z739" s="507"/>
      <c r="AA739" s="507"/>
      <c r="AB739" s="507"/>
    </row>
    <row r="740" spans="2:28" ht="12.75" customHeight="1">
      <c r="B740" s="507"/>
      <c r="D740" s="507"/>
      <c r="E740" s="507"/>
      <c r="F740" s="507"/>
      <c r="G740" s="507"/>
      <c r="H740" s="509"/>
      <c r="I740" s="509"/>
      <c r="J740" s="509"/>
      <c r="K740" s="509"/>
      <c r="L740" s="507"/>
      <c r="M740" s="508"/>
      <c r="N740" s="508"/>
      <c r="O740" s="508"/>
      <c r="P740" s="507"/>
      <c r="Q740" s="507"/>
      <c r="R740" s="507"/>
      <c r="S740" s="507"/>
      <c r="T740" s="507"/>
      <c r="U740" s="507"/>
      <c r="V740" s="507"/>
      <c r="W740" s="507"/>
      <c r="X740" s="507"/>
      <c r="Y740" s="507"/>
      <c r="Z740" s="507"/>
      <c r="AA740" s="507"/>
      <c r="AB740" s="507"/>
    </row>
    <row r="741" spans="2:28" ht="12.75" customHeight="1">
      <c r="B741" s="507"/>
      <c r="D741" s="507"/>
      <c r="E741" s="507"/>
      <c r="F741" s="507"/>
      <c r="G741" s="507"/>
      <c r="H741" s="509"/>
      <c r="I741" s="509"/>
      <c r="J741" s="509"/>
      <c r="K741" s="509"/>
      <c r="L741" s="507"/>
      <c r="M741" s="508"/>
      <c r="N741" s="508"/>
      <c r="O741" s="508"/>
      <c r="P741" s="507"/>
      <c r="Q741" s="507"/>
      <c r="R741" s="507"/>
      <c r="S741" s="507"/>
      <c r="T741" s="507"/>
      <c r="U741" s="507"/>
      <c r="V741" s="507"/>
      <c r="W741" s="507"/>
      <c r="X741" s="507"/>
      <c r="Y741" s="507"/>
      <c r="Z741" s="507"/>
      <c r="AA741" s="507"/>
      <c r="AB741" s="507"/>
    </row>
    <row r="742" spans="2:28" ht="12.75" customHeight="1">
      <c r="B742" s="507"/>
      <c r="D742" s="507"/>
      <c r="E742" s="507"/>
      <c r="F742" s="507"/>
      <c r="G742" s="507"/>
      <c r="H742" s="509"/>
      <c r="I742" s="509"/>
      <c r="J742" s="509"/>
      <c r="K742" s="509"/>
      <c r="L742" s="507"/>
      <c r="M742" s="508"/>
      <c r="N742" s="508"/>
      <c r="O742" s="508"/>
      <c r="P742" s="507"/>
      <c r="Q742" s="507"/>
      <c r="R742" s="507"/>
      <c r="S742" s="507"/>
      <c r="T742" s="507"/>
      <c r="U742" s="507"/>
      <c r="V742" s="507"/>
      <c r="W742" s="507"/>
      <c r="X742" s="507"/>
      <c r="Y742" s="507"/>
      <c r="Z742" s="507"/>
      <c r="AA742" s="507"/>
      <c r="AB742" s="507"/>
    </row>
    <row r="743" spans="2:28" ht="12.75" customHeight="1">
      <c r="B743" s="507"/>
      <c r="D743" s="507"/>
      <c r="E743" s="507"/>
      <c r="F743" s="507"/>
      <c r="G743" s="507"/>
      <c r="H743" s="509"/>
      <c r="I743" s="509"/>
      <c r="J743" s="509"/>
      <c r="K743" s="509"/>
      <c r="L743" s="507"/>
      <c r="M743" s="508"/>
      <c r="N743" s="508"/>
      <c r="O743" s="508"/>
      <c r="P743" s="507"/>
      <c r="Q743" s="507"/>
      <c r="R743" s="507"/>
      <c r="S743" s="507"/>
      <c r="T743" s="507"/>
      <c r="U743" s="507"/>
      <c r="V743" s="507"/>
      <c r="W743" s="507"/>
      <c r="X743" s="507"/>
      <c r="Y743" s="507"/>
      <c r="Z743" s="507"/>
      <c r="AA743" s="507"/>
      <c r="AB743" s="507"/>
    </row>
    <row r="744" spans="2:28" ht="12.75" customHeight="1">
      <c r="B744" s="507"/>
      <c r="D744" s="507"/>
      <c r="E744" s="507"/>
      <c r="F744" s="507"/>
      <c r="G744" s="507"/>
      <c r="H744" s="509"/>
      <c r="I744" s="509"/>
      <c r="J744" s="509"/>
      <c r="K744" s="509"/>
      <c r="L744" s="507"/>
      <c r="M744" s="508"/>
      <c r="N744" s="508"/>
      <c r="O744" s="508"/>
      <c r="P744" s="507"/>
      <c r="Q744" s="507"/>
      <c r="R744" s="507"/>
      <c r="S744" s="507"/>
      <c r="T744" s="507"/>
      <c r="U744" s="507"/>
      <c r="V744" s="507"/>
      <c r="W744" s="507"/>
      <c r="X744" s="507"/>
      <c r="Y744" s="507"/>
      <c r="Z744" s="507"/>
      <c r="AA744" s="507"/>
      <c r="AB744" s="507"/>
    </row>
    <row r="745" spans="2:28" ht="12.75" customHeight="1">
      <c r="B745" s="507"/>
      <c r="D745" s="507"/>
      <c r="E745" s="507"/>
      <c r="F745" s="507"/>
      <c r="G745" s="507"/>
      <c r="H745" s="509"/>
      <c r="I745" s="509"/>
      <c r="J745" s="509"/>
      <c r="K745" s="509"/>
      <c r="L745" s="507"/>
      <c r="M745" s="508"/>
      <c r="N745" s="508"/>
      <c r="O745" s="508"/>
      <c r="P745" s="507"/>
      <c r="Q745" s="507"/>
      <c r="R745" s="507"/>
      <c r="S745" s="507"/>
      <c r="T745" s="507"/>
      <c r="U745" s="507"/>
      <c r="V745" s="507"/>
      <c r="W745" s="507"/>
      <c r="X745" s="507"/>
      <c r="Y745" s="507"/>
      <c r="Z745" s="507"/>
      <c r="AA745" s="507"/>
      <c r="AB745" s="507"/>
    </row>
    <row r="746" spans="2:28" ht="12.75" customHeight="1">
      <c r="B746" s="507"/>
      <c r="D746" s="507"/>
      <c r="E746" s="507"/>
      <c r="F746" s="507"/>
      <c r="G746" s="507"/>
      <c r="H746" s="509"/>
      <c r="I746" s="509"/>
      <c r="J746" s="509"/>
      <c r="K746" s="509"/>
      <c r="L746" s="507"/>
      <c r="M746" s="508"/>
      <c r="N746" s="508"/>
      <c r="O746" s="508"/>
      <c r="P746" s="507"/>
      <c r="Q746" s="507"/>
      <c r="R746" s="507"/>
      <c r="S746" s="507"/>
      <c r="T746" s="507"/>
      <c r="U746" s="507"/>
      <c r="V746" s="507"/>
      <c r="W746" s="507"/>
      <c r="X746" s="507"/>
      <c r="Y746" s="507"/>
      <c r="Z746" s="507"/>
      <c r="AA746" s="507"/>
      <c r="AB746" s="507"/>
    </row>
    <row r="747" spans="2:28" ht="12.75" customHeight="1">
      <c r="B747" s="507"/>
      <c r="D747" s="507"/>
      <c r="E747" s="507"/>
      <c r="F747" s="507"/>
      <c r="G747" s="507"/>
      <c r="H747" s="509"/>
      <c r="I747" s="509"/>
      <c r="J747" s="509"/>
      <c r="K747" s="509"/>
      <c r="L747" s="507"/>
      <c r="M747" s="508"/>
      <c r="N747" s="508"/>
      <c r="O747" s="508"/>
      <c r="P747" s="507"/>
      <c r="Q747" s="507"/>
      <c r="R747" s="507"/>
      <c r="S747" s="507"/>
      <c r="T747" s="507"/>
      <c r="U747" s="507"/>
      <c r="V747" s="507"/>
      <c r="W747" s="507"/>
      <c r="X747" s="507"/>
      <c r="Y747" s="507"/>
      <c r="Z747" s="507"/>
      <c r="AA747" s="507"/>
      <c r="AB747" s="507"/>
    </row>
    <row r="748" spans="2:28" ht="12.75" customHeight="1">
      <c r="B748" s="507"/>
      <c r="D748" s="507"/>
      <c r="E748" s="507"/>
      <c r="F748" s="507"/>
      <c r="G748" s="507"/>
      <c r="H748" s="509"/>
      <c r="I748" s="509"/>
      <c r="J748" s="509"/>
      <c r="K748" s="509"/>
      <c r="L748" s="507"/>
      <c r="M748" s="508"/>
      <c r="N748" s="508"/>
      <c r="O748" s="508"/>
      <c r="P748" s="507"/>
      <c r="Q748" s="507"/>
      <c r="R748" s="507"/>
      <c r="S748" s="507"/>
      <c r="T748" s="507"/>
      <c r="U748" s="507"/>
      <c r="V748" s="507"/>
      <c r="W748" s="507"/>
      <c r="X748" s="507"/>
      <c r="Y748" s="507"/>
      <c r="Z748" s="507"/>
      <c r="AA748" s="507"/>
      <c r="AB748" s="507"/>
    </row>
    <row r="749" spans="2:28" ht="12.75" customHeight="1">
      <c r="B749" s="507"/>
      <c r="D749" s="507"/>
      <c r="E749" s="507"/>
      <c r="F749" s="507"/>
      <c r="G749" s="507"/>
      <c r="H749" s="509"/>
      <c r="I749" s="509"/>
      <c r="J749" s="509"/>
      <c r="K749" s="509"/>
      <c r="L749" s="507"/>
      <c r="M749" s="508"/>
      <c r="N749" s="508"/>
      <c r="O749" s="508"/>
      <c r="P749" s="507"/>
      <c r="Q749" s="507"/>
      <c r="R749" s="507"/>
      <c r="S749" s="507"/>
      <c r="T749" s="507"/>
      <c r="U749" s="507"/>
      <c r="V749" s="507"/>
      <c r="W749" s="507"/>
      <c r="X749" s="507"/>
      <c r="Y749" s="507"/>
      <c r="Z749" s="507"/>
      <c r="AA749" s="507"/>
      <c r="AB749" s="507"/>
    </row>
    <row r="750" spans="2:28" ht="12.75" customHeight="1">
      <c r="B750" s="507"/>
      <c r="D750" s="507"/>
      <c r="E750" s="507"/>
      <c r="F750" s="507"/>
      <c r="G750" s="507"/>
      <c r="H750" s="509"/>
      <c r="I750" s="509"/>
      <c r="J750" s="509"/>
      <c r="K750" s="509"/>
      <c r="L750" s="507"/>
      <c r="M750" s="508"/>
      <c r="N750" s="508"/>
      <c r="O750" s="508"/>
      <c r="P750" s="507"/>
      <c r="Q750" s="507"/>
      <c r="R750" s="507"/>
      <c r="S750" s="507"/>
      <c r="T750" s="507"/>
      <c r="U750" s="507"/>
      <c r="V750" s="507"/>
      <c r="W750" s="507"/>
      <c r="X750" s="507"/>
      <c r="Y750" s="507"/>
      <c r="Z750" s="507"/>
      <c r="AA750" s="507"/>
      <c r="AB750" s="507"/>
    </row>
    <row r="751" spans="2:28" ht="12.75" customHeight="1">
      <c r="B751" s="507"/>
      <c r="D751" s="507"/>
      <c r="E751" s="507"/>
      <c r="F751" s="507"/>
      <c r="G751" s="507"/>
      <c r="H751" s="509"/>
      <c r="I751" s="509"/>
      <c r="J751" s="509"/>
      <c r="K751" s="509"/>
      <c r="L751" s="507"/>
      <c r="M751" s="508"/>
      <c r="N751" s="508"/>
      <c r="O751" s="508"/>
      <c r="P751" s="507"/>
      <c r="Q751" s="507"/>
      <c r="R751" s="507"/>
      <c r="S751" s="507"/>
      <c r="T751" s="507"/>
      <c r="U751" s="507"/>
      <c r="V751" s="507"/>
      <c r="W751" s="507"/>
      <c r="X751" s="507"/>
      <c r="Y751" s="507"/>
      <c r="Z751" s="507"/>
      <c r="AA751" s="507"/>
      <c r="AB751" s="507"/>
    </row>
    <row r="752" spans="2:28" ht="12.75" customHeight="1">
      <c r="B752" s="507"/>
      <c r="D752" s="507"/>
      <c r="E752" s="507"/>
      <c r="F752" s="507"/>
      <c r="G752" s="507"/>
      <c r="H752" s="509"/>
      <c r="I752" s="509"/>
      <c r="J752" s="509"/>
      <c r="K752" s="509"/>
      <c r="L752" s="507"/>
      <c r="M752" s="508"/>
      <c r="N752" s="508"/>
      <c r="O752" s="508"/>
      <c r="P752" s="507"/>
      <c r="Q752" s="507"/>
      <c r="R752" s="507"/>
      <c r="S752" s="507"/>
      <c r="T752" s="507"/>
      <c r="U752" s="507"/>
      <c r="V752" s="507"/>
      <c r="W752" s="507"/>
      <c r="X752" s="507"/>
      <c r="Y752" s="507"/>
      <c r="Z752" s="507"/>
      <c r="AA752" s="507"/>
      <c r="AB752" s="507"/>
    </row>
    <row r="753" spans="2:28" ht="12.75" customHeight="1">
      <c r="B753" s="507"/>
      <c r="D753" s="507"/>
      <c r="E753" s="507"/>
      <c r="F753" s="507"/>
      <c r="G753" s="507"/>
      <c r="H753" s="509"/>
      <c r="I753" s="509"/>
      <c r="J753" s="509"/>
      <c r="K753" s="509"/>
      <c r="L753" s="507"/>
      <c r="M753" s="508"/>
      <c r="N753" s="508"/>
      <c r="O753" s="508"/>
      <c r="P753" s="507"/>
      <c r="Q753" s="507"/>
      <c r="R753" s="507"/>
      <c r="S753" s="507"/>
      <c r="T753" s="507"/>
      <c r="U753" s="507"/>
      <c r="V753" s="507"/>
      <c r="W753" s="507"/>
      <c r="X753" s="507"/>
      <c r="Y753" s="507"/>
      <c r="Z753" s="507"/>
      <c r="AA753" s="507"/>
      <c r="AB753" s="507"/>
    </row>
    <row r="754" spans="2:28" ht="12.75" customHeight="1">
      <c r="B754" s="507"/>
      <c r="D754" s="507"/>
      <c r="E754" s="507"/>
      <c r="F754" s="507"/>
      <c r="G754" s="507"/>
      <c r="H754" s="509"/>
      <c r="I754" s="509"/>
      <c r="J754" s="509"/>
      <c r="K754" s="509"/>
      <c r="L754" s="507"/>
      <c r="M754" s="508"/>
      <c r="N754" s="508"/>
      <c r="O754" s="508"/>
      <c r="P754" s="507"/>
      <c r="Q754" s="507"/>
      <c r="R754" s="507"/>
      <c r="S754" s="507"/>
      <c r="T754" s="507"/>
      <c r="U754" s="507"/>
      <c r="V754" s="507"/>
      <c r="W754" s="507"/>
      <c r="X754" s="507"/>
      <c r="Y754" s="507"/>
      <c r="Z754" s="507"/>
      <c r="AA754" s="507"/>
      <c r="AB754" s="507"/>
    </row>
    <row r="755" spans="2:28" ht="12.75" customHeight="1">
      <c r="B755" s="507"/>
      <c r="D755" s="507"/>
      <c r="E755" s="507"/>
      <c r="F755" s="507"/>
      <c r="G755" s="507"/>
      <c r="H755" s="509"/>
      <c r="I755" s="509"/>
      <c r="J755" s="509"/>
      <c r="K755" s="509"/>
      <c r="L755" s="507"/>
      <c r="M755" s="508"/>
      <c r="N755" s="508"/>
      <c r="O755" s="508"/>
      <c r="P755" s="507"/>
      <c r="Q755" s="507"/>
      <c r="R755" s="507"/>
      <c r="S755" s="507"/>
      <c r="T755" s="507"/>
      <c r="U755" s="507"/>
      <c r="V755" s="507"/>
      <c r="W755" s="507"/>
      <c r="X755" s="507"/>
      <c r="Y755" s="507"/>
      <c r="Z755" s="507"/>
      <c r="AA755" s="507"/>
      <c r="AB755" s="507"/>
    </row>
    <row r="756" spans="2:28" ht="12.75" customHeight="1">
      <c r="B756" s="507"/>
      <c r="D756" s="507"/>
      <c r="E756" s="507"/>
      <c r="F756" s="507"/>
      <c r="G756" s="507"/>
      <c r="H756" s="509"/>
      <c r="I756" s="509"/>
      <c r="J756" s="509"/>
      <c r="K756" s="509"/>
      <c r="L756" s="507"/>
      <c r="M756" s="508"/>
      <c r="N756" s="508"/>
      <c r="O756" s="508"/>
      <c r="P756" s="507"/>
      <c r="Q756" s="507"/>
      <c r="R756" s="507"/>
      <c r="S756" s="507"/>
      <c r="T756" s="507"/>
      <c r="U756" s="507"/>
      <c r="V756" s="507"/>
      <c r="W756" s="507"/>
      <c r="X756" s="507"/>
      <c r="Y756" s="507"/>
      <c r="Z756" s="507"/>
      <c r="AA756" s="507"/>
      <c r="AB756" s="507"/>
    </row>
    <row r="757" spans="2:28" ht="12.75" customHeight="1">
      <c r="B757" s="507"/>
      <c r="D757" s="507"/>
      <c r="E757" s="507"/>
      <c r="F757" s="507"/>
      <c r="G757" s="507"/>
      <c r="H757" s="509"/>
      <c r="I757" s="509"/>
      <c r="J757" s="509"/>
      <c r="K757" s="509"/>
      <c r="L757" s="507"/>
      <c r="M757" s="508"/>
      <c r="N757" s="508"/>
      <c r="O757" s="508"/>
      <c r="P757" s="507"/>
      <c r="Q757" s="507"/>
      <c r="R757" s="507"/>
      <c r="S757" s="507"/>
      <c r="T757" s="507"/>
      <c r="U757" s="507"/>
      <c r="V757" s="507"/>
      <c r="W757" s="507"/>
      <c r="X757" s="507"/>
      <c r="Y757" s="507"/>
      <c r="Z757" s="507"/>
      <c r="AA757" s="507"/>
      <c r="AB757" s="507"/>
    </row>
    <row r="758" spans="2:28" ht="12.75" customHeight="1">
      <c r="B758" s="507"/>
      <c r="D758" s="507"/>
      <c r="E758" s="507"/>
      <c r="F758" s="507"/>
      <c r="G758" s="507"/>
      <c r="H758" s="509"/>
      <c r="I758" s="509"/>
      <c r="J758" s="509"/>
      <c r="K758" s="509"/>
      <c r="L758" s="507"/>
      <c r="M758" s="508"/>
      <c r="N758" s="508"/>
      <c r="O758" s="508"/>
      <c r="P758" s="507"/>
      <c r="Q758" s="507"/>
      <c r="R758" s="507"/>
      <c r="S758" s="507"/>
      <c r="T758" s="507"/>
      <c r="U758" s="507"/>
      <c r="V758" s="507"/>
      <c r="W758" s="507"/>
      <c r="X758" s="507"/>
      <c r="Y758" s="507"/>
      <c r="Z758" s="507"/>
      <c r="AA758" s="507"/>
      <c r="AB758" s="507"/>
    </row>
    <row r="759" spans="2:28" ht="12.75" customHeight="1">
      <c r="B759" s="507"/>
      <c r="D759" s="507"/>
      <c r="E759" s="507"/>
      <c r="F759" s="507"/>
      <c r="G759" s="507"/>
      <c r="H759" s="509"/>
      <c r="I759" s="509"/>
      <c r="J759" s="509"/>
      <c r="K759" s="509"/>
      <c r="L759" s="507"/>
      <c r="M759" s="508"/>
      <c r="N759" s="508"/>
      <c r="O759" s="508"/>
      <c r="P759" s="507"/>
      <c r="Q759" s="507"/>
      <c r="R759" s="507"/>
      <c r="S759" s="507"/>
      <c r="T759" s="507"/>
      <c r="U759" s="507"/>
      <c r="V759" s="507"/>
      <c r="W759" s="507"/>
      <c r="X759" s="507"/>
      <c r="Y759" s="507"/>
      <c r="Z759" s="507"/>
      <c r="AA759" s="507"/>
      <c r="AB759" s="507"/>
    </row>
    <row r="760" spans="2:28" ht="12.75" customHeight="1">
      <c r="B760" s="507"/>
      <c r="D760" s="507"/>
      <c r="E760" s="507"/>
      <c r="F760" s="507"/>
      <c r="G760" s="507"/>
      <c r="H760" s="509"/>
      <c r="I760" s="509"/>
      <c r="J760" s="509"/>
      <c r="K760" s="509"/>
      <c r="L760" s="507"/>
      <c r="M760" s="508"/>
      <c r="N760" s="508"/>
      <c r="O760" s="508"/>
      <c r="P760" s="507"/>
      <c r="Q760" s="507"/>
      <c r="R760" s="507"/>
      <c r="S760" s="507"/>
      <c r="T760" s="507"/>
      <c r="U760" s="507"/>
      <c r="V760" s="507"/>
      <c r="W760" s="507"/>
      <c r="X760" s="507"/>
      <c r="Y760" s="507"/>
      <c r="Z760" s="507"/>
      <c r="AA760" s="507"/>
      <c r="AB760" s="507"/>
    </row>
    <row r="761" spans="2:28" ht="12.75" customHeight="1">
      <c r="B761" s="507"/>
      <c r="D761" s="507"/>
      <c r="E761" s="507"/>
      <c r="F761" s="507"/>
      <c r="G761" s="507"/>
      <c r="H761" s="509"/>
      <c r="I761" s="509"/>
      <c r="J761" s="509"/>
      <c r="K761" s="509"/>
      <c r="L761" s="507"/>
      <c r="M761" s="508"/>
      <c r="N761" s="508"/>
      <c r="O761" s="508"/>
      <c r="P761" s="507"/>
      <c r="Q761" s="507"/>
      <c r="R761" s="507"/>
      <c r="S761" s="507"/>
      <c r="T761" s="507"/>
      <c r="U761" s="507"/>
      <c r="V761" s="507"/>
      <c r="W761" s="507"/>
      <c r="X761" s="507"/>
      <c r="Y761" s="507"/>
      <c r="Z761" s="507"/>
      <c r="AA761" s="507"/>
      <c r="AB761" s="507"/>
    </row>
    <row r="762" spans="2:28" ht="12.75" customHeight="1">
      <c r="B762" s="507"/>
      <c r="D762" s="507"/>
      <c r="E762" s="507"/>
      <c r="F762" s="507"/>
      <c r="G762" s="507"/>
      <c r="H762" s="509"/>
      <c r="I762" s="509"/>
      <c r="J762" s="509"/>
      <c r="K762" s="509"/>
      <c r="L762" s="507"/>
      <c r="M762" s="508"/>
      <c r="N762" s="508"/>
      <c r="O762" s="508"/>
      <c r="P762" s="507"/>
      <c r="Q762" s="507"/>
      <c r="R762" s="507"/>
      <c r="S762" s="507"/>
      <c r="T762" s="507"/>
      <c r="U762" s="507"/>
      <c r="V762" s="507"/>
      <c r="W762" s="507"/>
      <c r="X762" s="507"/>
      <c r="Y762" s="507"/>
      <c r="Z762" s="507"/>
      <c r="AA762" s="507"/>
      <c r="AB762" s="507"/>
    </row>
    <row r="763" spans="2:28" ht="12.75" customHeight="1">
      <c r="B763" s="507"/>
      <c r="D763" s="507"/>
      <c r="E763" s="507"/>
      <c r="F763" s="507"/>
      <c r="G763" s="507"/>
      <c r="H763" s="509"/>
      <c r="I763" s="509"/>
      <c r="J763" s="509"/>
      <c r="K763" s="509"/>
      <c r="L763" s="507"/>
      <c r="M763" s="508"/>
      <c r="N763" s="508"/>
      <c r="O763" s="508"/>
      <c r="P763" s="507"/>
      <c r="Q763" s="507"/>
      <c r="R763" s="507"/>
      <c r="S763" s="507"/>
      <c r="T763" s="507"/>
      <c r="U763" s="507"/>
      <c r="V763" s="507"/>
      <c r="W763" s="507"/>
      <c r="X763" s="507"/>
      <c r="Y763" s="507"/>
      <c r="Z763" s="507"/>
      <c r="AA763" s="507"/>
      <c r="AB763" s="507"/>
    </row>
    <row r="764" spans="2:28" ht="12.75" customHeight="1">
      <c r="B764" s="507"/>
      <c r="D764" s="507"/>
      <c r="E764" s="507"/>
      <c r="F764" s="507"/>
      <c r="G764" s="507"/>
      <c r="H764" s="509"/>
      <c r="I764" s="509"/>
      <c r="J764" s="509"/>
      <c r="K764" s="509"/>
      <c r="L764" s="507"/>
      <c r="M764" s="508"/>
      <c r="N764" s="508"/>
      <c r="O764" s="508"/>
      <c r="P764" s="507"/>
      <c r="Q764" s="507"/>
      <c r="R764" s="507"/>
      <c r="S764" s="507"/>
      <c r="T764" s="507"/>
      <c r="U764" s="507"/>
      <c r="V764" s="507"/>
      <c r="W764" s="507"/>
      <c r="X764" s="507"/>
      <c r="Y764" s="507"/>
      <c r="Z764" s="507"/>
      <c r="AA764" s="507"/>
      <c r="AB764" s="507"/>
    </row>
    <row r="765" spans="2:28" ht="12.75" customHeight="1">
      <c r="B765" s="507"/>
      <c r="D765" s="507"/>
      <c r="E765" s="507"/>
      <c r="F765" s="507"/>
      <c r="G765" s="507"/>
      <c r="H765" s="509"/>
      <c r="I765" s="509"/>
      <c r="J765" s="509"/>
      <c r="K765" s="509"/>
      <c r="L765" s="507"/>
      <c r="M765" s="508"/>
      <c r="N765" s="508"/>
      <c r="O765" s="508"/>
      <c r="P765" s="507"/>
      <c r="Q765" s="507"/>
      <c r="R765" s="507"/>
      <c r="S765" s="507"/>
      <c r="T765" s="507"/>
      <c r="U765" s="507"/>
      <c r="V765" s="507"/>
      <c r="W765" s="507"/>
      <c r="X765" s="507"/>
      <c r="Y765" s="507"/>
      <c r="Z765" s="507"/>
      <c r="AA765" s="507"/>
      <c r="AB765" s="507"/>
    </row>
    <row r="766" spans="2:28" ht="12.75" customHeight="1">
      <c r="B766" s="507"/>
      <c r="D766" s="507"/>
      <c r="E766" s="507"/>
      <c r="F766" s="507"/>
      <c r="G766" s="507"/>
      <c r="H766" s="509"/>
      <c r="I766" s="509"/>
      <c r="J766" s="509"/>
      <c r="K766" s="509"/>
      <c r="L766" s="507"/>
      <c r="M766" s="508"/>
      <c r="N766" s="508"/>
      <c r="O766" s="508"/>
      <c r="P766" s="507"/>
      <c r="Q766" s="507"/>
      <c r="R766" s="507"/>
      <c r="S766" s="507"/>
      <c r="T766" s="507"/>
      <c r="U766" s="507"/>
      <c r="V766" s="507"/>
      <c r="W766" s="507"/>
      <c r="X766" s="507"/>
      <c r="Y766" s="507"/>
      <c r="Z766" s="507"/>
      <c r="AA766" s="507"/>
      <c r="AB766" s="507"/>
    </row>
    <row r="767" spans="2:28" ht="12.75" customHeight="1">
      <c r="B767" s="507"/>
      <c r="D767" s="507"/>
      <c r="E767" s="507"/>
      <c r="F767" s="507"/>
      <c r="G767" s="507"/>
      <c r="H767" s="509"/>
      <c r="I767" s="509"/>
      <c r="J767" s="509"/>
      <c r="K767" s="509"/>
      <c r="L767" s="507"/>
      <c r="M767" s="508"/>
      <c r="N767" s="508"/>
      <c r="O767" s="508"/>
      <c r="P767" s="507"/>
      <c r="Q767" s="507"/>
      <c r="R767" s="507"/>
      <c r="S767" s="507"/>
      <c r="T767" s="507"/>
      <c r="U767" s="507"/>
      <c r="V767" s="507"/>
      <c r="W767" s="507"/>
      <c r="X767" s="507"/>
      <c r="Y767" s="507"/>
      <c r="Z767" s="507"/>
      <c r="AA767" s="507"/>
      <c r="AB767" s="507"/>
    </row>
    <row r="768" spans="2:28" ht="12.75" customHeight="1">
      <c r="B768" s="507"/>
      <c r="D768" s="507"/>
      <c r="E768" s="507"/>
      <c r="F768" s="507"/>
      <c r="G768" s="507"/>
      <c r="H768" s="509"/>
      <c r="I768" s="509"/>
      <c r="J768" s="509"/>
      <c r="K768" s="509"/>
      <c r="L768" s="507"/>
      <c r="M768" s="508"/>
      <c r="N768" s="508"/>
      <c r="O768" s="508"/>
      <c r="P768" s="507"/>
      <c r="Q768" s="507"/>
      <c r="R768" s="507"/>
      <c r="S768" s="507"/>
      <c r="T768" s="507"/>
      <c r="U768" s="507"/>
      <c r="V768" s="507"/>
      <c r="W768" s="507"/>
      <c r="X768" s="507"/>
      <c r="Y768" s="507"/>
      <c r="Z768" s="507"/>
      <c r="AA768" s="507"/>
      <c r="AB768" s="507"/>
    </row>
    <row r="769" spans="2:28" ht="12.75" customHeight="1">
      <c r="B769" s="507"/>
      <c r="D769" s="507"/>
      <c r="E769" s="507"/>
      <c r="F769" s="507"/>
      <c r="G769" s="507"/>
      <c r="H769" s="509"/>
      <c r="I769" s="509"/>
      <c r="J769" s="509"/>
      <c r="K769" s="509"/>
      <c r="L769" s="507"/>
      <c r="M769" s="508"/>
      <c r="N769" s="508"/>
      <c r="O769" s="508"/>
      <c r="P769" s="507"/>
      <c r="Q769" s="507"/>
      <c r="R769" s="507"/>
      <c r="S769" s="507"/>
      <c r="T769" s="507"/>
      <c r="U769" s="507"/>
      <c r="V769" s="507"/>
      <c r="W769" s="507"/>
      <c r="X769" s="507"/>
      <c r="Y769" s="507"/>
      <c r="Z769" s="507"/>
      <c r="AA769" s="507"/>
      <c r="AB769" s="507"/>
    </row>
    <row r="770" spans="2:28" ht="12.75" customHeight="1">
      <c r="B770" s="507"/>
      <c r="D770" s="507"/>
      <c r="E770" s="507"/>
      <c r="F770" s="507"/>
      <c r="G770" s="507"/>
      <c r="H770" s="509"/>
      <c r="I770" s="509"/>
      <c r="J770" s="509"/>
      <c r="K770" s="509"/>
      <c r="L770" s="507"/>
      <c r="M770" s="508"/>
      <c r="N770" s="508"/>
      <c r="O770" s="508"/>
      <c r="P770" s="507"/>
      <c r="Q770" s="507"/>
      <c r="R770" s="507"/>
      <c r="S770" s="507"/>
      <c r="T770" s="507"/>
      <c r="U770" s="507"/>
      <c r="V770" s="507"/>
      <c r="W770" s="507"/>
      <c r="X770" s="507"/>
      <c r="Y770" s="507"/>
      <c r="Z770" s="507"/>
      <c r="AA770" s="507"/>
      <c r="AB770" s="507"/>
    </row>
    <row r="771" spans="2:28" ht="12.75" customHeight="1">
      <c r="B771" s="507"/>
      <c r="D771" s="507"/>
      <c r="E771" s="507"/>
      <c r="F771" s="507"/>
      <c r="G771" s="507"/>
      <c r="H771" s="509"/>
      <c r="I771" s="509"/>
      <c r="J771" s="509"/>
      <c r="K771" s="509"/>
      <c r="L771" s="507"/>
      <c r="M771" s="508"/>
      <c r="N771" s="508"/>
      <c r="O771" s="508"/>
      <c r="P771" s="507"/>
      <c r="Q771" s="507"/>
      <c r="R771" s="507"/>
      <c r="S771" s="507"/>
      <c r="T771" s="507"/>
      <c r="U771" s="507"/>
      <c r="V771" s="507"/>
      <c r="W771" s="507"/>
      <c r="X771" s="507"/>
      <c r="Y771" s="507"/>
      <c r="Z771" s="507"/>
      <c r="AA771" s="507"/>
      <c r="AB771" s="507"/>
    </row>
    <row r="772" spans="2:28" ht="12.75" customHeight="1">
      <c r="B772" s="507"/>
      <c r="D772" s="507"/>
      <c r="E772" s="507"/>
      <c r="F772" s="507"/>
      <c r="G772" s="507"/>
      <c r="H772" s="509"/>
      <c r="I772" s="509"/>
      <c r="J772" s="509"/>
      <c r="K772" s="509"/>
      <c r="L772" s="507"/>
      <c r="M772" s="508"/>
      <c r="N772" s="508"/>
      <c r="O772" s="508"/>
      <c r="P772" s="507"/>
      <c r="Q772" s="507"/>
      <c r="R772" s="507"/>
      <c r="S772" s="507"/>
      <c r="T772" s="507"/>
      <c r="U772" s="507"/>
      <c r="V772" s="507"/>
      <c r="W772" s="507"/>
      <c r="X772" s="507"/>
      <c r="Y772" s="507"/>
      <c r="Z772" s="507"/>
      <c r="AA772" s="507"/>
      <c r="AB772" s="507"/>
    </row>
    <row r="773" spans="2:28" ht="12.75" customHeight="1">
      <c r="B773" s="507"/>
      <c r="D773" s="507"/>
      <c r="E773" s="507"/>
      <c r="F773" s="507"/>
      <c r="G773" s="507"/>
      <c r="H773" s="509"/>
      <c r="I773" s="509"/>
      <c r="J773" s="509"/>
      <c r="K773" s="509"/>
      <c r="L773" s="507"/>
      <c r="M773" s="508"/>
      <c r="N773" s="508"/>
      <c r="O773" s="508"/>
      <c r="P773" s="507"/>
      <c r="Q773" s="507"/>
      <c r="R773" s="507"/>
      <c r="S773" s="507"/>
      <c r="T773" s="507"/>
      <c r="U773" s="507"/>
      <c r="V773" s="507"/>
      <c r="W773" s="507"/>
      <c r="X773" s="507"/>
      <c r="Y773" s="507"/>
      <c r="Z773" s="507"/>
      <c r="AA773" s="507"/>
      <c r="AB773" s="507"/>
    </row>
    <row r="774" spans="2:28" ht="12.75" customHeight="1">
      <c r="B774" s="507"/>
      <c r="D774" s="507"/>
      <c r="E774" s="507"/>
      <c r="F774" s="507"/>
      <c r="G774" s="507"/>
      <c r="H774" s="509"/>
      <c r="I774" s="509"/>
      <c r="J774" s="509"/>
      <c r="K774" s="509"/>
      <c r="L774" s="507"/>
      <c r="M774" s="508"/>
      <c r="N774" s="508"/>
      <c r="O774" s="508"/>
      <c r="P774" s="507"/>
      <c r="Q774" s="507"/>
      <c r="R774" s="507"/>
      <c r="S774" s="507"/>
      <c r="T774" s="507"/>
      <c r="U774" s="507"/>
      <c r="V774" s="507"/>
      <c r="W774" s="507"/>
      <c r="X774" s="507"/>
      <c r="Y774" s="507"/>
      <c r="Z774" s="507"/>
      <c r="AA774" s="507"/>
      <c r="AB774" s="507"/>
    </row>
    <row r="775" spans="2:28" ht="12.75" customHeight="1">
      <c r="B775" s="507"/>
      <c r="D775" s="507"/>
      <c r="E775" s="507"/>
      <c r="F775" s="507"/>
      <c r="G775" s="507"/>
      <c r="H775" s="509"/>
      <c r="I775" s="509"/>
      <c r="J775" s="509"/>
      <c r="K775" s="509"/>
      <c r="L775" s="507"/>
      <c r="M775" s="508"/>
      <c r="N775" s="508"/>
      <c r="O775" s="508"/>
      <c r="P775" s="507"/>
      <c r="Q775" s="507"/>
      <c r="R775" s="507"/>
      <c r="S775" s="507"/>
      <c r="T775" s="507"/>
      <c r="U775" s="507"/>
      <c r="V775" s="507"/>
      <c r="W775" s="507"/>
      <c r="X775" s="507"/>
      <c r="Y775" s="507"/>
      <c r="Z775" s="507"/>
      <c r="AA775" s="507"/>
      <c r="AB775" s="507"/>
    </row>
    <row r="776" spans="2:28" ht="12.75" customHeight="1">
      <c r="B776" s="507"/>
      <c r="D776" s="507"/>
      <c r="E776" s="507"/>
      <c r="F776" s="507"/>
      <c r="G776" s="507"/>
      <c r="H776" s="509"/>
      <c r="I776" s="509"/>
      <c r="J776" s="509"/>
      <c r="K776" s="509"/>
      <c r="L776" s="507"/>
      <c r="M776" s="508"/>
      <c r="N776" s="508"/>
      <c r="O776" s="508"/>
      <c r="P776" s="507"/>
      <c r="Q776" s="507"/>
      <c r="R776" s="507"/>
      <c r="S776" s="507"/>
      <c r="T776" s="507"/>
      <c r="U776" s="507"/>
      <c r="V776" s="507"/>
      <c r="W776" s="507"/>
      <c r="X776" s="507"/>
      <c r="Y776" s="507"/>
      <c r="Z776" s="507"/>
      <c r="AA776" s="507"/>
      <c r="AB776" s="507"/>
    </row>
    <row r="777" spans="2:28" ht="12.75" customHeight="1">
      <c r="B777" s="507"/>
      <c r="D777" s="507"/>
      <c r="E777" s="507"/>
      <c r="F777" s="507"/>
      <c r="G777" s="507"/>
      <c r="H777" s="509"/>
      <c r="I777" s="509"/>
      <c r="J777" s="509"/>
      <c r="K777" s="509"/>
      <c r="L777" s="507"/>
      <c r="M777" s="508"/>
      <c r="N777" s="508"/>
      <c r="O777" s="508"/>
      <c r="P777" s="507"/>
      <c r="Q777" s="507"/>
      <c r="R777" s="507"/>
      <c r="S777" s="507"/>
      <c r="T777" s="507"/>
      <c r="U777" s="507"/>
      <c r="V777" s="507"/>
      <c r="W777" s="507"/>
      <c r="X777" s="507"/>
      <c r="Y777" s="507"/>
      <c r="Z777" s="507"/>
      <c r="AA777" s="507"/>
      <c r="AB777" s="507"/>
    </row>
    <row r="778" spans="2:28" ht="12.75" customHeight="1">
      <c r="B778" s="507"/>
      <c r="D778" s="507"/>
      <c r="E778" s="507"/>
      <c r="F778" s="507"/>
      <c r="G778" s="507"/>
      <c r="H778" s="509"/>
      <c r="I778" s="509"/>
      <c r="J778" s="509"/>
      <c r="K778" s="509"/>
      <c r="L778" s="507"/>
      <c r="M778" s="508"/>
      <c r="N778" s="508"/>
      <c r="O778" s="508"/>
      <c r="P778" s="507"/>
      <c r="Q778" s="507"/>
      <c r="R778" s="507"/>
      <c r="S778" s="507"/>
      <c r="T778" s="507"/>
      <c r="U778" s="507"/>
      <c r="V778" s="507"/>
      <c r="W778" s="507"/>
      <c r="X778" s="507"/>
      <c r="Y778" s="507"/>
      <c r="Z778" s="507"/>
      <c r="AA778" s="507"/>
      <c r="AB778" s="507"/>
    </row>
    <row r="779" spans="2:28" ht="12.75" customHeight="1">
      <c r="B779" s="507"/>
      <c r="D779" s="507"/>
      <c r="E779" s="507"/>
      <c r="F779" s="507"/>
      <c r="G779" s="507"/>
      <c r="H779" s="509"/>
      <c r="I779" s="509"/>
      <c r="J779" s="509"/>
      <c r="K779" s="509"/>
      <c r="L779" s="507"/>
      <c r="M779" s="508"/>
      <c r="N779" s="508"/>
      <c r="O779" s="508"/>
      <c r="P779" s="507"/>
      <c r="Q779" s="507"/>
      <c r="R779" s="507"/>
      <c r="S779" s="507"/>
      <c r="T779" s="507"/>
      <c r="U779" s="507"/>
      <c r="V779" s="507"/>
      <c r="W779" s="507"/>
      <c r="X779" s="507"/>
      <c r="Y779" s="507"/>
      <c r="Z779" s="507"/>
      <c r="AA779" s="507"/>
      <c r="AB779" s="507"/>
    </row>
    <row r="780" spans="2:28" ht="12.75" customHeight="1">
      <c r="B780" s="507"/>
      <c r="D780" s="507"/>
      <c r="E780" s="507"/>
      <c r="F780" s="507"/>
      <c r="G780" s="507"/>
      <c r="H780" s="509"/>
      <c r="I780" s="509"/>
      <c r="J780" s="509"/>
      <c r="K780" s="509"/>
      <c r="L780" s="507"/>
      <c r="M780" s="508"/>
      <c r="N780" s="508"/>
      <c r="O780" s="508"/>
      <c r="P780" s="507"/>
      <c r="Q780" s="507"/>
      <c r="R780" s="507"/>
      <c r="S780" s="507"/>
      <c r="T780" s="507"/>
      <c r="U780" s="507"/>
      <c r="V780" s="507"/>
      <c r="W780" s="507"/>
      <c r="X780" s="507"/>
      <c r="Y780" s="507"/>
      <c r="Z780" s="507"/>
      <c r="AA780" s="507"/>
      <c r="AB780" s="507"/>
    </row>
    <row r="781" spans="2:28" ht="12.75" customHeight="1">
      <c r="B781" s="507"/>
      <c r="D781" s="507"/>
      <c r="E781" s="507"/>
      <c r="F781" s="507"/>
      <c r="G781" s="507"/>
      <c r="H781" s="509"/>
      <c r="I781" s="509"/>
      <c r="J781" s="509"/>
      <c r="K781" s="509"/>
      <c r="L781" s="507"/>
      <c r="M781" s="508"/>
      <c r="N781" s="508"/>
      <c r="O781" s="508"/>
      <c r="P781" s="507"/>
      <c r="Q781" s="507"/>
      <c r="R781" s="507"/>
      <c r="S781" s="507"/>
      <c r="T781" s="507"/>
      <c r="U781" s="507"/>
      <c r="V781" s="507"/>
      <c r="W781" s="507"/>
      <c r="X781" s="507"/>
      <c r="Y781" s="507"/>
      <c r="Z781" s="507"/>
      <c r="AA781" s="507"/>
      <c r="AB781" s="507"/>
    </row>
    <row r="782" spans="2:28" ht="12.75" customHeight="1">
      <c r="B782" s="507"/>
      <c r="D782" s="507"/>
      <c r="E782" s="507"/>
      <c r="F782" s="507"/>
      <c r="G782" s="507"/>
      <c r="H782" s="509"/>
      <c r="I782" s="509"/>
      <c r="J782" s="509"/>
      <c r="K782" s="509"/>
      <c r="L782" s="507"/>
      <c r="M782" s="508"/>
      <c r="N782" s="508"/>
      <c r="O782" s="508"/>
      <c r="P782" s="507"/>
      <c r="Q782" s="507"/>
      <c r="R782" s="507"/>
      <c r="S782" s="507"/>
      <c r="T782" s="507"/>
      <c r="U782" s="507"/>
      <c r="V782" s="507"/>
      <c r="W782" s="507"/>
      <c r="X782" s="507"/>
      <c r="Y782" s="507"/>
      <c r="Z782" s="507"/>
      <c r="AA782" s="507"/>
      <c r="AB782" s="507"/>
    </row>
    <row r="783" spans="2:28" ht="12.75" customHeight="1">
      <c r="B783" s="507"/>
      <c r="D783" s="507"/>
      <c r="E783" s="507"/>
      <c r="F783" s="507"/>
      <c r="G783" s="507"/>
      <c r="H783" s="509"/>
      <c r="I783" s="509"/>
      <c r="J783" s="509"/>
      <c r="K783" s="509"/>
      <c r="L783" s="507"/>
      <c r="M783" s="508"/>
      <c r="N783" s="508"/>
      <c r="O783" s="508"/>
      <c r="P783" s="507"/>
      <c r="Q783" s="507"/>
      <c r="R783" s="507"/>
      <c r="S783" s="507"/>
      <c r="T783" s="507"/>
      <c r="U783" s="507"/>
      <c r="V783" s="507"/>
      <c r="W783" s="507"/>
      <c r="X783" s="507"/>
      <c r="Y783" s="507"/>
      <c r="Z783" s="507"/>
      <c r="AA783" s="507"/>
      <c r="AB783" s="507"/>
    </row>
    <row r="784" spans="2:28" ht="12.75" customHeight="1">
      <c r="B784" s="507"/>
      <c r="D784" s="507"/>
      <c r="E784" s="507"/>
      <c r="F784" s="507"/>
      <c r="G784" s="507"/>
      <c r="H784" s="509"/>
      <c r="I784" s="509"/>
      <c r="J784" s="509"/>
      <c r="K784" s="509"/>
      <c r="L784" s="507"/>
      <c r="M784" s="508"/>
      <c r="N784" s="508"/>
      <c r="O784" s="508"/>
      <c r="P784" s="507"/>
      <c r="Q784" s="507"/>
      <c r="R784" s="507"/>
      <c r="S784" s="507"/>
      <c r="T784" s="507"/>
      <c r="U784" s="507"/>
      <c r="V784" s="507"/>
      <c r="W784" s="507"/>
      <c r="X784" s="507"/>
      <c r="Y784" s="507"/>
      <c r="Z784" s="507"/>
      <c r="AA784" s="507"/>
      <c r="AB784" s="507"/>
    </row>
    <row r="785" spans="2:28" ht="12.75" customHeight="1">
      <c r="B785" s="507"/>
      <c r="D785" s="507"/>
      <c r="E785" s="507"/>
      <c r="F785" s="507"/>
      <c r="G785" s="507"/>
      <c r="H785" s="509"/>
      <c r="I785" s="509"/>
      <c r="J785" s="509"/>
      <c r="K785" s="509"/>
      <c r="L785" s="507"/>
      <c r="M785" s="508"/>
      <c r="N785" s="508"/>
      <c r="O785" s="508"/>
      <c r="P785" s="507"/>
      <c r="Q785" s="507"/>
      <c r="R785" s="507"/>
      <c r="S785" s="507"/>
      <c r="T785" s="507"/>
      <c r="U785" s="507"/>
      <c r="V785" s="507"/>
      <c r="W785" s="507"/>
      <c r="X785" s="507"/>
      <c r="Y785" s="507"/>
      <c r="Z785" s="507"/>
      <c r="AA785" s="507"/>
      <c r="AB785" s="507"/>
    </row>
    <row r="786" spans="2:28" ht="12.75" customHeight="1">
      <c r="B786" s="507"/>
      <c r="D786" s="507"/>
      <c r="E786" s="507"/>
      <c r="F786" s="507"/>
      <c r="G786" s="507"/>
      <c r="H786" s="509"/>
      <c r="I786" s="509"/>
      <c r="J786" s="509"/>
      <c r="K786" s="509"/>
      <c r="L786" s="507"/>
      <c r="M786" s="508"/>
      <c r="N786" s="508"/>
      <c r="O786" s="508"/>
      <c r="P786" s="507"/>
      <c r="Q786" s="507"/>
      <c r="R786" s="507"/>
      <c r="S786" s="507"/>
      <c r="T786" s="507"/>
      <c r="U786" s="507"/>
      <c r="V786" s="507"/>
      <c r="W786" s="507"/>
      <c r="X786" s="507"/>
      <c r="Y786" s="507"/>
      <c r="Z786" s="507"/>
      <c r="AA786" s="507"/>
      <c r="AB786" s="507"/>
    </row>
    <row r="787" spans="2:28" ht="12.75" customHeight="1">
      <c r="B787" s="507"/>
      <c r="D787" s="507"/>
      <c r="E787" s="507"/>
      <c r="F787" s="507"/>
      <c r="G787" s="507"/>
      <c r="H787" s="509"/>
      <c r="I787" s="509"/>
      <c r="J787" s="509"/>
      <c r="K787" s="509"/>
      <c r="L787" s="507"/>
      <c r="M787" s="508"/>
      <c r="N787" s="508"/>
      <c r="O787" s="508"/>
      <c r="P787" s="507"/>
      <c r="Q787" s="507"/>
      <c r="R787" s="507"/>
      <c r="S787" s="507"/>
      <c r="T787" s="507"/>
      <c r="U787" s="507"/>
      <c r="V787" s="507"/>
      <c r="W787" s="507"/>
      <c r="X787" s="507"/>
      <c r="Y787" s="507"/>
      <c r="Z787" s="507"/>
      <c r="AA787" s="507"/>
      <c r="AB787" s="507"/>
    </row>
    <row r="788" spans="2:28" ht="12.75" customHeight="1">
      <c r="B788" s="507"/>
      <c r="D788" s="507"/>
      <c r="E788" s="507"/>
      <c r="F788" s="507"/>
      <c r="G788" s="507"/>
      <c r="H788" s="509"/>
      <c r="I788" s="509"/>
      <c r="J788" s="509"/>
      <c r="K788" s="509"/>
      <c r="L788" s="507"/>
      <c r="M788" s="508"/>
      <c r="N788" s="508"/>
      <c r="O788" s="508"/>
      <c r="P788" s="507"/>
      <c r="Q788" s="507"/>
      <c r="R788" s="507"/>
      <c r="S788" s="507"/>
      <c r="T788" s="507"/>
      <c r="U788" s="507"/>
      <c r="V788" s="507"/>
      <c r="W788" s="507"/>
      <c r="X788" s="507"/>
      <c r="Y788" s="507"/>
      <c r="Z788" s="507"/>
      <c r="AA788" s="507"/>
      <c r="AB788" s="507"/>
    </row>
    <row r="789" spans="2:28" ht="12.75" customHeight="1">
      <c r="B789" s="507"/>
      <c r="D789" s="507"/>
      <c r="E789" s="507"/>
      <c r="F789" s="507"/>
      <c r="G789" s="507"/>
      <c r="H789" s="509"/>
      <c r="I789" s="509"/>
      <c r="J789" s="509"/>
      <c r="K789" s="509"/>
      <c r="L789" s="507"/>
      <c r="M789" s="508"/>
      <c r="N789" s="508"/>
      <c r="O789" s="508"/>
      <c r="P789" s="507"/>
      <c r="Q789" s="507"/>
      <c r="R789" s="507"/>
      <c r="S789" s="507"/>
      <c r="T789" s="507"/>
      <c r="U789" s="507"/>
      <c r="V789" s="507"/>
      <c r="W789" s="507"/>
      <c r="X789" s="507"/>
      <c r="Y789" s="507"/>
      <c r="Z789" s="507"/>
      <c r="AA789" s="507"/>
      <c r="AB789" s="507"/>
    </row>
    <row r="790" spans="2:28" ht="12.75" customHeight="1">
      <c r="B790" s="507"/>
      <c r="D790" s="507"/>
      <c r="E790" s="507"/>
      <c r="F790" s="507"/>
      <c r="G790" s="507"/>
      <c r="H790" s="509"/>
      <c r="I790" s="509"/>
      <c r="J790" s="509"/>
      <c r="K790" s="509"/>
      <c r="L790" s="507"/>
      <c r="M790" s="508"/>
      <c r="N790" s="508"/>
      <c r="O790" s="508"/>
      <c r="P790" s="507"/>
      <c r="Q790" s="507"/>
      <c r="R790" s="507"/>
      <c r="S790" s="507"/>
      <c r="T790" s="507"/>
      <c r="U790" s="507"/>
      <c r="V790" s="507"/>
      <c r="W790" s="507"/>
      <c r="X790" s="507"/>
      <c r="Y790" s="507"/>
      <c r="Z790" s="507"/>
      <c r="AA790" s="507"/>
      <c r="AB790" s="507"/>
    </row>
    <row r="791" spans="2:28" ht="12.75" customHeight="1">
      <c r="B791" s="507"/>
      <c r="D791" s="507"/>
      <c r="E791" s="507"/>
      <c r="F791" s="507"/>
      <c r="G791" s="507"/>
      <c r="H791" s="509"/>
      <c r="I791" s="509"/>
      <c r="J791" s="509"/>
      <c r="K791" s="509"/>
      <c r="L791" s="507"/>
      <c r="M791" s="508"/>
      <c r="N791" s="508"/>
      <c r="O791" s="508"/>
      <c r="P791" s="507"/>
      <c r="Q791" s="507"/>
      <c r="R791" s="507"/>
      <c r="S791" s="507"/>
      <c r="T791" s="507"/>
      <c r="U791" s="507"/>
      <c r="V791" s="507"/>
      <c r="W791" s="507"/>
      <c r="X791" s="507"/>
      <c r="Y791" s="507"/>
      <c r="Z791" s="507"/>
      <c r="AA791" s="507"/>
      <c r="AB791" s="507"/>
    </row>
    <row r="792" spans="2:28" ht="12.75" customHeight="1">
      <c r="B792" s="507"/>
      <c r="D792" s="507"/>
      <c r="E792" s="507"/>
      <c r="F792" s="507"/>
      <c r="G792" s="507"/>
      <c r="H792" s="509"/>
      <c r="I792" s="509"/>
      <c r="J792" s="509"/>
      <c r="K792" s="509"/>
      <c r="L792" s="507"/>
      <c r="M792" s="508"/>
      <c r="N792" s="508"/>
      <c r="O792" s="508"/>
      <c r="P792" s="507"/>
      <c r="Q792" s="507"/>
      <c r="R792" s="507"/>
      <c r="S792" s="507"/>
      <c r="T792" s="507"/>
      <c r="U792" s="507"/>
      <c r="V792" s="507"/>
      <c r="W792" s="507"/>
      <c r="X792" s="507"/>
      <c r="Y792" s="507"/>
      <c r="Z792" s="507"/>
      <c r="AA792" s="507"/>
      <c r="AB792" s="507"/>
    </row>
    <row r="793" spans="2:28" ht="12.75" customHeight="1">
      <c r="B793" s="507"/>
      <c r="D793" s="507"/>
      <c r="E793" s="507"/>
      <c r="F793" s="507"/>
      <c r="G793" s="507"/>
      <c r="H793" s="509"/>
      <c r="I793" s="509"/>
      <c r="J793" s="509"/>
      <c r="K793" s="509"/>
      <c r="L793" s="507"/>
      <c r="M793" s="508"/>
      <c r="N793" s="508"/>
      <c r="O793" s="508"/>
      <c r="P793" s="507"/>
      <c r="Q793" s="507"/>
      <c r="R793" s="507"/>
      <c r="S793" s="507"/>
      <c r="T793" s="507"/>
      <c r="U793" s="507"/>
      <c r="V793" s="507"/>
      <c r="W793" s="507"/>
      <c r="X793" s="507"/>
      <c r="Y793" s="507"/>
      <c r="Z793" s="507"/>
      <c r="AA793" s="507"/>
      <c r="AB793" s="507"/>
    </row>
    <row r="794" spans="2:28" ht="12.75" customHeight="1">
      <c r="B794" s="507"/>
      <c r="D794" s="507"/>
      <c r="E794" s="507"/>
      <c r="F794" s="507"/>
      <c r="G794" s="507"/>
      <c r="H794" s="509"/>
      <c r="I794" s="509"/>
      <c r="J794" s="509"/>
      <c r="K794" s="509"/>
      <c r="L794" s="507"/>
      <c r="M794" s="508"/>
      <c r="N794" s="508"/>
      <c r="O794" s="508"/>
      <c r="P794" s="507"/>
      <c r="Q794" s="507"/>
      <c r="R794" s="507"/>
      <c r="S794" s="507"/>
      <c r="T794" s="507"/>
      <c r="U794" s="507"/>
      <c r="V794" s="507"/>
      <c r="W794" s="507"/>
      <c r="X794" s="507"/>
      <c r="Y794" s="507"/>
      <c r="Z794" s="507"/>
      <c r="AA794" s="507"/>
      <c r="AB794" s="507"/>
    </row>
    <row r="795" spans="2:28" ht="12.75" customHeight="1">
      <c r="B795" s="507"/>
      <c r="D795" s="507"/>
      <c r="E795" s="507"/>
      <c r="F795" s="507"/>
      <c r="G795" s="507"/>
      <c r="H795" s="509"/>
      <c r="I795" s="509"/>
      <c r="J795" s="509"/>
      <c r="K795" s="509"/>
      <c r="L795" s="507"/>
      <c r="M795" s="508"/>
      <c r="N795" s="508"/>
      <c r="O795" s="508"/>
      <c r="P795" s="507"/>
      <c r="Q795" s="507"/>
      <c r="R795" s="507"/>
      <c r="S795" s="507"/>
      <c r="T795" s="507"/>
      <c r="U795" s="507"/>
      <c r="V795" s="507"/>
      <c r="W795" s="507"/>
      <c r="X795" s="507"/>
      <c r="Y795" s="507"/>
      <c r="Z795" s="507"/>
      <c r="AA795" s="507"/>
      <c r="AB795" s="507"/>
    </row>
    <row r="796" spans="2:28" ht="12.75" customHeight="1">
      <c r="B796" s="507"/>
      <c r="D796" s="507"/>
      <c r="E796" s="507"/>
      <c r="F796" s="507"/>
      <c r="G796" s="507"/>
      <c r="H796" s="509"/>
      <c r="I796" s="509"/>
      <c r="J796" s="509"/>
      <c r="K796" s="509"/>
      <c r="L796" s="507"/>
      <c r="M796" s="508"/>
      <c r="N796" s="508"/>
      <c r="O796" s="508"/>
      <c r="P796" s="507"/>
      <c r="Q796" s="507"/>
      <c r="R796" s="507"/>
      <c r="S796" s="507"/>
      <c r="T796" s="507"/>
      <c r="U796" s="507"/>
      <c r="V796" s="507"/>
      <c r="W796" s="507"/>
      <c r="X796" s="507"/>
      <c r="Y796" s="507"/>
      <c r="Z796" s="507"/>
      <c r="AA796" s="507"/>
      <c r="AB796" s="507"/>
    </row>
    <row r="797" spans="2:28" ht="12.75" customHeight="1">
      <c r="B797" s="507"/>
      <c r="D797" s="507"/>
      <c r="E797" s="507"/>
      <c r="F797" s="507"/>
      <c r="G797" s="507"/>
      <c r="H797" s="509"/>
      <c r="I797" s="509"/>
      <c r="J797" s="509"/>
      <c r="K797" s="509"/>
      <c r="L797" s="507"/>
      <c r="M797" s="508"/>
      <c r="N797" s="508"/>
      <c r="O797" s="508"/>
      <c r="P797" s="507"/>
      <c r="Q797" s="507"/>
      <c r="R797" s="507"/>
      <c r="S797" s="507"/>
      <c r="T797" s="507"/>
      <c r="U797" s="507"/>
      <c r="V797" s="507"/>
      <c r="W797" s="507"/>
      <c r="X797" s="507"/>
      <c r="Y797" s="507"/>
      <c r="Z797" s="507"/>
      <c r="AA797" s="507"/>
      <c r="AB797" s="507"/>
    </row>
    <row r="798" spans="2:28" ht="12.75" customHeight="1">
      <c r="B798" s="507"/>
      <c r="D798" s="507"/>
      <c r="E798" s="507"/>
      <c r="F798" s="507"/>
      <c r="G798" s="507"/>
      <c r="H798" s="509"/>
      <c r="I798" s="509"/>
      <c r="J798" s="509"/>
      <c r="K798" s="509"/>
      <c r="L798" s="507"/>
      <c r="M798" s="508"/>
      <c r="N798" s="508"/>
      <c r="O798" s="508"/>
      <c r="P798" s="507"/>
      <c r="Q798" s="507"/>
      <c r="R798" s="507"/>
      <c r="S798" s="507"/>
      <c r="T798" s="507"/>
      <c r="U798" s="507"/>
      <c r="V798" s="507"/>
      <c r="W798" s="507"/>
      <c r="X798" s="507"/>
      <c r="Y798" s="507"/>
      <c r="Z798" s="507"/>
      <c r="AA798" s="507"/>
      <c r="AB798" s="507"/>
    </row>
    <row r="799" spans="2:28" ht="12.75" customHeight="1">
      <c r="B799" s="507"/>
      <c r="D799" s="507"/>
      <c r="E799" s="507"/>
      <c r="F799" s="507"/>
      <c r="G799" s="507"/>
      <c r="H799" s="509"/>
      <c r="I799" s="509"/>
      <c r="J799" s="509"/>
      <c r="K799" s="509"/>
      <c r="L799" s="507"/>
      <c r="M799" s="508"/>
      <c r="N799" s="508"/>
      <c r="O799" s="508"/>
      <c r="P799" s="507"/>
      <c r="Q799" s="507"/>
      <c r="R799" s="507"/>
      <c r="S799" s="507"/>
      <c r="T799" s="507"/>
      <c r="U799" s="507"/>
      <c r="V799" s="507"/>
      <c r="W799" s="507"/>
      <c r="X799" s="507"/>
      <c r="Y799" s="507"/>
      <c r="Z799" s="507"/>
      <c r="AA799" s="507"/>
      <c r="AB799" s="507"/>
    </row>
    <row r="800" spans="2:28" ht="12.75" customHeight="1">
      <c r="B800" s="507"/>
      <c r="D800" s="507"/>
      <c r="E800" s="507"/>
      <c r="F800" s="507"/>
      <c r="G800" s="507"/>
      <c r="H800" s="509"/>
      <c r="I800" s="509"/>
      <c r="J800" s="509"/>
      <c r="K800" s="509"/>
      <c r="L800" s="507"/>
      <c r="M800" s="508"/>
      <c r="N800" s="508"/>
      <c r="O800" s="508"/>
      <c r="P800" s="507"/>
      <c r="Q800" s="507"/>
      <c r="R800" s="507"/>
      <c r="S800" s="507"/>
      <c r="T800" s="507"/>
      <c r="U800" s="507"/>
      <c r="V800" s="507"/>
      <c r="W800" s="507"/>
      <c r="X800" s="507"/>
      <c r="Y800" s="507"/>
      <c r="Z800" s="507"/>
      <c r="AA800" s="507"/>
      <c r="AB800" s="507"/>
    </row>
    <row r="801" spans="2:28" ht="12.75" customHeight="1">
      <c r="B801" s="507"/>
      <c r="D801" s="507"/>
      <c r="E801" s="507"/>
      <c r="F801" s="507"/>
      <c r="G801" s="507"/>
      <c r="H801" s="509"/>
      <c r="I801" s="509"/>
      <c r="J801" s="509"/>
      <c r="K801" s="509"/>
      <c r="L801" s="507"/>
      <c r="M801" s="508"/>
      <c r="N801" s="508"/>
      <c r="O801" s="508"/>
      <c r="P801" s="507"/>
      <c r="Q801" s="507"/>
      <c r="R801" s="507"/>
      <c r="S801" s="507"/>
      <c r="T801" s="507"/>
      <c r="U801" s="507"/>
      <c r="V801" s="507"/>
      <c r="W801" s="507"/>
      <c r="X801" s="507"/>
      <c r="Y801" s="507"/>
      <c r="Z801" s="507"/>
      <c r="AA801" s="507"/>
      <c r="AB801" s="507"/>
    </row>
    <row r="802" spans="2:28" ht="12.75" customHeight="1">
      <c r="B802" s="507"/>
      <c r="D802" s="507"/>
      <c r="E802" s="507"/>
      <c r="F802" s="507"/>
      <c r="G802" s="507"/>
      <c r="H802" s="509"/>
      <c r="I802" s="509"/>
      <c r="J802" s="509"/>
      <c r="K802" s="509"/>
      <c r="L802" s="507"/>
      <c r="M802" s="508"/>
      <c r="N802" s="508"/>
      <c r="O802" s="508"/>
      <c r="P802" s="507"/>
      <c r="Q802" s="507"/>
      <c r="R802" s="507"/>
      <c r="S802" s="507"/>
      <c r="T802" s="507"/>
      <c r="U802" s="507"/>
      <c r="V802" s="507"/>
      <c r="W802" s="507"/>
      <c r="X802" s="507"/>
      <c r="Y802" s="507"/>
      <c r="Z802" s="507"/>
      <c r="AA802" s="507"/>
      <c r="AB802" s="507"/>
    </row>
    <row r="803" spans="2:28" ht="12.75" customHeight="1">
      <c r="B803" s="507"/>
      <c r="D803" s="507"/>
      <c r="E803" s="507"/>
      <c r="F803" s="507"/>
      <c r="G803" s="507"/>
      <c r="H803" s="509"/>
      <c r="I803" s="509"/>
      <c r="J803" s="509"/>
      <c r="K803" s="509"/>
      <c r="L803" s="507"/>
      <c r="M803" s="508"/>
      <c r="N803" s="508"/>
      <c r="O803" s="508"/>
      <c r="P803" s="507"/>
      <c r="Q803" s="507"/>
      <c r="R803" s="507"/>
      <c r="S803" s="507"/>
      <c r="T803" s="507"/>
      <c r="U803" s="507"/>
      <c r="V803" s="507"/>
      <c r="W803" s="507"/>
      <c r="X803" s="507"/>
      <c r="Y803" s="507"/>
      <c r="Z803" s="507"/>
      <c r="AA803" s="507"/>
      <c r="AB803" s="507"/>
    </row>
    <row r="804" spans="2:28" ht="12.75" customHeight="1">
      <c r="B804" s="507"/>
      <c r="D804" s="507"/>
      <c r="E804" s="507"/>
      <c r="F804" s="507"/>
      <c r="G804" s="507"/>
      <c r="H804" s="509"/>
      <c r="I804" s="509"/>
      <c r="J804" s="509"/>
      <c r="K804" s="509"/>
      <c r="L804" s="507"/>
      <c r="M804" s="508"/>
      <c r="N804" s="508"/>
      <c r="O804" s="508"/>
      <c r="P804" s="507"/>
      <c r="Q804" s="507"/>
      <c r="R804" s="507"/>
      <c r="S804" s="507"/>
      <c r="T804" s="507"/>
      <c r="U804" s="507"/>
      <c r="V804" s="507"/>
      <c r="W804" s="507"/>
      <c r="X804" s="507"/>
      <c r="Y804" s="507"/>
      <c r="Z804" s="507"/>
      <c r="AA804" s="507"/>
      <c r="AB804" s="507"/>
    </row>
    <row r="805" spans="2:28" ht="12.75" customHeight="1">
      <c r="B805" s="507"/>
      <c r="D805" s="507"/>
      <c r="E805" s="507"/>
      <c r="F805" s="507"/>
      <c r="G805" s="507"/>
      <c r="H805" s="509"/>
      <c r="I805" s="509"/>
      <c r="J805" s="509"/>
      <c r="K805" s="509"/>
      <c r="L805" s="507"/>
      <c r="M805" s="508"/>
      <c r="N805" s="508"/>
      <c r="O805" s="508"/>
      <c r="P805" s="507"/>
      <c r="Q805" s="507"/>
      <c r="R805" s="507"/>
      <c r="S805" s="507"/>
      <c r="T805" s="507"/>
      <c r="U805" s="507"/>
      <c r="V805" s="507"/>
      <c r="W805" s="507"/>
      <c r="X805" s="507"/>
      <c r="Y805" s="507"/>
      <c r="Z805" s="507"/>
      <c r="AA805" s="507"/>
      <c r="AB805" s="507"/>
    </row>
    <row r="806" spans="2:28" ht="12.75" customHeight="1">
      <c r="B806" s="507"/>
      <c r="D806" s="507"/>
      <c r="E806" s="507"/>
      <c r="F806" s="507"/>
      <c r="G806" s="507"/>
      <c r="H806" s="509"/>
      <c r="I806" s="509"/>
      <c r="J806" s="509"/>
      <c r="K806" s="509"/>
      <c r="L806" s="507"/>
      <c r="M806" s="508"/>
      <c r="N806" s="508"/>
      <c r="O806" s="508"/>
      <c r="P806" s="507"/>
      <c r="Q806" s="507"/>
      <c r="R806" s="507"/>
      <c r="S806" s="507"/>
      <c r="T806" s="507"/>
      <c r="U806" s="507"/>
      <c r="V806" s="507"/>
      <c r="W806" s="507"/>
      <c r="X806" s="507"/>
      <c r="Y806" s="507"/>
      <c r="Z806" s="507"/>
      <c r="AA806" s="507"/>
      <c r="AB806" s="507"/>
    </row>
    <row r="807" spans="2:28" ht="12.75" customHeight="1">
      <c r="B807" s="507"/>
      <c r="D807" s="507"/>
      <c r="E807" s="507"/>
      <c r="F807" s="507"/>
      <c r="G807" s="507"/>
      <c r="H807" s="509"/>
      <c r="I807" s="509"/>
      <c r="J807" s="509"/>
      <c r="K807" s="509"/>
      <c r="L807" s="507"/>
      <c r="M807" s="508"/>
      <c r="N807" s="508"/>
      <c r="O807" s="508"/>
      <c r="P807" s="507"/>
      <c r="Q807" s="507"/>
      <c r="R807" s="507"/>
      <c r="S807" s="507"/>
      <c r="T807" s="507"/>
      <c r="U807" s="507"/>
      <c r="V807" s="507"/>
      <c r="W807" s="507"/>
      <c r="X807" s="507"/>
      <c r="Y807" s="507"/>
      <c r="Z807" s="507"/>
      <c r="AA807" s="507"/>
      <c r="AB807" s="507"/>
    </row>
    <row r="808" spans="2:28" ht="12.75" customHeight="1">
      <c r="B808" s="507"/>
      <c r="D808" s="507"/>
      <c r="E808" s="507"/>
      <c r="F808" s="507"/>
      <c r="G808" s="507"/>
      <c r="H808" s="509"/>
      <c r="I808" s="509"/>
      <c r="J808" s="509"/>
      <c r="K808" s="509"/>
      <c r="L808" s="507"/>
      <c r="M808" s="508"/>
      <c r="N808" s="508"/>
      <c r="O808" s="508"/>
      <c r="P808" s="507"/>
      <c r="Q808" s="507"/>
      <c r="R808" s="507"/>
      <c r="S808" s="507"/>
      <c r="T808" s="507"/>
      <c r="U808" s="507"/>
      <c r="V808" s="507"/>
      <c r="W808" s="507"/>
      <c r="X808" s="507"/>
      <c r="Y808" s="507"/>
      <c r="Z808" s="507"/>
      <c r="AA808" s="507"/>
      <c r="AB808" s="507"/>
    </row>
    <row r="809" spans="2:28" ht="12.75" customHeight="1">
      <c r="B809" s="507"/>
      <c r="D809" s="507"/>
      <c r="E809" s="507"/>
      <c r="F809" s="507"/>
      <c r="G809" s="507"/>
      <c r="H809" s="509"/>
      <c r="I809" s="509"/>
      <c r="J809" s="509"/>
      <c r="K809" s="509"/>
      <c r="L809" s="507"/>
      <c r="M809" s="508"/>
      <c r="N809" s="508"/>
      <c r="O809" s="508"/>
      <c r="P809" s="507"/>
      <c r="Q809" s="507"/>
      <c r="R809" s="507"/>
      <c r="S809" s="507"/>
      <c r="T809" s="507"/>
      <c r="U809" s="507"/>
      <c r="V809" s="507"/>
      <c r="W809" s="507"/>
      <c r="X809" s="507"/>
      <c r="Y809" s="507"/>
      <c r="Z809" s="507"/>
      <c r="AA809" s="507"/>
      <c r="AB809" s="507"/>
    </row>
    <row r="810" spans="2:28" ht="12.75" customHeight="1">
      <c r="B810" s="507"/>
      <c r="D810" s="507"/>
      <c r="E810" s="507"/>
      <c r="F810" s="507"/>
      <c r="G810" s="507"/>
      <c r="H810" s="509"/>
      <c r="I810" s="509"/>
      <c r="J810" s="509"/>
      <c r="K810" s="509"/>
      <c r="L810" s="507"/>
      <c r="M810" s="508"/>
      <c r="N810" s="508"/>
      <c r="O810" s="508"/>
      <c r="P810" s="507"/>
      <c r="Q810" s="507"/>
      <c r="R810" s="507"/>
      <c r="S810" s="507"/>
      <c r="T810" s="507"/>
      <c r="U810" s="507"/>
      <c r="V810" s="507"/>
      <c r="W810" s="507"/>
      <c r="X810" s="507"/>
      <c r="Y810" s="507"/>
      <c r="Z810" s="507"/>
      <c r="AA810" s="507"/>
      <c r="AB810" s="507"/>
    </row>
    <row r="811" spans="2:28" ht="12.75" customHeight="1">
      <c r="B811" s="507"/>
      <c r="D811" s="507"/>
      <c r="E811" s="507"/>
      <c r="F811" s="507"/>
      <c r="G811" s="507"/>
      <c r="H811" s="509"/>
      <c r="I811" s="509"/>
      <c r="J811" s="509"/>
      <c r="K811" s="509"/>
      <c r="L811" s="507"/>
      <c r="M811" s="508"/>
      <c r="N811" s="508"/>
      <c r="O811" s="508"/>
      <c r="P811" s="507"/>
      <c r="Q811" s="507"/>
      <c r="R811" s="507"/>
      <c r="S811" s="507"/>
      <c r="T811" s="507"/>
      <c r="U811" s="507"/>
      <c r="V811" s="507"/>
      <c r="W811" s="507"/>
      <c r="X811" s="507"/>
      <c r="Y811" s="507"/>
      <c r="Z811" s="507"/>
      <c r="AA811" s="507"/>
      <c r="AB811" s="507"/>
    </row>
    <row r="812" spans="2:28" ht="12.75" customHeight="1">
      <c r="B812" s="507"/>
      <c r="D812" s="507"/>
      <c r="E812" s="507"/>
      <c r="F812" s="507"/>
      <c r="G812" s="507"/>
      <c r="H812" s="509"/>
      <c r="I812" s="509"/>
      <c r="J812" s="509"/>
      <c r="K812" s="509"/>
      <c r="L812" s="507"/>
      <c r="M812" s="508"/>
      <c r="N812" s="508"/>
      <c r="O812" s="508"/>
      <c r="P812" s="507"/>
      <c r="Q812" s="507"/>
      <c r="R812" s="507"/>
      <c r="S812" s="507"/>
      <c r="T812" s="507"/>
      <c r="U812" s="507"/>
      <c r="V812" s="507"/>
      <c r="W812" s="507"/>
      <c r="X812" s="507"/>
      <c r="Y812" s="507"/>
      <c r="Z812" s="507"/>
      <c r="AA812" s="507"/>
      <c r="AB812" s="507"/>
    </row>
    <row r="813" spans="2:28" ht="12.75" customHeight="1">
      <c r="B813" s="507"/>
      <c r="D813" s="507"/>
      <c r="E813" s="507"/>
      <c r="F813" s="507"/>
      <c r="G813" s="507"/>
      <c r="H813" s="509"/>
      <c r="I813" s="509"/>
      <c r="J813" s="509"/>
      <c r="K813" s="509"/>
      <c r="L813" s="507"/>
      <c r="M813" s="508"/>
      <c r="N813" s="508"/>
      <c r="O813" s="508"/>
      <c r="P813" s="507"/>
      <c r="Q813" s="507"/>
      <c r="R813" s="507"/>
      <c r="S813" s="507"/>
      <c r="T813" s="507"/>
      <c r="U813" s="507"/>
      <c r="V813" s="507"/>
      <c r="W813" s="507"/>
      <c r="X813" s="507"/>
      <c r="Y813" s="507"/>
      <c r="Z813" s="507"/>
      <c r="AA813" s="507"/>
      <c r="AB813" s="507"/>
    </row>
    <row r="814" spans="2:28" ht="12.75" customHeight="1">
      <c r="B814" s="507"/>
      <c r="D814" s="507"/>
      <c r="E814" s="507"/>
      <c r="F814" s="507"/>
      <c r="G814" s="507"/>
      <c r="H814" s="509"/>
      <c r="I814" s="509"/>
      <c r="J814" s="509"/>
      <c r="K814" s="509"/>
      <c r="L814" s="507"/>
      <c r="M814" s="508"/>
      <c r="N814" s="508"/>
      <c r="O814" s="508"/>
      <c r="P814" s="507"/>
      <c r="Q814" s="507"/>
      <c r="R814" s="507"/>
      <c r="S814" s="507"/>
      <c r="T814" s="507"/>
      <c r="U814" s="507"/>
      <c r="V814" s="507"/>
      <c r="W814" s="507"/>
      <c r="X814" s="507"/>
      <c r="Y814" s="507"/>
      <c r="Z814" s="507"/>
      <c r="AA814" s="507"/>
      <c r="AB814" s="507"/>
    </row>
    <row r="815" spans="2:28" ht="12.75" customHeight="1">
      <c r="B815" s="507"/>
      <c r="D815" s="507"/>
      <c r="E815" s="507"/>
      <c r="F815" s="507"/>
      <c r="G815" s="507"/>
      <c r="H815" s="509"/>
      <c r="I815" s="509"/>
      <c r="J815" s="509"/>
      <c r="K815" s="509"/>
      <c r="L815" s="507"/>
      <c r="M815" s="508"/>
      <c r="N815" s="508"/>
      <c r="O815" s="508"/>
      <c r="P815" s="507"/>
      <c r="Q815" s="507"/>
      <c r="R815" s="507"/>
      <c r="S815" s="507"/>
      <c r="T815" s="507"/>
      <c r="U815" s="507"/>
      <c r="V815" s="507"/>
      <c r="W815" s="507"/>
      <c r="X815" s="507"/>
      <c r="Y815" s="507"/>
      <c r="Z815" s="507"/>
      <c r="AA815" s="507"/>
      <c r="AB815" s="507"/>
    </row>
    <row r="816" spans="2:28" ht="12.75" customHeight="1">
      <c r="B816" s="507"/>
      <c r="D816" s="507"/>
      <c r="E816" s="507"/>
      <c r="F816" s="507"/>
      <c r="G816" s="507"/>
      <c r="H816" s="509"/>
      <c r="I816" s="509"/>
      <c r="J816" s="509"/>
      <c r="K816" s="509"/>
      <c r="L816" s="507"/>
      <c r="M816" s="508"/>
      <c r="N816" s="508"/>
      <c r="O816" s="508"/>
      <c r="P816" s="507"/>
      <c r="Q816" s="507"/>
      <c r="R816" s="507"/>
      <c r="S816" s="507"/>
      <c r="T816" s="507"/>
      <c r="U816" s="507"/>
      <c r="V816" s="507"/>
      <c r="W816" s="507"/>
      <c r="X816" s="507"/>
      <c r="Y816" s="507"/>
      <c r="Z816" s="507"/>
      <c r="AA816" s="507"/>
      <c r="AB816" s="507"/>
    </row>
    <row r="817" spans="2:28" ht="12.75" customHeight="1">
      <c r="B817" s="507"/>
      <c r="D817" s="507"/>
      <c r="E817" s="507"/>
      <c r="F817" s="507"/>
      <c r="G817" s="507"/>
      <c r="H817" s="509"/>
      <c r="I817" s="509"/>
      <c r="J817" s="509"/>
      <c r="K817" s="509"/>
      <c r="L817" s="507"/>
      <c r="M817" s="508"/>
      <c r="N817" s="508"/>
      <c r="O817" s="508"/>
      <c r="P817" s="507"/>
      <c r="Q817" s="507"/>
      <c r="R817" s="507"/>
      <c r="S817" s="507"/>
      <c r="T817" s="507"/>
      <c r="U817" s="507"/>
      <c r="V817" s="507"/>
      <c r="W817" s="507"/>
      <c r="X817" s="507"/>
      <c r="Y817" s="507"/>
      <c r="Z817" s="507"/>
      <c r="AA817" s="507"/>
      <c r="AB817" s="507"/>
    </row>
    <row r="818" spans="2:28" ht="12.75" customHeight="1">
      <c r="B818" s="507"/>
      <c r="D818" s="507"/>
      <c r="E818" s="507"/>
      <c r="F818" s="507"/>
      <c r="G818" s="507"/>
      <c r="H818" s="509"/>
      <c r="I818" s="509"/>
      <c r="J818" s="509"/>
      <c r="K818" s="509"/>
      <c r="L818" s="507"/>
      <c r="M818" s="508"/>
      <c r="N818" s="508"/>
      <c r="O818" s="508"/>
      <c r="P818" s="507"/>
      <c r="Q818" s="507"/>
      <c r="R818" s="507"/>
      <c r="S818" s="507"/>
      <c r="T818" s="507"/>
      <c r="U818" s="507"/>
      <c r="V818" s="507"/>
      <c r="W818" s="507"/>
      <c r="X818" s="507"/>
      <c r="Y818" s="507"/>
      <c r="Z818" s="507"/>
      <c r="AA818" s="507"/>
      <c r="AB818" s="507"/>
    </row>
    <row r="819" spans="2:28" ht="12.75" customHeight="1">
      <c r="B819" s="507"/>
      <c r="D819" s="507"/>
      <c r="E819" s="507"/>
      <c r="F819" s="507"/>
      <c r="G819" s="507"/>
      <c r="H819" s="509"/>
      <c r="I819" s="509"/>
      <c r="J819" s="509"/>
      <c r="K819" s="509"/>
      <c r="L819" s="507"/>
      <c r="M819" s="508"/>
      <c r="N819" s="508"/>
      <c r="O819" s="508"/>
      <c r="P819" s="507"/>
      <c r="Q819" s="507"/>
      <c r="R819" s="507"/>
      <c r="S819" s="507"/>
      <c r="T819" s="507"/>
      <c r="U819" s="507"/>
      <c r="V819" s="507"/>
      <c r="W819" s="507"/>
      <c r="X819" s="507"/>
      <c r="Y819" s="507"/>
      <c r="Z819" s="507"/>
      <c r="AA819" s="507"/>
      <c r="AB819" s="507"/>
    </row>
    <row r="820" spans="2:28" ht="12.75" customHeight="1">
      <c r="B820" s="507"/>
      <c r="D820" s="507"/>
      <c r="E820" s="507"/>
      <c r="F820" s="507"/>
      <c r="G820" s="507"/>
      <c r="H820" s="509"/>
      <c r="I820" s="509"/>
      <c r="J820" s="509"/>
      <c r="K820" s="509"/>
      <c r="L820" s="507"/>
      <c r="M820" s="508"/>
      <c r="N820" s="508"/>
      <c r="O820" s="508"/>
      <c r="P820" s="507"/>
      <c r="Q820" s="507"/>
      <c r="R820" s="507"/>
      <c r="S820" s="507"/>
      <c r="T820" s="507"/>
      <c r="U820" s="507"/>
      <c r="V820" s="507"/>
      <c r="W820" s="507"/>
      <c r="X820" s="507"/>
      <c r="Y820" s="507"/>
      <c r="Z820" s="507"/>
      <c r="AA820" s="507"/>
      <c r="AB820" s="507"/>
    </row>
    <row r="821" spans="2:28" ht="12.75" customHeight="1">
      <c r="B821" s="507"/>
      <c r="D821" s="507"/>
      <c r="E821" s="507"/>
      <c r="F821" s="507"/>
      <c r="G821" s="507"/>
      <c r="H821" s="509"/>
      <c r="I821" s="509"/>
      <c r="J821" s="509"/>
      <c r="K821" s="509"/>
      <c r="L821" s="507"/>
      <c r="M821" s="508"/>
      <c r="N821" s="508"/>
      <c r="O821" s="508"/>
      <c r="P821" s="507"/>
      <c r="Q821" s="507"/>
      <c r="R821" s="507"/>
      <c r="S821" s="507"/>
      <c r="T821" s="507"/>
      <c r="U821" s="507"/>
      <c r="V821" s="507"/>
      <c r="W821" s="507"/>
      <c r="X821" s="507"/>
      <c r="Y821" s="507"/>
      <c r="Z821" s="507"/>
      <c r="AA821" s="507"/>
      <c r="AB821" s="507"/>
    </row>
    <row r="822" spans="2:28" ht="12.75" customHeight="1">
      <c r="B822" s="507"/>
      <c r="D822" s="507"/>
      <c r="E822" s="507"/>
      <c r="F822" s="507"/>
      <c r="G822" s="507"/>
      <c r="H822" s="509"/>
      <c r="I822" s="509"/>
      <c r="J822" s="509"/>
      <c r="K822" s="509"/>
      <c r="L822" s="507"/>
      <c r="M822" s="508"/>
      <c r="N822" s="508"/>
      <c r="O822" s="508"/>
      <c r="P822" s="507"/>
      <c r="Q822" s="507"/>
      <c r="R822" s="507"/>
      <c r="S822" s="507"/>
      <c r="T822" s="507"/>
      <c r="U822" s="507"/>
      <c r="V822" s="507"/>
      <c r="W822" s="507"/>
      <c r="X822" s="507"/>
      <c r="Y822" s="507"/>
      <c r="Z822" s="507"/>
      <c r="AA822" s="507"/>
      <c r="AB822" s="507"/>
    </row>
    <row r="823" spans="2:28" ht="12.75" customHeight="1">
      <c r="B823" s="507"/>
      <c r="D823" s="507"/>
      <c r="E823" s="507"/>
      <c r="F823" s="507"/>
      <c r="G823" s="507"/>
      <c r="H823" s="509"/>
      <c r="I823" s="509"/>
      <c r="J823" s="509"/>
      <c r="K823" s="509"/>
      <c r="L823" s="507"/>
      <c r="M823" s="508"/>
      <c r="N823" s="508"/>
      <c r="O823" s="508"/>
      <c r="P823" s="507"/>
      <c r="Q823" s="507"/>
      <c r="R823" s="507"/>
      <c r="S823" s="507"/>
      <c r="T823" s="507"/>
      <c r="U823" s="507"/>
      <c r="V823" s="507"/>
      <c r="W823" s="507"/>
      <c r="X823" s="507"/>
      <c r="Y823" s="507"/>
      <c r="Z823" s="507"/>
      <c r="AA823" s="507"/>
      <c r="AB823" s="507"/>
    </row>
    <row r="824" spans="2:28" ht="12.75" customHeight="1">
      <c r="B824" s="507"/>
      <c r="D824" s="507"/>
      <c r="E824" s="507"/>
      <c r="F824" s="507"/>
      <c r="G824" s="507"/>
      <c r="H824" s="509"/>
      <c r="I824" s="509"/>
      <c r="J824" s="509"/>
      <c r="K824" s="509"/>
      <c r="L824" s="507"/>
      <c r="M824" s="508"/>
      <c r="N824" s="508"/>
      <c r="O824" s="508"/>
      <c r="P824" s="507"/>
      <c r="Q824" s="507"/>
      <c r="R824" s="507"/>
      <c r="S824" s="507"/>
      <c r="T824" s="507"/>
      <c r="U824" s="507"/>
      <c r="V824" s="507"/>
      <c r="W824" s="507"/>
      <c r="X824" s="507"/>
      <c r="Y824" s="507"/>
      <c r="Z824" s="507"/>
      <c r="AA824" s="507"/>
      <c r="AB824" s="507"/>
    </row>
    <row r="825" spans="2:28" ht="12.75" customHeight="1">
      <c r="B825" s="507"/>
      <c r="D825" s="507"/>
      <c r="E825" s="507"/>
      <c r="F825" s="507"/>
      <c r="G825" s="507"/>
      <c r="H825" s="509"/>
      <c r="I825" s="509"/>
      <c r="J825" s="509"/>
      <c r="K825" s="509"/>
      <c r="L825" s="507"/>
      <c r="M825" s="508"/>
      <c r="N825" s="508"/>
      <c r="O825" s="508"/>
      <c r="P825" s="507"/>
      <c r="Q825" s="507"/>
      <c r="R825" s="507"/>
      <c r="S825" s="507"/>
      <c r="T825" s="507"/>
      <c r="U825" s="507"/>
      <c r="V825" s="507"/>
      <c r="W825" s="507"/>
      <c r="X825" s="507"/>
      <c r="Y825" s="507"/>
      <c r="Z825" s="507"/>
      <c r="AA825" s="507"/>
      <c r="AB825" s="507"/>
    </row>
    <row r="826" spans="2:28" ht="12.75" customHeight="1">
      <c r="B826" s="507"/>
      <c r="D826" s="507"/>
      <c r="E826" s="507"/>
      <c r="F826" s="507"/>
      <c r="G826" s="507"/>
      <c r="H826" s="509"/>
      <c r="I826" s="509"/>
      <c r="J826" s="509"/>
      <c r="K826" s="509"/>
      <c r="L826" s="507"/>
      <c r="M826" s="508"/>
      <c r="N826" s="508"/>
      <c r="O826" s="508"/>
      <c r="P826" s="507"/>
      <c r="Q826" s="507"/>
      <c r="R826" s="507"/>
      <c r="S826" s="507"/>
      <c r="T826" s="507"/>
      <c r="U826" s="507"/>
      <c r="V826" s="507"/>
      <c r="W826" s="507"/>
      <c r="X826" s="507"/>
      <c r="Y826" s="507"/>
      <c r="Z826" s="507"/>
      <c r="AA826" s="507"/>
      <c r="AB826" s="507"/>
    </row>
    <row r="827" spans="2:28" ht="12.75" customHeight="1">
      <c r="B827" s="507"/>
      <c r="D827" s="507"/>
      <c r="E827" s="507"/>
      <c r="F827" s="507"/>
      <c r="G827" s="507"/>
      <c r="H827" s="509"/>
      <c r="I827" s="509"/>
      <c r="J827" s="509"/>
      <c r="K827" s="509"/>
      <c r="L827" s="507"/>
      <c r="M827" s="508"/>
      <c r="N827" s="508"/>
      <c r="O827" s="508"/>
      <c r="P827" s="507"/>
      <c r="Q827" s="507"/>
      <c r="R827" s="507"/>
      <c r="S827" s="507"/>
      <c r="T827" s="507"/>
      <c r="U827" s="507"/>
      <c r="V827" s="507"/>
      <c r="W827" s="507"/>
      <c r="X827" s="507"/>
      <c r="Y827" s="507"/>
      <c r="Z827" s="507"/>
      <c r="AA827" s="507"/>
      <c r="AB827" s="507"/>
    </row>
    <row r="828" spans="2:28" ht="12.75" customHeight="1">
      <c r="B828" s="507"/>
      <c r="D828" s="507"/>
      <c r="E828" s="507"/>
      <c r="F828" s="507"/>
      <c r="G828" s="507"/>
      <c r="H828" s="509"/>
      <c r="I828" s="509"/>
      <c r="J828" s="509"/>
      <c r="K828" s="509"/>
      <c r="L828" s="507"/>
      <c r="M828" s="508"/>
      <c r="N828" s="508"/>
      <c r="O828" s="508"/>
      <c r="P828" s="507"/>
      <c r="Q828" s="507"/>
      <c r="R828" s="507"/>
      <c r="S828" s="507"/>
      <c r="T828" s="507"/>
      <c r="U828" s="507"/>
      <c r="V828" s="507"/>
      <c r="W828" s="507"/>
      <c r="X828" s="507"/>
      <c r="Y828" s="507"/>
      <c r="Z828" s="507"/>
      <c r="AA828" s="507"/>
      <c r="AB828" s="507"/>
    </row>
    <row r="829" spans="2:28" ht="12.75" customHeight="1">
      <c r="B829" s="507"/>
      <c r="D829" s="507"/>
      <c r="E829" s="507"/>
      <c r="F829" s="507"/>
      <c r="G829" s="507"/>
      <c r="H829" s="509"/>
      <c r="I829" s="509"/>
      <c r="J829" s="509"/>
      <c r="K829" s="509"/>
      <c r="L829" s="507"/>
      <c r="M829" s="508"/>
      <c r="N829" s="508"/>
      <c r="O829" s="508"/>
      <c r="P829" s="507"/>
      <c r="Q829" s="507"/>
      <c r="R829" s="507"/>
      <c r="S829" s="507"/>
      <c r="T829" s="507"/>
      <c r="U829" s="507"/>
      <c r="V829" s="507"/>
      <c r="W829" s="507"/>
      <c r="X829" s="507"/>
      <c r="Y829" s="507"/>
      <c r="Z829" s="507"/>
      <c r="AA829" s="507"/>
      <c r="AB829" s="507"/>
    </row>
    <row r="830" spans="2:28" ht="12.75" customHeight="1">
      <c r="B830" s="507"/>
      <c r="D830" s="507"/>
      <c r="E830" s="507"/>
      <c r="F830" s="507"/>
      <c r="G830" s="507"/>
      <c r="H830" s="509"/>
      <c r="I830" s="509"/>
      <c r="J830" s="509"/>
      <c r="K830" s="509"/>
      <c r="L830" s="507"/>
      <c r="M830" s="508"/>
      <c r="N830" s="508"/>
      <c r="O830" s="508"/>
      <c r="P830" s="507"/>
      <c r="Q830" s="507"/>
      <c r="R830" s="507"/>
      <c r="S830" s="507"/>
      <c r="T830" s="507"/>
      <c r="U830" s="507"/>
      <c r="V830" s="507"/>
      <c r="W830" s="507"/>
      <c r="X830" s="507"/>
      <c r="Y830" s="507"/>
      <c r="Z830" s="507"/>
      <c r="AA830" s="507"/>
      <c r="AB830" s="507"/>
    </row>
    <row r="831" spans="2:28" ht="12.75" customHeight="1">
      <c r="B831" s="507"/>
      <c r="D831" s="507"/>
      <c r="E831" s="507"/>
      <c r="F831" s="507"/>
      <c r="G831" s="507"/>
      <c r="H831" s="509"/>
      <c r="I831" s="509"/>
      <c r="J831" s="509"/>
      <c r="K831" s="509"/>
      <c r="L831" s="507"/>
      <c r="M831" s="508"/>
      <c r="N831" s="508"/>
      <c r="O831" s="508"/>
      <c r="P831" s="507"/>
      <c r="Q831" s="507"/>
      <c r="R831" s="507"/>
      <c r="S831" s="507"/>
      <c r="T831" s="507"/>
      <c r="U831" s="507"/>
      <c r="V831" s="507"/>
      <c r="W831" s="507"/>
      <c r="X831" s="507"/>
      <c r="Y831" s="507"/>
      <c r="Z831" s="507"/>
      <c r="AA831" s="507"/>
      <c r="AB831" s="507"/>
    </row>
    <row r="832" spans="2:28" ht="12.75" customHeight="1">
      <c r="B832" s="507"/>
      <c r="D832" s="507"/>
      <c r="E832" s="507"/>
      <c r="F832" s="507"/>
      <c r="G832" s="507"/>
      <c r="H832" s="509"/>
      <c r="I832" s="509"/>
      <c r="J832" s="509"/>
      <c r="K832" s="509"/>
      <c r="L832" s="507"/>
      <c r="M832" s="508"/>
      <c r="N832" s="508"/>
      <c r="O832" s="508"/>
      <c r="P832" s="507"/>
      <c r="Q832" s="507"/>
      <c r="R832" s="507"/>
      <c r="S832" s="507"/>
      <c r="T832" s="507"/>
      <c r="U832" s="507"/>
      <c r="V832" s="507"/>
      <c r="W832" s="507"/>
      <c r="X832" s="507"/>
      <c r="Y832" s="507"/>
      <c r="Z832" s="507"/>
      <c r="AA832" s="507"/>
      <c r="AB832" s="507"/>
    </row>
    <row r="833" spans="2:28" ht="12.75" customHeight="1">
      <c r="B833" s="507"/>
      <c r="D833" s="507"/>
      <c r="E833" s="507"/>
      <c r="F833" s="507"/>
      <c r="G833" s="507"/>
      <c r="H833" s="509"/>
      <c r="I833" s="509"/>
      <c r="J833" s="509"/>
      <c r="K833" s="509"/>
      <c r="L833" s="507"/>
      <c r="M833" s="508"/>
      <c r="N833" s="508"/>
      <c r="O833" s="508"/>
      <c r="P833" s="507"/>
      <c r="Q833" s="507"/>
      <c r="R833" s="507"/>
      <c r="S833" s="507"/>
      <c r="T833" s="507"/>
      <c r="U833" s="507"/>
      <c r="V833" s="507"/>
      <c r="W833" s="507"/>
      <c r="X833" s="507"/>
      <c r="Y833" s="507"/>
      <c r="Z833" s="507"/>
      <c r="AA833" s="507"/>
      <c r="AB833" s="507"/>
    </row>
    <row r="834" spans="2:28" ht="12.75" customHeight="1">
      <c r="B834" s="507"/>
      <c r="D834" s="507"/>
      <c r="E834" s="507"/>
      <c r="F834" s="507"/>
      <c r="G834" s="507"/>
      <c r="H834" s="509"/>
      <c r="I834" s="509"/>
      <c r="J834" s="509"/>
      <c r="K834" s="509"/>
      <c r="L834" s="507"/>
      <c r="M834" s="508"/>
      <c r="N834" s="508"/>
      <c r="O834" s="508"/>
      <c r="P834" s="507"/>
      <c r="Q834" s="507"/>
      <c r="R834" s="507"/>
      <c r="S834" s="507"/>
      <c r="T834" s="507"/>
      <c r="U834" s="507"/>
      <c r="V834" s="507"/>
      <c r="W834" s="507"/>
      <c r="X834" s="507"/>
      <c r="Y834" s="507"/>
      <c r="Z834" s="507"/>
      <c r="AA834" s="507"/>
      <c r="AB834" s="507"/>
    </row>
    <row r="835" spans="2:28" ht="12.75" customHeight="1">
      <c r="B835" s="507"/>
      <c r="D835" s="507"/>
      <c r="E835" s="507"/>
      <c r="F835" s="507"/>
      <c r="G835" s="507"/>
      <c r="H835" s="509"/>
      <c r="I835" s="509"/>
      <c r="J835" s="509"/>
      <c r="K835" s="509"/>
      <c r="L835" s="507"/>
      <c r="M835" s="508"/>
      <c r="N835" s="508"/>
      <c r="O835" s="508"/>
      <c r="P835" s="507"/>
      <c r="Q835" s="507"/>
      <c r="R835" s="507"/>
      <c r="S835" s="507"/>
      <c r="T835" s="507"/>
      <c r="U835" s="507"/>
      <c r="V835" s="507"/>
      <c r="W835" s="507"/>
      <c r="X835" s="507"/>
      <c r="Y835" s="507"/>
      <c r="Z835" s="507"/>
      <c r="AA835" s="507"/>
      <c r="AB835" s="507"/>
    </row>
    <row r="836" spans="2:28" ht="12.75" customHeight="1">
      <c r="B836" s="507"/>
      <c r="D836" s="507"/>
      <c r="E836" s="507"/>
      <c r="F836" s="507"/>
      <c r="G836" s="507"/>
      <c r="H836" s="509"/>
      <c r="I836" s="509"/>
      <c r="J836" s="509"/>
      <c r="K836" s="509"/>
      <c r="L836" s="507"/>
      <c r="M836" s="508"/>
      <c r="N836" s="508"/>
      <c r="O836" s="508"/>
      <c r="P836" s="507"/>
      <c r="Q836" s="507"/>
      <c r="R836" s="507"/>
      <c r="S836" s="507"/>
      <c r="T836" s="507"/>
      <c r="U836" s="507"/>
      <c r="V836" s="507"/>
      <c r="W836" s="507"/>
      <c r="X836" s="507"/>
      <c r="Y836" s="507"/>
      <c r="Z836" s="507"/>
      <c r="AA836" s="507"/>
      <c r="AB836" s="507"/>
    </row>
    <row r="837" spans="2:28" ht="12.75" customHeight="1">
      <c r="B837" s="507"/>
      <c r="D837" s="507"/>
      <c r="E837" s="507"/>
      <c r="F837" s="507"/>
      <c r="G837" s="507"/>
      <c r="H837" s="509"/>
      <c r="I837" s="509"/>
      <c r="J837" s="509"/>
      <c r="K837" s="509"/>
      <c r="L837" s="507"/>
      <c r="M837" s="508"/>
      <c r="N837" s="508"/>
      <c r="O837" s="508"/>
      <c r="P837" s="507"/>
      <c r="Q837" s="507"/>
      <c r="R837" s="507"/>
      <c r="S837" s="507"/>
      <c r="T837" s="507"/>
      <c r="U837" s="507"/>
      <c r="V837" s="507"/>
      <c r="W837" s="507"/>
      <c r="X837" s="507"/>
      <c r="Y837" s="507"/>
      <c r="Z837" s="507"/>
      <c r="AA837" s="507"/>
      <c r="AB837" s="507"/>
    </row>
    <row r="838" spans="2:28" ht="12.75" customHeight="1">
      <c r="B838" s="507"/>
      <c r="D838" s="507"/>
      <c r="E838" s="507"/>
      <c r="F838" s="507"/>
      <c r="G838" s="507"/>
      <c r="H838" s="509"/>
      <c r="I838" s="509"/>
      <c r="J838" s="509"/>
      <c r="K838" s="509"/>
      <c r="L838" s="507"/>
      <c r="M838" s="508"/>
      <c r="N838" s="508"/>
      <c r="O838" s="508"/>
      <c r="P838" s="507"/>
      <c r="Q838" s="507"/>
      <c r="R838" s="507"/>
      <c r="S838" s="507"/>
      <c r="T838" s="507"/>
      <c r="U838" s="507"/>
      <c r="V838" s="507"/>
      <c r="W838" s="507"/>
      <c r="X838" s="507"/>
      <c r="Y838" s="507"/>
      <c r="Z838" s="507"/>
      <c r="AA838" s="507"/>
      <c r="AB838" s="507"/>
    </row>
    <row r="839" spans="2:28" ht="12.75" customHeight="1">
      <c r="B839" s="507"/>
      <c r="D839" s="507"/>
      <c r="E839" s="507"/>
      <c r="F839" s="507"/>
      <c r="G839" s="507"/>
      <c r="H839" s="509"/>
      <c r="I839" s="509"/>
      <c r="J839" s="509"/>
      <c r="K839" s="509"/>
      <c r="L839" s="507"/>
      <c r="M839" s="508"/>
      <c r="N839" s="508"/>
      <c r="O839" s="508"/>
      <c r="P839" s="507"/>
      <c r="Q839" s="507"/>
      <c r="R839" s="507"/>
      <c r="S839" s="507"/>
      <c r="T839" s="507"/>
      <c r="U839" s="507"/>
      <c r="V839" s="507"/>
      <c r="W839" s="507"/>
      <c r="X839" s="507"/>
      <c r="Y839" s="507"/>
      <c r="Z839" s="507"/>
      <c r="AA839" s="507"/>
      <c r="AB839" s="507"/>
    </row>
    <row r="840" spans="2:28" ht="12.75" customHeight="1">
      <c r="B840" s="507"/>
      <c r="D840" s="507"/>
      <c r="E840" s="507"/>
      <c r="F840" s="507"/>
      <c r="G840" s="507"/>
      <c r="H840" s="509"/>
      <c r="I840" s="509"/>
      <c r="J840" s="509"/>
      <c r="K840" s="509"/>
      <c r="L840" s="507"/>
      <c r="M840" s="508"/>
      <c r="N840" s="508"/>
      <c r="O840" s="508"/>
      <c r="P840" s="507"/>
      <c r="Q840" s="507"/>
      <c r="R840" s="507"/>
      <c r="S840" s="507"/>
      <c r="T840" s="507"/>
      <c r="U840" s="507"/>
      <c r="V840" s="507"/>
      <c r="W840" s="507"/>
      <c r="X840" s="507"/>
      <c r="Y840" s="507"/>
      <c r="Z840" s="507"/>
      <c r="AA840" s="507"/>
      <c r="AB840" s="507"/>
    </row>
    <row r="841" spans="2:28" ht="12.75" customHeight="1">
      <c r="B841" s="507"/>
      <c r="D841" s="507"/>
      <c r="E841" s="507"/>
      <c r="F841" s="507"/>
      <c r="G841" s="507"/>
      <c r="H841" s="509"/>
      <c r="I841" s="509"/>
      <c r="J841" s="509"/>
      <c r="K841" s="509"/>
      <c r="L841" s="507"/>
      <c r="M841" s="508"/>
      <c r="N841" s="508"/>
      <c r="O841" s="508"/>
      <c r="P841" s="507"/>
      <c r="Q841" s="507"/>
      <c r="R841" s="507"/>
      <c r="S841" s="507"/>
      <c r="T841" s="507"/>
      <c r="U841" s="507"/>
      <c r="V841" s="507"/>
      <c r="W841" s="507"/>
      <c r="X841" s="507"/>
      <c r="Y841" s="507"/>
      <c r="Z841" s="507"/>
      <c r="AA841" s="507"/>
      <c r="AB841" s="507"/>
    </row>
    <row r="842" spans="2:28" ht="12.75" customHeight="1">
      <c r="B842" s="507"/>
      <c r="D842" s="507"/>
      <c r="E842" s="507"/>
      <c r="F842" s="507"/>
      <c r="G842" s="507"/>
      <c r="H842" s="509"/>
      <c r="I842" s="509"/>
      <c r="J842" s="509"/>
      <c r="K842" s="509"/>
      <c r="L842" s="507"/>
      <c r="M842" s="508"/>
      <c r="N842" s="508"/>
      <c r="O842" s="508"/>
      <c r="P842" s="507"/>
      <c r="Q842" s="507"/>
      <c r="R842" s="507"/>
      <c r="S842" s="507"/>
      <c r="T842" s="507"/>
      <c r="U842" s="507"/>
      <c r="V842" s="507"/>
      <c r="W842" s="507"/>
      <c r="X842" s="507"/>
      <c r="Y842" s="507"/>
      <c r="Z842" s="507"/>
      <c r="AA842" s="507"/>
      <c r="AB842" s="507"/>
    </row>
    <row r="843" spans="2:28" ht="12.75" customHeight="1">
      <c r="B843" s="507"/>
      <c r="D843" s="507"/>
      <c r="E843" s="507"/>
      <c r="F843" s="507"/>
      <c r="G843" s="507"/>
      <c r="H843" s="509"/>
      <c r="I843" s="509"/>
      <c r="J843" s="509"/>
      <c r="K843" s="509"/>
      <c r="L843" s="507"/>
      <c r="M843" s="508"/>
      <c r="N843" s="508"/>
      <c r="O843" s="508"/>
      <c r="P843" s="507"/>
      <c r="Q843" s="507"/>
      <c r="R843" s="507"/>
      <c r="S843" s="507"/>
      <c r="T843" s="507"/>
      <c r="U843" s="507"/>
      <c r="V843" s="507"/>
      <c r="W843" s="507"/>
      <c r="X843" s="507"/>
      <c r="Y843" s="507"/>
      <c r="Z843" s="507"/>
      <c r="AA843" s="507"/>
      <c r="AB843" s="507"/>
    </row>
    <row r="844" spans="2:28" ht="12.75" customHeight="1">
      <c r="B844" s="507"/>
      <c r="D844" s="507"/>
      <c r="E844" s="507"/>
      <c r="F844" s="507"/>
      <c r="G844" s="507"/>
      <c r="H844" s="509"/>
      <c r="I844" s="509"/>
      <c r="J844" s="509"/>
      <c r="K844" s="509"/>
      <c r="L844" s="507"/>
      <c r="M844" s="508"/>
      <c r="N844" s="508"/>
      <c r="O844" s="508"/>
      <c r="P844" s="507"/>
      <c r="Q844" s="507"/>
      <c r="R844" s="507"/>
      <c r="S844" s="507"/>
      <c r="T844" s="507"/>
      <c r="U844" s="507"/>
      <c r="V844" s="507"/>
      <c r="W844" s="507"/>
      <c r="X844" s="507"/>
      <c r="Y844" s="507"/>
      <c r="Z844" s="507"/>
      <c r="AA844" s="507"/>
      <c r="AB844" s="507"/>
    </row>
    <row r="845" spans="2:28" ht="12.75" customHeight="1">
      <c r="B845" s="507"/>
      <c r="D845" s="507"/>
      <c r="E845" s="507"/>
      <c r="F845" s="507"/>
      <c r="G845" s="507"/>
      <c r="H845" s="509"/>
      <c r="I845" s="509"/>
      <c r="J845" s="509"/>
      <c r="K845" s="509"/>
      <c r="L845" s="507"/>
      <c r="M845" s="508"/>
      <c r="N845" s="508"/>
      <c r="O845" s="508"/>
      <c r="P845" s="507"/>
      <c r="Q845" s="507"/>
      <c r="R845" s="507"/>
      <c r="S845" s="507"/>
      <c r="T845" s="507"/>
      <c r="U845" s="507"/>
      <c r="V845" s="507"/>
      <c r="W845" s="507"/>
      <c r="X845" s="507"/>
      <c r="Y845" s="507"/>
      <c r="Z845" s="507"/>
      <c r="AA845" s="507"/>
      <c r="AB845" s="507"/>
    </row>
    <row r="846" spans="2:28" ht="12.75" customHeight="1">
      <c r="B846" s="507"/>
      <c r="D846" s="507"/>
      <c r="E846" s="507"/>
      <c r="F846" s="507"/>
      <c r="G846" s="507"/>
      <c r="H846" s="509"/>
      <c r="I846" s="509"/>
      <c r="J846" s="509"/>
      <c r="K846" s="509"/>
      <c r="L846" s="507"/>
      <c r="M846" s="508"/>
      <c r="N846" s="508"/>
      <c r="O846" s="508"/>
      <c r="P846" s="507"/>
      <c r="Q846" s="507"/>
      <c r="R846" s="507"/>
      <c r="S846" s="507"/>
      <c r="T846" s="507"/>
      <c r="U846" s="507"/>
      <c r="V846" s="507"/>
      <c r="W846" s="507"/>
      <c r="X846" s="507"/>
      <c r="Y846" s="507"/>
      <c r="Z846" s="507"/>
      <c r="AA846" s="507"/>
      <c r="AB846" s="507"/>
    </row>
    <row r="847" spans="2:28" ht="12.75" customHeight="1">
      <c r="B847" s="507"/>
      <c r="D847" s="507"/>
      <c r="E847" s="507"/>
      <c r="F847" s="507"/>
      <c r="G847" s="507"/>
      <c r="H847" s="509"/>
      <c r="I847" s="509"/>
      <c r="J847" s="509"/>
      <c r="K847" s="509"/>
      <c r="L847" s="507"/>
      <c r="M847" s="508"/>
      <c r="N847" s="508"/>
      <c r="O847" s="508"/>
      <c r="P847" s="507"/>
      <c r="Q847" s="507"/>
      <c r="R847" s="507"/>
      <c r="S847" s="507"/>
      <c r="T847" s="507"/>
      <c r="U847" s="507"/>
      <c r="V847" s="507"/>
      <c r="W847" s="507"/>
      <c r="X847" s="507"/>
      <c r="Y847" s="507"/>
      <c r="Z847" s="507"/>
      <c r="AA847" s="507"/>
      <c r="AB847" s="507"/>
    </row>
    <row r="848" spans="2:28" ht="12.75" customHeight="1">
      <c r="B848" s="507"/>
      <c r="D848" s="507"/>
      <c r="E848" s="507"/>
      <c r="F848" s="507"/>
      <c r="G848" s="507"/>
      <c r="H848" s="509"/>
      <c r="I848" s="509"/>
      <c r="J848" s="509"/>
      <c r="K848" s="509"/>
      <c r="L848" s="507"/>
      <c r="M848" s="508"/>
      <c r="N848" s="508"/>
      <c r="O848" s="508"/>
      <c r="P848" s="507"/>
      <c r="Q848" s="507"/>
      <c r="R848" s="507"/>
      <c r="S848" s="507"/>
      <c r="T848" s="507"/>
      <c r="U848" s="507"/>
      <c r="V848" s="507"/>
      <c r="W848" s="507"/>
      <c r="X848" s="507"/>
      <c r="Y848" s="507"/>
      <c r="Z848" s="507"/>
      <c r="AA848" s="507"/>
      <c r="AB848" s="507"/>
    </row>
    <row r="849" spans="2:28" ht="12.75" customHeight="1">
      <c r="B849" s="507"/>
      <c r="D849" s="507"/>
      <c r="E849" s="507"/>
      <c r="F849" s="507"/>
      <c r="G849" s="507"/>
      <c r="H849" s="509"/>
      <c r="I849" s="509"/>
      <c r="J849" s="509"/>
      <c r="K849" s="509"/>
      <c r="L849" s="507"/>
      <c r="M849" s="508"/>
      <c r="N849" s="508"/>
      <c r="O849" s="508"/>
      <c r="P849" s="507"/>
      <c r="Q849" s="507"/>
      <c r="R849" s="507"/>
      <c r="S849" s="507"/>
      <c r="T849" s="507"/>
      <c r="U849" s="507"/>
      <c r="V849" s="507"/>
      <c r="W849" s="507"/>
      <c r="X849" s="507"/>
      <c r="Y849" s="507"/>
      <c r="Z849" s="507"/>
      <c r="AA849" s="507"/>
      <c r="AB849" s="507"/>
    </row>
    <row r="850" spans="2:28" ht="12.75" customHeight="1">
      <c r="B850" s="507"/>
      <c r="D850" s="507"/>
      <c r="E850" s="507"/>
      <c r="F850" s="507"/>
      <c r="G850" s="507"/>
      <c r="H850" s="509"/>
      <c r="I850" s="509"/>
      <c r="J850" s="509"/>
      <c r="K850" s="509"/>
      <c r="L850" s="507"/>
      <c r="M850" s="508"/>
      <c r="N850" s="508"/>
      <c r="O850" s="508"/>
      <c r="P850" s="507"/>
      <c r="Q850" s="507"/>
      <c r="R850" s="507"/>
      <c r="S850" s="507"/>
      <c r="T850" s="507"/>
      <c r="U850" s="507"/>
      <c r="V850" s="507"/>
      <c r="W850" s="507"/>
      <c r="X850" s="507"/>
      <c r="Y850" s="507"/>
      <c r="Z850" s="507"/>
      <c r="AA850" s="507"/>
      <c r="AB850" s="507"/>
    </row>
    <row r="851" spans="2:28" ht="12.75" customHeight="1">
      <c r="B851" s="507"/>
      <c r="D851" s="507"/>
      <c r="E851" s="507"/>
      <c r="F851" s="507"/>
      <c r="G851" s="507"/>
      <c r="H851" s="509"/>
      <c r="I851" s="509"/>
      <c r="J851" s="509"/>
      <c r="K851" s="509"/>
      <c r="L851" s="507"/>
      <c r="M851" s="508"/>
      <c r="N851" s="508"/>
      <c r="O851" s="508"/>
      <c r="P851" s="507"/>
      <c r="Q851" s="507"/>
      <c r="R851" s="507"/>
      <c r="S851" s="507"/>
      <c r="T851" s="507"/>
      <c r="U851" s="507"/>
      <c r="V851" s="507"/>
      <c r="W851" s="507"/>
      <c r="X851" s="507"/>
      <c r="Y851" s="507"/>
      <c r="Z851" s="507"/>
      <c r="AA851" s="507"/>
      <c r="AB851" s="507"/>
    </row>
    <row r="852" spans="2:28" ht="12.75" customHeight="1">
      <c r="B852" s="507"/>
      <c r="D852" s="507"/>
      <c r="E852" s="507"/>
      <c r="F852" s="507"/>
      <c r="G852" s="507"/>
      <c r="H852" s="509"/>
      <c r="I852" s="509"/>
      <c r="J852" s="509"/>
      <c r="K852" s="509"/>
      <c r="L852" s="507"/>
      <c r="M852" s="508"/>
      <c r="N852" s="508"/>
      <c r="O852" s="508"/>
      <c r="P852" s="507"/>
      <c r="Q852" s="507"/>
      <c r="R852" s="507"/>
      <c r="S852" s="507"/>
      <c r="T852" s="507"/>
      <c r="U852" s="507"/>
      <c r="V852" s="507"/>
      <c r="W852" s="507"/>
      <c r="X852" s="507"/>
      <c r="Y852" s="507"/>
      <c r="Z852" s="507"/>
      <c r="AA852" s="507"/>
      <c r="AB852" s="507"/>
    </row>
    <row r="853" spans="2:28" ht="12.75" customHeight="1">
      <c r="B853" s="507"/>
      <c r="D853" s="507"/>
      <c r="E853" s="507"/>
      <c r="F853" s="507"/>
      <c r="G853" s="507"/>
      <c r="H853" s="509"/>
      <c r="I853" s="509"/>
      <c r="J853" s="509"/>
      <c r="K853" s="509"/>
      <c r="L853" s="507"/>
      <c r="M853" s="508"/>
      <c r="N853" s="508"/>
      <c r="O853" s="508"/>
      <c r="P853" s="507"/>
      <c r="Q853" s="507"/>
      <c r="R853" s="507"/>
      <c r="S853" s="507"/>
      <c r="T853" s="507"/>
      <c r="U853" s="507"/>
      <c r="V853" s="507"/>
      <c r="W853" s="507"/>
      <c r="X853" s="507"/>
      <c r="Y853" s="507"/>
      <c r="Z853" s="507"/>
      <c r="AA853" s="507"/>
      <c r="AB853" s="507"/>
    </row>
    <row r="854" spans="2:28" ht="12.75" customHeight="1">
      <c r="B854" s="507"/>
      <c r="D854" s="507"/>
      <c r="E854" s="507"/>
      <c r="F854" s="507"/>
      <c r="G854" s="507"/>
      <c r="H854" s="509"/>
      <c r="I854" s="509"/>
      <c r="J854" s="509"/>
      <c r="K854" s="509"/>
      <c r="L854" s="507"/>
      <c r="M854" s="508"/>
      <c r="N854" s="508"/>
      <c r="O854" s="508"/>
      <c r="P854" s="507"/>
      <c r="Q854" s="507"/>
      <c r="R854" s="507"/>
      <c r="S854" s="507"/>
      <c r="T854" s="507"/>
      <c r="U854" s="507"/>
      <c r="V854" s="507"/>
      <c r="W854" s="507"/>
      <c r="X854" s="507"/>
      <c r="Y854" s="507"/>
      <c r="Z854" s="507"/>
      <c r="AA854" s="507"/>
      <c r="AB854" s="507"/>
    </row>
    <row r="855" spans="2:28" ht="12.75" customHeight="1">
      <c r="B855" s="507"/>
      <c r="D855" s="507"/>
      <c r="E855" s="507"/>
      <c r="F855" s="507"/>
      <c r="G855" s="507"/>
      <c r="H855" s="509"/>
      <c r="I855" s="509"/>
      <c r="J855" s="509"/>
      <c r="K855" s="509"/>
      <c r="L855" s="507"/>
      <c r="M855" s="508"/>
      <c r="N855" s="508"/>
      <c r="O855" s="508"/>
      <c r="P855" s="507"/>
      <c r="Q855" s="507"/>
      <c r="R855" s="507"/>
      <c r="S855" s="507"/>
      <c r="T855" s="507"/>
      <c r="U855" s="507"/>
      <c r="V855" s="507"/>
      <c r="W855" s="507"/>
      <c r="X855" s="507"/>
      <c r="Y855" s="507"/>
      <c r="Z855" s="507"/>
      <c r="AA855" s="507"/>
      <c r="AB855" s="507"/>
    </row>
    <row r="856" spans="2:28" ht="12.75" customHeight="1">
      <c r="B856" s="507"/>
      <c r="D856" s="507"/>
      <c r="E856" s="507"/>
      <c r="F856" s="507"/>
      <c r="G856" s="507"/>
      <c r="H856" s="509"/>
      <c r="I856" s="509"/>
      <c r="J856" s="509"/>
      <c r="K856" s="509"/>
      <c r="L856" s="507"/>
      <c r="M856" s="508"/>
      <c r="N856" s="508"/>
      <c r="O856" s="508"/>
      <c r="P856" s="507"/>
      <c r="Q856" s="507"/>
      <c r="R856" s="507"/>
      <c r="S856" s="507"/>
      <c r="T856" s="507"/>
      <c r="U856" s="507"/>
      <c r="V856" s="507"/>
      <c r="W856" s="507"/>
      <c r="X856" s="507"/>
      <c r="Y856" s="507"/>
      <c r="Z856" s="507"/>
      <c r="AA856" s="507"/>
      <c r="AB856" s="507"/>
    </row>
    <row r="857" spans="2:28" ht="12.75" customHeight="1">
      <c r="B857" s="507"/>
      <c r="D857" s="507"/>
      <c r="E857" s="507"/>
      <c r="F857" s="507"/>
      <c r="G857" s="507"/>
      <c r="H857" s="509"/>
      <c r="I857" s="509"/>
      <c r="J857" s="509"/>
      <c r="K857" s="509"/>
      <c r="L857" s="507"/>
      <c r="M857" s="508"/>
      <c r="N857" s="508"/>
      <c r="O857" s="508"/>
      <c r="P857" s="507"/>
      <c r="Q857" s="507"/>
      <c r="R857" s="507"/>
      <c r="S857" s="507"/>
      <c r="T857" s="507"/>
      <c r="U857" s="507"/>
      <c r="V857" s="507"/>
      <c r="W857" s="507"/>
      <c r="X857" s="507"/>
      <c r="Y857" s="507"/>
      <c r="Z857" s="507"/>
      <c r="AA857" s="507"/>
      <c r="AB857" s="507"/>
    </row>
    <row r="858" spans="2:28" ht="12.75" customHeight="1">
      <c r="B858" s="507"/>
      <c r="D858" s="507"/>
      <c r="E858" s="507"/>
      <c r="F858" s="507"/>
      <c r="G858" s="507"/>
      <c r="H858" s="509"/>
      <c r="I858" s="509"/>
      <c r="J858" s="509"/>
      <c r="K858" s="509"/>
      <c r="L858" s="507"/>
      <c r="M858" s="508"/>
      <c r="N858" s="508"/>
      <c r="O858" s="508"/>
      <c r="P858" s="507"/>
      <c r="Q858" s="507"/>
      <c r="R858" s="507"/>
      <c r="S858" s="507"/>
      <c r="T858" s="507"/>
      <c r="U858" s="507"/>
      <c r="V858" s="507"/>
      <c r="W858" s="507"/>
      <c r="X858" s="507"/>
      <c r="Y858" s="507"/>
      <c r="Z858" s="507"/>
      <c r="AA858" s="507"/>
      <c r="AB858" s="507"/>
    </row>
    <row r="859" spans="2:28" ht="12.75" customHeight="1">
      <c r="B859" s="507"/>
      <c r="D859" s="507"/>
      <c r="E859" s="507"/>
      <c r="F859" s="507"/>
      <c r="G859" s="507"/>
      <c r="H859" s="509"/>
      <c r="I859" s="509"/>
      <c r="J859" s="509"/>
      <c r="K859" s="509"/>
      <c r="L859" s="507"/>
      <c r="M859" s="508"/>
      <c r="N859" s="508"/>
      <c r="O859" s="508"/>
      <c r="P859" s="507"/>
      <c r="Q859" s="507"/>
      <c r="R859" s="507"/>
      <c r="S859" s="507"/>
      <c r="T859" s="507"/>
      <c r="U859" s="507"/>
      <c r="V859" s="507"/>
      <c r="W859" s="507"/>
      <c r="X859" s="507"/>
      <c r="Y859" s="507"/>
      <c r="Z859" s="507"/>
      <c r="AA859" s="507"/>
      <c r="AB859" s="507"/>
    </row>
    <row r="860" spans="2:28" ht="12.75" customHeight="1">
      <c r="B860" s="507"/>
      <c r="D860" s="507"/>
      <c r="E860" s="507"/>
      <c r="F860" s="507"/>
      <c r="G860" s="507"/>
      <c r="H860" s="509"/>
      <c r="I860" s="509"/>
      <c r="J860" s="509"/>
      <c r="K860" s="509"/>
      <c r="L860" s="507"/>
      <c r="M860" s="508"/>
      <c r="N860" s="508"/>
      <c r="O860" s="508"/>
      <c r="P860" s="507"/>
      <c r="Q860" s="507"/>
      <c r="R860" s="507"/>
      <c r="S860" s="507"/>
      <c r="T860" s="507"/>
      <c r="U860" s="507"/>
      <c r="V860" s="507"/>
      <c r="W860" s="507"/>
      <c r="X860" s="507"/>
      <c r="Y860" s="507"/>
      <c r="Z860" s="507"/>
      <c r="AA860" s="507"/>
      <c r="AB860" s="507"/>
    </row>
    <row r="861" spans="2:28" ht="12.75" customHeight="1">
      <c r="B861" s="507"/>
      <c r="D861" s="507"/>
      <c r="E861" s="507"/>
      <c r="F861" s="507"/>
      <c r="G861" s="507"/>
      <c r="H861" s="509"/>
      <c r="I861" s="509"/>
      <c r="J861" s="509"/>
      <c r="K861" s="509"/>
      <c r="L861" s="507"/>
      <c r="M861" s="508"/>
      <c r="N861" s="508"/>
      <c r="O861" s="508"/>
      <c r="P861" s="507"/>
      <c r="Q861" s="507"/>
      <c r="R861" s="507"/>
      <c r="S861" s="507"/>
      <c r="T861" s="507"/>
      <c r="U861" s="507"/>
      <c r="V861" s="507"/>
      <c r="W861" s="507"/>
      <c r="X861" s="507"/>
      <c r="Y861" s="507"/>
      <c r="Z861" s="507"/>
      <c r="AA861" s="507"/>
      <c r="AB861" s="507"/>
    </row>
    <row r="862" spans="2:28" ht="12.75" customHeight="1">
      <c r="B862" s="507"/>
      <c r="D862" s="507"/>
      <c r="E862" s="507"/>
      <c r="F862" s="507"/>
      <c r="G862" s="507"/>
      <c r="H862" s="509"/>
      <c r="I862" s="509"/>
      <c r="J862" s="509"/>
      <c r="K862" s="509"/>
      <c r="L862" s="507"/>
      <c r="M862" s="508"/>
      <c r="N862" s="508"/>
      <c r="O862" s="508"/>
      <c r="P862" s="507"/>
      <c r="Q862" s="507"/>
      <c r="R862" s="507"/>
      <c r="S862" s="507"/>
      <c r="T862" s="507"/>
      <c r="U862" s="507"/>
      <c r="V862" s="507"/>
      <c r="W862" s="507"/>
      <c r="X862" s="507"/>
      <c r="Y862" s="507"/>
      <c r="Z862" s="507"/>
      <c r="AA862" s="507"/>
      <c r="AB862" s="507"/>
    </row>
    <row r="863" spans="2:28" ht="12.75" customHeight="1">
      <c r="B863" s="507"/>
      <c r="D863" s="507"/>
      <c r="E863" s="507"/>
      <c r="F863" s="507"/>
      <c r="G863" s="507"/>
      <c r="H863" s="509"/>
      <c r="I863" s="509"/>
      <c r="J863" s="509"/>
      <c r="K863" s="509"/>
      <c r="L863" s="507"/>
      <c r="M863" s="508"/>
      <c r="N863" s="508"/>
      <c r="O863" s="508"/>
      <c r="P863" s="507"/>
      <c r="Q863" s="507"/>
      <c r="R863" s="507"/>
      <c r="S863" s="507"/>
      <c r="T863" s="507"/>
      <c r="U863" s="507"/>
      <c r="V863" s="507"/>
      <c r="W863" s="507"/>
      <c r="X863" s="507"/>
      <c r="Y863" s="507"/>
      <c r="Z863" s="507"/>
      <c r="AA863" s="507"/>
      <c r="AB863" s="507"/>
    </row>
    <row r="864" spans="2:28" ht="12.75" customHeight="1">
      <c r="B864" s="507"/>
      <c r="D864" s="507"/>
      <c r="E864" s="507"/>
      <c r="F864" s="507"/>
      <c r="G864" s="507"/>
      <c r="H864" s="509"/>
      <c r="I864" s="509"/>
      <c r="J864" s="509"/>
      <c r="K864" s="509"/>
      <c r="L864" s="507"/>
      <c r="M864" s="508"/>
      <c r="N864" s="508"/>
      <c r="O864" s="508"/>
      <c r="P864" s="507"/>
      <c r="Q864" s="507"/>
      <c r="R864" s="507"/>
      <c r="S864" s="507"/>
      <c r="T864" s="507"/>
      <c r="U864" s="507"/>
      <c r="V864" s="507"/>
      <c r="W864" s="507"/>
      <c r="X864" s="507"/>
      <c r="Y864" s="507"/>
      <c r="Z864" s="507"/>
      <c r="AA864" s="507"/>
      <c r="AB864" s="507"/>
    </row>
    <row r="865" spans="2:28" ht="12.75" customHeight="1">
      <c r="B865" s="507"/>
      <c r="D865" s="507"/>
      <c r="E865" s="507"/>
      <c r="F865" s="507"/>
      <c r="G865" s="507"/>
      <c r="H865" s="509"/>
      <c r="I865" s="509"/>
      <c r="J865" s="509"/>
      <c r="K865" s="509"/>
      <c r="L865" s="507"/>
      <c r="M865" s="508"/>
      <c r="N865" s="508"/>
      <c r="O865" s="508"/>
      <c r="P865" s="507"/>
      <c r="Q865" s="507"/>
      <c r="R865" s="507"/>
      <c r="S865" s="507"/>
      <c r="T865" s="507"/>
      <c r="U865" s="507"/>
      <c r="V865" s="507"/>
      <c r="W865" s="507"/>
      <c r="X865" s="507"/>
      <c r="Y865" s="507"/>
      <c r="Z865" s="507"/>
      <c r="AA865" s="507"/>
      <c r="AB865" s="507"/>
    </row>
    <row r="866" spans="2:28" ht="12.75" customHeight="1">
      <c r="B866" s="507"/>
      <c r="D866" s="507"/>
      <c r="E866" s="507"/>
      <c r="F866" s="507"/>
      <c r="G866" s="507"/>
      <c r="H866" s="509"/>
      <c r="I866" s="509"/>
      <c r="J866" s="509"/>
      <c r="K866" s="509"/>
      <c r="L866" s="507"/>
      <c r="M866" s="508"/>
      <c r="N866" s="508"/>
      <c r="O866" s="508"/>
      <c r="P866" s="507"/>
      <c r="Q866" s="507"/>
      <c r="R866" s="507"/>
      <c r="S866" s="507"/>
      <c r="T866" s="507"/>
      <c r="U866" s="507"/>
      <c r="V866" s="507"/>
      <c r="W866" s="507"/>
      <c r="X866" s="507"/>
      <c r="Y866" s="507"/>
      <c r="Z866" s="507"/>
      <c r="AA866" s="507"/>
      <c r="AB866" s="507"/>
    </row>
    <row r="867" spans="2:28" ht="12.75" customHeight="1">
      <c r="B867" s="507"/>
      <c r="D867" s="507"/>
      <c r="E867" s="507"/>
      <c r="F867" s="507"/>
      <c r="G867" s="507"/>
      <c r="H867" s="509"/>
      <c r="I867" s="509"/>
      <c r="J867" s="509"/>
      <c r="K867" s="509"/>
      <c r="L867" s="507"/>
      <c r="M867" s="508"/>
      <c r="N867" s="508"/>
      <c r="O867" s="508"/>
      <c r="P867" s="507"/>
      <c r="Q867" s="507"/>
      <c r="R867" s="507"/>
      <c r="S867" s="507"/>
      <c r="T867" s="507"/>
      <c r="U867" s="507"/>
      <c r="V867" s="507"/>
      <c r="W867" s="507"/>
      <c r="X867" s="507"/>
      <c r="Y867" s="507"/>
      <c r="Z867" s="507"/>
      <c r="AA867" s="507"/>
      <c r="AB867" s="507"/>
    </row>
    <row r="868" spans="2:28" ht="12.75" customHeight="1">
      <c r="B868" s="507"/>
      <c r="D868" s="507"/>
      <c r="E868" s="507"/>
      <c r="F868" s="507"/>
      <c r="G868" s="507"/>
      <c r="H868" s="509"/>
      <c r="I868" s="509"/>
      <c r="J868" s="509"/>
      <c r="K868" s="509"/>
      <c r="L868" s="507"/>
      <c r="M868" s="508"/>
      <c r="N868" s="508"/>
      <c r="O868" s="508"/>
      <c r="P868" s="507"/>
      <c r="Q868" s="507"/>
      <c r="R868" s="507"/>
      <c r="S868" s="507"/>
      <c r="T868" s="507"/>
      <c r="U868" s="507"/>
      <c r="V868" s="507"/>
      <c r="W868" s="507"/>
      <c r="X868" s="507"/>
      <c r="Y868" s="507"/>
      <c r="Z868" s="507"/>
      <c r="AA868" s="507"/>
      <c r="AB868" s="507"/>
    </row>
    <row r="869" spans="2:28" ht="12.75" customHeight="1">
      <c r="B869" s="507"/>
      <c r="D869" s="507"/>
      <c r="E869" s="507"/>
      <c r="F869" s="507"/>
      <c r="G869" s="507"/>
      <c r="H869" s="509"/>
      <c r="I869" s="509"/>
      <c r="J869" s="509"/>
      <c r="K869" s="509"/>
      <c r="L869" s="507"/>
      <c r="M869" s="508"/>
      <c r="N869" s="508"/>
      <c r="O869" s="508"/>
      <c r="P869" s="507"/>
      <c r="Q869" s="507"/>
      <c r="R869" s="507"/>
      <c r="S869" s="507"/>
      <c r="T869" s="507"/>
      <c r="U869" s="507"/>
      <c r="V869" s="507"/>
      <c r="W869" s="507"/>
      <c r="X869" s="507"/>
      <c r="Y869" s="507"/>
      <c r="Z869" s="507"/>
      <c r="AA869" s="507"/>
      <c r="AB869" s="507"/>
    </row>
    <row r="870" spans="2:28" ht="12.75" customHeight="1">
      <c r="B870" s="507"/>
      <c r="D870" s="507"/>
      <c r="E870" s="507"/>
      <c r="F870" s="507"/>
      <c r="G870" s="507"/>
      <c r="H870" s="509"/>
      <c r="I870" s="509"/>
      <c r="J870" s="509"/>
      <c r="K870" s="509"/>
      <c r="L870" s="507"/>
      <c r="M870" s="508"/>
      <c r="N870" s="508"/>
      <c r="O870" s="508"/>
      <c r="P870" s="507"/>
      <c r="Q870" s="507"/>
      <c r="R870" s="507"/>
      <c r="S870" s="507"/>
      <c r="T870" s="507"/>
      <c r="U870" s="507"/>
      <c r="V870" s="507"/>
      <c r="W870" s="507"/>
      <c r="X870" s="507"/>
      <c r="Y870" s="507"/>
      <c r="Z870" s="507"/>
      <c r="AA870" s="507"/>
      <c r="AB870" s="507"/>
    </row>
    <row r="871" spans="2:28" ht="12.75" customHeight="1">
      <c r="B871" s="507"/>
      <c r="D871" s="507"/>
      <c r="E871" s="507"/>
      <c r="F871" s="507"/>
      <c r="G871" s="507"/>
      <c r="H871" s="509"/>
      <c r="I871" s="509"/>
      <c r="J871" s="509"/>
      <c r="K871" s="509"/>
      <c r="L871" s="507"/>
      <c r="M871" s="508"/>
      <c r="N871" s="508"/>
      <c r="O871" s="508"/>
      <c r="P871" s="507"/>
      <c r="Q871" s="507"/>
      <c r="R871" s="507"/>
      <c r="S871" s="507"/>
      <c r="T871" s="507"/>
      <c r="U871" s="507"/>
      <c r="V871" s="507"/>
      <c r="W871" s="507"/>
      <c r="X871" s="507"/>
      <c r="Y871" s="507"/>
      <c r="Z871" s="507"/>
      <c r="AA871" s="507"/>
      <c r="AB871" s="507"/>
    </row>
    <row r="872" spans="2:28" ht="12.75" customHeight="1">
      <c r="B872" s="507"/>
      <c r="D872" s="507"/>
      <c r="E872" s="507"/>
      <c r="F872" s="507"/>
      <c r="G872" s="507"/>
      <c r="H872" s="509"/>
      <c r="I872" s="509"/>
      <c r="J872" s="509"/>
      <c r="K872" s="509"/>
      <c r="L872" s="507"/>
      <c r="M872" s="508"/>
      <c r="N872" s="508"/>
      <c r="O872" s="508"/>
      <c r="P872" s="507"/>
      <c r="Q872" s="507"/>
      <c r="R872" s="507"/>
      <c r="S872" s="507"/>
      <c r="T872" s="507"/>
      <c r="U872" s="507"/>
      <c r="V872" s="507"/>
      <c r="W872" s="507"/>
      <c r="X872" s="507"/>
      <c r="Y872" s="507"/>
      <c r="Z872" s="507"/>
      <c r="AA872" s="507"/>
      <c r="AB872" s="507"/>
    </row>
    <row r="873" spans="2:28" ht="12.75" customHeight="1">
      <c r="B873" s="507"/>
      <c r="D873" s="507"/>
      <c r="E873" s="507"/>
      <c r="F873" s="507"/>
      <c r="G873" s="507"/>
      <c r="H873" s="509"/>
      <c r="I873" s="509"/>
      <c r="J873" s="509"/>
      <c r="K873" s="509"/>
      <c r="L873" s="507"/>
      <c r="M873" s="508"/>
      <c r="N873" s="508"/>
      <c r="O873" s="508"/>
      <c r="P873" s="507"/>
      <c r="Q873" s="507"/>
      <c r="R873" s="507"/>
      <c r="S873" s="507"/>
      <c r="T873" s="507"/>
      <c r="U873" s="507"/>
      <c r="V873" s="507"/>
      <c r="W873" s="507"/>
      <c r="X873" s="507"/>
      <c r="Y873" s="507"/>
      <c r="Z873" s="507"/>
      <c r="AA873" s="507"/>
      <c r="AB873" s="507"/>
    </row>
    <row r="874" spans="2:28" ht="12.75" customHeight="1">
      <c r="B874" s="507"/>
      <c r="D874" s="507"/>
      <c r="E874" s="507"/>
      <c r="F874" s="507"/>
      <c r="G874" s="507"/>
      <c r="H874" s="509"/>
      <c r="I874" s="509"/>
      <c r="J874" s="509"/>
      <c r="K874" s="509"/>
      <c r="L874" s="507"/>
      <c r="M874" s="508"/>
      <c r="N874" s="508"/>
      <c r="O874" s="508"/>
      <c r="P874" s="507"/>
      <c r="Q874" s="507"/>
      <c r="R874" s="507"/>
      <c r="S874" s="507"/>
      <c r="T874" s="507"/>
      <c r="U874" s="507"/>
      <c r="V874" s="507"/>
      <c r="W874" s="507"/>
      <c r="X874" s="507"/>
      <c r="Y874" s="507"/>
      <c r="Z874" s="507"/>
      <c r="AA874" s="507"/>
      <c r="AB874" s="507"/>
    </row>
    <row r="875" spans="2:28" ht="12.75" customHeight="1">
      <c r="B875" s="507"/>
      <c r="D875" s="507"/>
      <c r="E875" s="507"/>
      <c r="F875" s="507"/>
      <c r="G875" s="507"/>
      <c r="H875" s="509"/>
      <c r="I875" s="509"/>
      <c r="J875" s="509"/>
      <c r="K875" s="509"/>
      <c r="L875" s="507"/>
      <c r="M875" s="508"/>
      <c r="N875" s="508"/>
      <c r="O875" s="508"/>
      <c r="P875" s="507"/>
      <c r="Q875" s="507"/>
      <c r="R875" s="507"/>
      <c r="S875" s="507"/>
      <c r="T875" s="507"/>
      <c r="U875" s="507"/>
      <c r="V875" s="507"/>
      <c r="W875" s="507"/>
      <c r="X875" s="507"/>
      <c r="Y875" s="507"/>
      <c r="Z875" s="507"/>
      <c r="AA875" s="507"/>
      <c r="AB875" s="507"/>
    </row>
    <row r="876" spans="2:28" ht="12.75" customHeight="1">
      <c r="B876" s="507"/>
      <c r="D876" s="507"/>
      <c r="E876" s="507"/>
      <c r="F876" s="507"/>
      <c r="G876" s="507"/>
      <c r="H876" s="509"/>
      <c r="I876" s="509"/>
      <c r="J876" s="509"/>
      <c r="K876" s="509"/>
      <c r="L876" s="507"/>
      <c r="M876" s="508"/>
      <c r="N876" s="508"/>
      <c r="O876" s="508"/>
      <c r="P876" s="507"/>
      <c r="Q876" s="507"/>
      <c r="R876" s="507"/>
      <c r="S876" s="507"/>
      <c r="T876" s="507"/>
      <c r="U876" s="507"/>
      <c r="V876" s="507"/>
      <c r="W876" s="507"/>
      <c r="X876" s="507"/>
      <c r="Y876" s="507"/>
      <c r="Z876" s="507"/>
      <c r="AA876" s="507"/>
      <c r="AB876" s="507"/>
    </row>
    <row r="877" spans="2:28" ht="12.75" customHeight="1">
      <c r="B877" s="507"/>
      <c r="D877" s="507"/>
      <c r="E877" s="507"/>
      <c r="F877" s="507"/>
      <c r="G877" s="507"/>
      <c r="H877" s="509"/>
      <c r="I877" s="509"/>
      <c r="J877" s="509"/>
      <c r="K877" s="509"/>
      <c r="L877" s="507"/>
      <c r="M877" s="508"/>
      <c r="N877" s="508"/>
      <c r="O877" s="508"/>
      <c r="P877" s="507"/>
      <c r="Q877" s="507"/>
      <c r="R877" s="507"/>
      <c r="S877" s="507"/>
      <c r="T877" s="507"/>
      <c r="U877" s="507"/>
      <c r="V877" s="507"/>
      <c r="W877" s="507"/>
      <c r="X877" s="507"/>
      <c r="Y877" s="507"/>
      <c r="Z877" s="507"/>
      <c r="AA877" s="507"/>
      <c r="AB877" s="507"/>
    </row>
    <row r="878" spans="2:28" ht="12.75" customHeight="1">
      <c r="B878" s="507"/>
      <c r="D878" s="507"/>
      <c r="E878" s="507"/>
      <c r="F878" s="507"/>
      <c r="G878" s="507"/>
      <c r="H878" s="509"/>
      <c r="I878" s="509"/>
      <c r="J878" s="509"/>
      <c r="K878" s="509"/>
      <c r="L878" s="507"/>
      <c r="M878" s="508"/>
      <c r="N878" s="508"/>
      <c r="O878" s="508"/>
      <c r="P878" s="507"/>
      <c r="Q878" s="507"/>
      <c r="R878" s="507"/>
      <c r="S878" s="507"/>
      <c r="T878" s="507"/>
      <c r="U878" s="507"/>
      <c r="V878" s="507"/>
      <c r="W878" s="507"/>
      <c r="X878" s="507"/>
      <c r="Y878" s="507"/>
      <c r="Z878" s="507"/>
      <c r="AA878" s="507"/>
      <c r="AB878" s="507"/>
    </row>
    <row r="879" spans="2:28" ht="12.75" customHeight="1">
      <c r="B879" s="507"/>
      <c r="D879" s="507"/>
      <c r="E879" s="507"/>
      <c r="F879" s="507"/>
      <c r="G879" s="507"/>
      <c r="H879" s="509"/>
      <c r="I879" s="509"/>
      <c r="J879" s="509"/>
      <c r="K879" s="509"/>
      <c r="L879" s="507"/>
      <c r="M879" s="508"/>
      <c r="N879" s="508"/>
      <c r="O879" s="508"/>
      <c r="P879" s="507"/>
      <c r="Q879" s="507"/>
      <c r="R879" s="507"/>
      <c r="S879" s="507"/>
      <c r="T879" s="507"/>
      <c r="U879" s="507"/>
      <c r="V879" s="507"/>
      <c r="W879" s="507"/>
      <c r="X879" s="507"/>
      <c r="Y879" s="507"/>
      <c r="Z879" s="507"/>
      <c r="AA879" s="507"/>
      <c r="AB879" s="507"/>
    </row>
    <row r="880" spans="2:28" ht="12.75" customHeight="1">
      <c r="B880" s="507"/>
      <c r="D880" s="507"/>
      <c r="E880" s="507"/>
      <c r="F880" s="507"/>
      <c r="G880" s="507"/>
      <c r="H880" s="509"/>
      <c r="I880" s="509"/>
      <c r="J880" s="509"/>
      <c r="K880" s="509"/>
      <c r="L880" s="507"/>
      <c r="M880" s="508"/>
      <c r="N880" s="508"/>
      <c r="O880" s="508"/>
      <c r="P880" s="507"/>
      <c r="Q880" s="507"/>
      <c r="R880" s="507"/>
      <c r="S880" s="507"/>
      <c r="T880" s="507"/>
      <c r="U880" s="507"/>
      <c r="V880" s="507"/>
      <c r="W880" s="507"/>
      <c r="X880" s="507"/>
      <c r="Y880" s="507"/>
      <c r="Z880" s="507"/>
      <c r="AA880" s="507"/>
      <c r="AB880" s="507"/>
    </row>
    <row r="881" spans="2:28" ht="12.75" customHeight="1">
      <c r="B881" s="507"/>
      <c r="D881" s="507"/>
      <c r="E881" s="507"/>
      <c r="F881" s="507"/>
      <c r="G881" s="507"/>
      <c r="H881" s="509"/>
      <c r="I881" s="509"/>
      <c r="J881" s="509"/>
      <c r="K881" s="509"/>
      <c r="L881" s="507"/>
      <c r="M881" s="508"/>
      <c r="N881" s="508"/>
      <c r="O881" s="508"/>
      <c r="P881" s="507"/>
      <c r="Q881" s="507"/>
      <c r="R881" s="507"/>
      <c r="S881" s="507"/>
      <c r="T881" s="507"/>
      <c r="U881" s="507"/>
      <c r="V881" s="507"/>
      <c r="W881" s="507"/>
      <c r="X881" s="507"/>
      <c r="Y881" s="507"/>
      <c r="Z881" s="507"/>
      <c r="AA881" s="507"/>
      <c r="AB881" s="507"/>
    </row>
    <row r="882" spans="2:28" ht="12.75" customHeight="1">
      <c r="B882" s="507"/>
      <c r="D882" s="507"/>
      <c r="E882" s="507"/>
      <c r="F882" s="507"/>
      <c r="G882" s="507"/>
      <c r="H882" s="509"/>
      <c r="I882" s="509"/>
      <c r="J882" s="509"/>
      <c r="K882" s="509"/>
      <c r="L882" s="507"/>
      <c r="M882" s="508"/>
      <c r="N882" s="508"/>
      <c r="O882" s="508"/>
      <c r="P882" s="507"/>
      <c r="Q882" s="507"/>
      <c r="R882" s="507"/>
      <c r="S882" s="507"/>
      <c r="T882" s="507"/>
      <c r="U882" s="507"/>
      <c r="V882" s="507"/>
      <c r="W882" s="507"/>
      <c r="X882" s="507"/>
      <c r="Y882" s="507"/>
      <c r="Z882" s="507"/>
      <c r="AA882" s="507"/>
      <c r="AB882" s="507"/>
    </row>
    <row r="883" spans="2:28" ht="12.75" customHeight="1">
      <c r="B883" s="507"/>
      <c r="D883" s="507"/>
      <c r="E883" s="507"/>
      <c r="F883" s="507"/>
      <c r="G883" s="507"/>
      <c r="H883" s="509"/>
      <c r="I883" s="509"/>
      <c r="J883" s="509"/>
      <c r="K883" s="509"/>
      <c r="L883" s="507"/>
      <c r="M883" s="508"/>
      <c r="N883" s="508"/>
      <c r="O883" s="508"/>
      <c r="P883" s="507"/>
      <c r="Q883" s="507"/>
      <c r="R883" s="507"/>
      <c r="S883" s="507"/>
      <c r="T883" s="507"/>
      <c r="U883" s="507"/>
      <c r="V883" s="507"/>
      <c r="W883" s="507"/>
      <c r="X883" s="507"/>
      <c r="Y883" s="507"/>
      <c r="Z883" s="507"/>
      <c r="AA883" s="507"/>
      <c r="AB883" s="507"/>
    </row>
    <row r="884" spans="2:28" ht="12.75" customHeight="1">
      <c r="B884" s="507"/>
      <c r="D884" s="507"/>
      <c r="E884" s="507"/>
      <c r="F884" s="507"/>
      <c r="G884" s="507"/>
      <c r="H884" s="509"/>
      <c r="I884" s="509"/>
      <c r="J884" s="509"/>
      <c r="K884" s="509"/>
      <c r="L884" s="507"/>
      <c r="M884" s="508"/>
      <c r="N884" s="508"/>
      <c r="O884" s="508"/>
      <c r="P884" s="507"/>
      <c r="Q884" s="507"/>
      <c r="R884" s="507"/>
      <c r="S884" s="507"/>
      <c r="T884" s="507"/>
      <c r="U884" s="507"/>
      <c r="V884" s="507"/>
      <c r="W884" s="507"/>
      <c r="X884" s="507"/>
      <c r="Y884" s="507"/>
      <c r="Z884" s="507"/>
      <c r="AA884" s="507"/>
      <c r="AB884" s="507"/>
    </row>
    <row r="885" spans="2:28" ht="12.75" customHeight="1">
      <c r="B885" s="507"/>
      <c r="D885" s="507"/>
      <c r="E885" s="507"/>
      <c r="F885" s="507"/>
      <c r="G885" s="507"/>
      <c r="H885" s="509"/>
      <c r="I885" s="509"/>
      <c r="J885" s="509"/>
      <c r="K885" s="509"/>
      <c r="L885" s="507"/>
      <c r="M885" s="508"/>
      <c r="N885" s="508"/>
      <c r="O885" s="508"/>
      <c r="P885" s="507"/>
      <c r="Q885" s="507"/>
      <c r="R885" s="507"/>
      <c r="S885" s="507"/>
      <c r="T885" s="507"/>
      <c r="U885" s="507"/>
      <c r="V885" s="507"/>
      <c r="W885" s="507"/>
      <c r="X885" s="507"/>
      <c r="Y885" s="507"/>
      <c r="Z885" s="507"/>
      <c r="AA885" s="507"/>
      <c r="AB885" s="507"/>
    </row>
    <row r="886" spans="2:28" ht="12.75" customHeight="1">
      <c r="B886" s="507"/>
      <c r="D886" s="507"/>
      <c r="E886" s="507"/>
      <c r="F886" s="507"/>
      <c r="G886" s="507"/>
      <c r="H886" s="509"/>
      <c r="I886" s="509"/>
      <c r="J886" s="509"/>
      <c r="K886" s="509"/>
      <c r="L886" s="507"/>
      <c r="M886" s="508"/>
      <c r="N886" s="508"/>
      <c r="O886" s="508"/>
      <c r="P886" s="507"/>
      <c r="Q886" s="507"/>
      <c r="R886" s="507"/>
      <c r="S886" s="507"/>
      <c r="T886" s="507"/>
      <c r="U886" s="507"/>
      <c r="V886" s="507"/>
      <c r="W886" s="507"/>
      <c r="X886" s="507"/>
      <c r="Y886" s="507"/>
      <c r="Z886" s="507"/>
      <c r="AA886" s="507"/>
      <c r="AB886" s="507"/>
    </row>
    <row r="887" spans="2:28" ht="12.75" customHeight="1">
      <c r="B887" s="507"/>
      <c r="D887" s="507"/>
      <c r="E887" s="507"/>
      <c r="F887" s="507"/>
      <c r="G887" s="507"/>
      <c r="H887" s="509"/>
      <c r="I887" s="509"/>
      <c r="J887" s="509"/>
      <c r="K887" s="509"/>
      <c r="L887" s="507"/>
      <c r="M887" s="508"/>
      <c r="N887" s="508"/>
      <c r="O887" s="508"/>
      <c r="P887" s="507"/>
      <c r="Q887" s="507"/>
      <c r="R887" s="507"/>
      <c r="S887" s="507"/>
      <c r="T887" s="507"/>
      <c r="U887" s="507"/>
      <c r="V887" s="507"/>
      <c r="W887" s="507"/>
      <c r="X887" s="507"/>
      <c r="Y887" s="507"/>
      <c r="Z887" s="507"/>
      <c r="AA887" s="507"/>
      <c r="AB887" s="507"/>
    </row>
    <row r="888" spans="2:28" ht="12.75" customHeight="1">
      <c r="B888" s="507"/>
      <c r="D888" s="507"/>
      <c r="E888" s="507"/>
      <c r="F888" s="507"/>
      <c r="G888" s="507"/>
      <c r="H888" s="509"/>
      <c r="I888" s="509"/>
      <c r="J888" s="509"/>
      <c r="K888" s="509"/>
      <c r="L888" s="507"/>
      <c r="M888" s="508"/>
      <c r="N888" s="508"/>
      <c r="O888" s="508"/>
      <c r="P888" s="507"/>
      <c r="Q888" s="507"/>
      <c r="R888" s="507"/>
      <c r="S888" s="507"/>
      <c r="T888" s="507"/>
      <c r="U888" s="507"/>
      <c r="V888" s="507"/>
      <c r="W888" s="507"/>
      <c r="X888" s="507"/>
      <c r="Y888" s="507"/>
      <c r="Z888" s="507"/>
      <c r="AA888" s="507"/>
      <c r="AB888" s="507"/>
    </row>
    <row r="889" spans="2:28" ht="12.75" customHeight="1">
      <c r="B889" s="507"/>
      <c r="D889" s="507"/>
      <c r="E889" s="507"/>
      <c r="F889" s="507"/>
      <c r="G889" s="507"/>
      <c r="H889" s="509"/>
      <c r="I889" s="509"/>
      <c r="J889" s="509"/>
      <c r="K889" s="509"/>
      <c r="L889" s="507"/>
      <c r="M889" s="508"/>
      <c r="N889" s="508"/>
      <c r="O889" s="508"/>
      <c r="P889" s="507"/>
      <c r="Q889" s="507"/>
      <c r="R889" s="507"/>
      <c r="S889" s="507"/>
      <c r="T889" s="507"/>
      <c r="U889" s="507"/>
      <c r="V889" s="507"/>
      <c r="W889" s="507"/>
      <c r="X889" s="507"/>
      <c r="Y889" s="507"/>
      <c r="Z889" s="507"/>
      <c r="AA889" s="507"/>
      <c r="AB889" s="507"/>
    </row>
    <row r="890" spans="2:28" ht="12.75" customHeight="1">
      <c r="B890" s="507"/>
      <c r="D890" s="507"/>
      <c r="E890" s="507"/>
      <c r="F890" s="507"/>
      <c r="G890" s="507"/>
      <c r="H890" s="509"/>
      <c r="I890" s="509"/>
      <c r="J890" s="509"/>
      <c r="K890" s="509"/>
      <c r="L890" s="507"/>
      <c r="M890" s="508"/>
      <c r="N890" s="508"/>
      <c r="O890" s="508"/>
      <c r="P890" s="507"/>
      <c r="Q890" s="507"/>
      <c r="R890" s="507"/>
      <c r="S890" s="507"/>
      <c r="T890" s="507"/>
      <c r="U890" s="507"/>
      <c r="V890" s="507"/>
      <c r="W890" s="507"/>
      <c r="X890" s="507"/>
      <c r="Y890" s="507"/>
      <c r="Z890" s="507"/>
      <c r="AA890" s="507"/>
      <c r="AB890" s="507"/>
    </row>
    <row r="891" spans="2:28" ht="12.75" customHeight="1">
      <c r="B891" s="507"/>
      <c r="D891" s="507"/>
      <c r="E891" s="507"/>
      <c r="F891" s="507"/>
      <c r="G891" s="507"/>
      <c r="H891" s="509"/>
      <c r="I891" s="509"/>
      <c r="J891" s="509"/>
      <c r="K891" s="509"/>
      <c r="L891" s="507"/>
      <c r="M891" s="508"/>
      <c r="N891" s="508"/>
      <c r="O891" s="508"/>
      <c r="P891" s="507"/>
      <c r="Q891" s="507"/>
      <c r="R891" s="507"/>
      <c r="S891" s="507"/>
      <c r="T891" s="507"/>
      <c r="U891" s="507"/>
      <c r="V891" s="507"/>
      <c r="W891" s="507"/>
      <c r="X891" s="507"/>
      <c r="Y891" s="507"/>
      <c r="Z891" s="507"/>
      <c r="AA891" s="507"/>
      <c r="AB891" s="507"/>
    </row>
    <row r="892" spans="2:28" ht="12.75" customHeight="1">
      <c r="B892" s="507"/>
      <c r="D892" s="507"/>
      <c r="E892" s="507"/>
      <c r="F892" s="507"/>
      <c r="G892" s="507"/>
      <c r="H892" s="509"/>
      <c r="I892" s="509"/>
      <c r="J892" s="509"/>
      <c r="K892" s="509"/>
      <c r="L892" s="507"/>
      <c r="M892" s="508"/>
      <c r="N892" s="508"/>
      <c r="O892" s="508"/>
      <c r="P892" s="507"/>
      <c r="Q892" s="507"/>
      <c r="R892" s="507"/>
      <c r="S892" s="507"/>
      <c r="T892" s="507"/>
      <c r="U892" s="507"/>
      <c r="V892" s="507"/>
      <c r="W892" s="507"/>
      <c r="X892" s="507"/>
      <c r="Y892" s="507"/>
      <c r="Z892" s="507"/>
      <c r="AA892" s="507"/>
      <c r="AB892" s="507"/>
    </row>
    <row r="893" spans="2:28" ht="12.75" customHeight="1">
      <c r="B893" s="507"/>
      <c r="D893" s="507"/>
      <c r="E893" s="507"/>
      <c r="F893" s="507"/>
      <c r="G893" s="507"/>
      <c r="H893" s="509"/>
      <c r="I893" s="509"/>
      <c r="J893" s="509"/>
      <c r="K893" s="509"/>
      <c r="L893" s="507"/>
      <c r="M893" s="508"/>
      <c r="N893" s="508"/>
      <c r="O893" s="508"/>
      <c r="P893" s="507"/>
      <c r="Q893" s="507"/>
      <c r="R893" s="507"/>
      <c r="S893" s="507"/>
      <c r="T893" s="507"/>
      <c r="U893" s="507"/>
      <c r="V893" s="507"/>
      <c r="W893" s="507"/>
      <c r="X893" s="507"/>
      <c r="Y893" s="507"/>
      <c r="Z893" s="507"/>
      <c r="AA893" s="507"/>
      <c r="AB893" s="507"/>
    </row>
    <row r="894" spans="2:28" ht="12.75" customHeight="1">
      <c r="B894" s="507"/>
      <c r="D894" s="507"/>
      <c r="E894" s="507"/>
      <c r="F894" s="507"/>
      <c r="G894" s="507"/>
      <c r="H894" s="509"/>
      <c r="I894" s="509"/>
      <c r="J894" s="509"/>
      <c r="K894" s="509"/>
      <c r="L894" s="507"/>
      <c r="M894" s="508"/>
      <c r="N894" s="508"/>
      <c r="O894" s="508"/>
      <c r="P894" s="507"/>
      <c r="Q894" s="507"/>
      <c r="R894" s="507"/>
      <c r="S894" s="507"/>
      <c r="T894" s="507"/>
      <c r="U894" s="507"/>
      <c r="V894" s="507"/>
      <c r="W894" s="507"/>
      <c r="X894" s="507"/>
      <c r="Y894" s="507"/>
      <c r="Z894" s="507"/>
      <c r="AA894" s="507"/>
      <c r="AB894" s="507"/>
    </row>
    <row r="895" spans="2:28" ht="12.75" customHeight="1">
      <c r="B895" s="507"/>
      <c r="D895" s="507"/>
      <c r="E895" s="507"/>
      <c r="F895" s="507"/>
      <c r="G895" s="507"/>
      <c r="H895" s="509"/>
      <c r="I895" s="509"/>
      <c r="J895" s="509"/>
      <c r="K895" s="509"/>
      <c r="L895" s="507"/>
      <c r="M895" s="508"/>
      <c r="N895" s="508"/>
      <c r="O895" s="508"/>
      <c r="P895" s="507"/>
      <c r="Q895" s="507"/>
      <c r="R895" s="507"/>
      <c r="S895" s="507"/>
      <c r="T895" s="507"/>
      <c r="U895" s="507"/>
      <c r="V895" s="507"/>
      <c r="W895" s="507"/>
      <c r="X895" s="507"/>
      <c r="Y895" s="507"/>
      <c r="Z895" s="507"/>
      <c r="AA895" s="507"/>
      <c r="AB895" s="507"/>
    </row>
    <row r="896" spans="2:28" ht="12.75" customHeight="1">
      <c r="B896" s="507"/>
      <c r="D896" s="507"/>
      <c r="E896" s="507"/>
      <c r="F896" s="507"/>
      <c r="G896" s="507"/>
      <c r="H896" s="509"/>
      <c r="I896" s="509"/>
      <c r="J896" s="509"/>
      <c r="K896" s="509"/>
      <c r="L896" s="507"/>
      <c r="M896" s="508"/>
      <c r="N896" s="508"/>
      <c r="O896" s="508"/>
      <c r="P896" s="507"/>
      <c r="Q896" s="507"/>
      <c r="R896" s="507"/>
      <c r="S896" s="507"/>
      <c r="T896" s="507"/>
      <c r="U896" s="507"/>
      <c r="V896" s="507"/>
      <c r="W896" s="507"/>
      <c r="X896" s="507"/>
      <c r="Y896" s="507"/>
      <c r="Z896" s="507"/>
      <c r="AA896" s="507"/>
      <c r="AB896" s="507"/>
    </row>
    <row r="897" spans="2:28" ht="12.75" customHeight="1">
      <c r="B897" s="507"/>
      <c r="D897" s="507"/>
      <c r="E897" s="507"/>
      <c r="F897" s="507"/>
      <c r="G897" s="507"/>
      <c r="H897" s="509"/>
      <c r="I897" s="509"/>
      <c r="J897" s="509"/>
      <c r="K897" s="509"/>
      <c r="L897" s="507"/>
      <c r="M897" s="508"/>
      <c r="N897" s="508"/>
      <c r="O897" s="508"/>
      <c r="P897" s="507"/>
      <c r="Q897" s="507"/>
      <c r="R897" s="507"/>
      <c r="S897" s="507"/>
      <c r="T897" s="507"/>
      <c r="U897" s="507"/>
      <c r="V897" s="507"/>
      <c r="W897" s="507"/>
      <c r="X897" s="507"/>
      <c r="Y897" s="507"/>
      <c r="Z897" s="507"/>
      <c r="AA897" s="507"/>
      <c r="AB897" s="507"/>
    </row>
    <row r="898" spans="2:28" ht="12.75" customHeight="1">
      <c r="B898" s="507"/>
      <c r="D898" s="507"/>
      <c r="E898" s="507"/>
      <c r="F898" s="507"/>
      <c r="G898" s="507"/>
      <c r="H898" s="509"/>
      <c r="I898" s="509"/>
      <c r="J898" s="509"/>
      <c r="K898" s="509"/>
      <c r="L898" s="507"/>
      <c r="M898" s="508"/>
      <c r="N898" s="508"/>
      <c r="O898" s="508"/>
      <c r="P898" s="507"/>
      <c r="Q898" s="507"/>
      <c r="R898" s="507"/>
      <c r="S898" s="507"/>
      <c r="T898" s="507"/>
      <c r="U898" s="507"/>
      <c r="V898" s="507"/>
      <c r="W898" s="507"/>
      <c r="X898" s="507"/>
      <c r="Y898" s="507"/>
      <c r="Z898" s="507"/>
      <c r="AA898" s="507"/>
      <c r="AB898" s="507"/>
    </row>
    <row r="899" spans="2:28" ht="12.75" customHeight="1">
      <c r="B899" s="507"/>
      <c r="D899" s="507"/>
      <c r="E899" s="507"/>
      <c r="F899" s="507"/>
      <c r="G899" s="507"/>
      <c r="H899" s="509"/>
      <c r="I899" s="509"/>
      <c r="J899" s="509"/>
      <c r="K899" s="509"/>
      <c r="L899" s="507"/>
      <c r="M899" s="508"/>
      <c r="N899" s="508"/>
      <c r="O899" s="508"/>
      <c r="P899" s="507"/>
      <c r="Q899" s="507"/>
      <c r="R899" s="507"/>
      <c r="S899" s="507"/>
      <c r="T899" s="507"/>
      <c r="U899" s="507"/>
      <c r="V899" s="507"/>
      <c r="W899" s="507"/>
      <c r="X899" s="507"/>
      <c r="Y899" s="507"/>
      <c r="Z899" s="507"/>
      <c r="AA899" s="507"/>
      <c r="AB899" s="507"/>
    </row>
    <row r="900" spans="2:28" ht="12.75" customHeight="1">
      <c r="B900" s="507"/>
      <c r="D900" s="507"/>
      <c r="E900" s="507"/>
      <c r="F900" s="507"/>
      <c r="G900" s="507"/>
      <c r="H900" s="509"/>
      <c r="I900" s="509"/>
      <c r="J900" s="509"/>
      <c r="K900" s="509"/>
      <c r="L900" s="507"/>
      <c r="M900" s="508"/>
      <c r="N900" s="508"/>
      <c r="O900" s="508"/>
      <c r="P900" s="507"/>
      <c r="Q900" s="507"/>
      <c r="R900" s="507"/>
      <c r="S900" s="507"/>
      <c r="T900" s="507"/>
      <c r="U900" s="507"/>
      <c r="V900" s="507"/>
      <c r="W900" s="507"/>
      <c r="X900" s="507"/>
      <c r="Y900" s="507"/>
      <c r="Z900" s="507"/>
      <c r="AA900" s="507"/>
      <c r="AB900" s="507"/>
    </row>
    <row r="901" spans="2:28" ht="12.75" customHeight="1">
      <c r="B901" s="507"/>
      <c r="D901" s="507"/>
      <c r="E901" s="507"/>
      <c r="F901" s="507"/>
      <c r="G901" s="507"/>
      <c r="H901" s="509"/>
      <c r="I901" s="509"/>
      <c r="J901" s="509"/>
      <c r="K901" s="509"/>
      <c r="L901" s="507"/>
      <c r="M901" s="508"/>
      <c r="N901" s="508"/>
      <c r="O901" s="508"/>
      <c r="P901" s="507"/>
      <c r="Q901" s="507"/>
      <c r="R901" s="507"/>
      <c r="S901" s="507"/>
      <c r="T901" s="507"/>
      <c r="U901" s="507"/>
      <c r="V901" s="507"/>
      <c r="W901" s="507"/>
      <c r="X901" s="507"/>
      <c r="Y901" s="507"/>
      <c r="Z901" s="507"/>
      <c r="AA901" s="507"/>
      <c r="AB901" s="507"/>
    </row>
    <row r="902" spans="2:28" ht="12.75" customHeight="1">
      <c r="B902" s="507"/>
      <c r="D902" s="507"/>
      <c r="E902" s="507"/>
      <c r="F902" s="507"/>
      <c r="G902" s="507"/>
      <c r="H902" s="509"/>
      <c r="I902" s="509"/>
      <c r="J902" s="509"/>
      <c r="K902" s="509"/>
      <c r="L902" s="507"/>
      <c r="M902" s="508"/>
      <c r="N902" s="508"/>
      <c r="O902" s="508"/>
      <c r="P902" s="507"/>
      <c r="Q902" s="507"/>
      <c r="R902" s="507"/>
      <c r="S902" s="507"/>
      <c r="T902" s="507"/>
      <c r="U902" s="507"/>
      <c r="V902" s="507"/>
      <c r="W902" s="507"/>
      <c r="X902" s="507"/>
      <c r="Y902" s="507"/>
      <c r="Z902" s="507"/>
      <c r="AA902" s="507"/>
      <c r="AB902" s="507"/>
    </row>
    <row r="903" spans="2:28" ht="12.75" customHeight="1">
      <c r="B903" s="507"/>
      <c r="D903" s="507"/>
      <c r="E903" s="507"/>
      <c r="F903" s="507"/>
      <c r="G903" s="507"/>
      <c r="H903" s="509"/>
      <c r="I903" s="509"/>
      <c r="J903" s="509"/>
      <c r="K903" s="509"/>
      <c r="L903" s="507"/>
      <c r="M903" s="508"/>
      <c r="N903" s="508"/>
      <c r="O903" s="508"/>
      <c r="P903" s="507"/>
      <c r="Q903" s="507"/>
      <c r="R903" s="507"/>
      <c r="S903" s="507"/>
      <c r="T903" s="507"/>
      <c r="U903" s="507"/>
      <c r="V903" s="507"/>
      <c r="W903" s="507"/>
      <c r="X903" s="507"/>
      <c r="Y903" s="507"/>
      <c r="Z903" s="507"/>
      <c r="AA903" s="507"/>
      <c r="AB903" s="507"/>
    </row>
    <row r="904" spans="2:28" ht="12.75" customHeight="1">
      <c r="B904" s="507"/>
      <c r="D904" s="507"/>
      <c r="E904" s="507"/>
      <c r="F904" s="507"/>
      <c r="G904" s="507"/>
      <c r="H904" s="509"/>
      <c r="I904" s="509"/>
      <c r="J904" s="509"/>
      <c r="K904" s="509"/>
      <c r="L904" s="507"/>
      <c r="M904" s="508"/>
      <c r="N904" s="508"/>
      <c r="O904" s="508"/>
      <c r="P904" s="507"/>
      <c r="Q904" s="507"/>
      <c r="R904" s="507"/>
      <c r="S904" s="507"/>
      <c r="T904" s="507"/>
      <c r="U904" s="507"/>
      <c r="V904" s="507"/>
      <c r="W904" s="507"/>
      <c r="X904" s="507"/>
      <c r="Y904" s="507"/>
      <c r="Z904" s="507"/>
      <c r="AA904" s="507"/>
      <c r="AB904" s="507"/>
    </row>
    <row r="905" spans="2:28" ht="12.75" customHeight="1">
      <c r="B905" s="507"/>
      <c r="D905" s="507"/>
      <c r="E905" s="507"/>
      <c r="F905" s="507"/>
      <c r="G905" s="507"/>
      <c r="H905" s="509"/>
      <c r="I905" s="509"/>
      <c r="J905" s="509"/>
      <c r="K905" s="509"/>
      <c r="L905" s="507"/>
      <c r="M905" s="508"/>
      <c r="N905" s="508"/>
      <c r="O905" s="508"/>
      <c r="P905" s="507"/>
      <c r="Q905" s="507"/>
      <c r="R905" s="507"/>
      <c r="S905" s="507"/>
      <c r="T905" s="507"/>
      <c r="U905" s="507"/>
      <c r="V905" s="507"/>
      <c r="W905" s="507"/>
      <c r="X905" s="507"/>
      <c r="Y905" s="507"/>
      <c r="Z905" s="507"/>
      <c r="AA905" s="507"/>
      <c r="AB905" s="507"/>
    </row>
    <row r="906" spans="2:28" ht="12.75" customHeight="1">
      <c r="B906" s="507"/>
      <c r="D906" s="507"/>
      <c r="E906" s="507"/>
      <c r="F906" s="507"/>
      <c r="G906" s="507"/>
      <c r="H906" s="509"/>
      <c r="I906" s="509"/>
      <c r="J906" s="509"/>
      <c r="K906" s="509"/>
      <c r="L906" s="507"/>
      <c r="M906" s="508"/>
      <c r="N906" s="508"/>
      <c r="O906" s="508"/>
      <c r="P906" s="507"/>
      <c r="Q906" s="507"/>
      <c r="R906" s="507"/>
      <c r="S906" s="507"/>
      <c r="T906" s="507"/>
      <c r="U906" s="507"/>
      <c r="V906" s="507"/>
      <c r="W906" s="507"/>
      <c r="X906" s="507"/>
      <c r="Y906" s="507"/>
      <c r="Z906" s="507"/>
      <c r="AA906" s="507"/>
      <c r="AB906" s="507"/>
    </row>
    <row r="907" spans="2:28" ht="12.75" customHeight="1">
      <c r="B907" s="507"/>
      <c r="D907" s="507"/>
      <c r="E907" s="507"/>
      <c r="F907" s="507"/>
      <c r="G907" s="507"/>
      <c r="H907" s="509"/>
      <c r="I907" s="509"/>
      <c r="J907" s="509"/>
      <c r="K907" s="509"/>
      <c r="L907" s="507"/>
      <c r="M907" s="508"/>
      <c r="N907" s="508"/>
      <c r="O907" s="508"/>
      <c r="P907" s="507"/>
      <c r="Q907" s="507"/>
      <c r="R907" s="507"/>
      <c r="S907" s="507"/>
      <c r="T907" s="507"/>
      <c r="U907" s="507"/>
      <c r="V907" s="507"/>
      <c r="W907" s="507"/>
      <c r="X907" s="507"/>
      <c r="Y907" s="507"/>
      <c r="Z907" s="507"/>
      <c r="AA907" s="507"/>
      <c r="AB907" s="507"/>
    </row>
    <row r="908" spans="2:28" ht="12.75" customHeight="1">
      <c r="B908" s="507"/>
      <c r="D908" s="507"/>
      <c r="E908" s="507"/>
      <c r="F908" s="507"/>
      <c r="G908" s="507"/>
      <c r="H908" s="509"/>
      <c r="I908" s="509"/>
      <c r="J908" s="509"/>
      <c r="K908" s="509"/>
      <c r="L908" s="507"/>
      <c r="M908" s="508"/>
      <c r="N908" s="508"/>
      <c r="O908" s="508"/>
      <c r="P908" s="507"/>
      <c r="Q908" s="507"/>
      <c r="R908" s="507"/>
      <c r="S908" s="507"/>
      <c r="T908" s="507"/>
      <c r="U908" s="507"/>
      <c r="V908" s="507"/>
      <c r="W908" s="507"/>
      <c r="X908" s="507"/>
      <c r="Y908" s="507"/>
      <c r="Z908" s="507"/>
      <c r="AA908" s="507"/>
      <c r="AB908" s="507"/>
    </row>
    <row r="909" spans="2:28" ht="12.75" customHeight="1">
      <c r="B909" s="507"/>
      <c r="D909" s="507"/>
      <c r="E909" s="507"/>
      <c r="F909" s="507"/>
      <c r="G909" s="507"/>
      <c r="H909" s="509"/>
      <c r="I909" s="509"/>
      <c r="J909" s="509"/>
      <c r="K909" s="509"/>
      <c r="L909" s="507"/>
      <c r="M909" s="508"/>
      <c r="N909" s="508"/>
      <c r="O909" s="508"/>
      <c r="P909" s="507"/>
      <c r="Q909" s="507"/>
      <c r="R909" s="507"/>
      <c r="S909" s="507"/>
      <c r="T909" s="507"/>
      <c r="U909" s="507"/>
      <c r="V909" s="507"/>
      <c r="W909" s="507"/>
      <c r="X909" s="507"/>
      <c r="Y909" s="507"/>
      <c r="Z909" s="507"/>
      <c r="AA909" s="507"/>
      <c r="AB909" s="507"/>
    </row>
    <row r="910" spans="2:28" ht="12.75" customHeight="1">
      <c r="B910" s="507"/>
      <c r="D910" s="507"/>
      <c r="E910" s="507"/>
      <c r="F910" s="507"/>
      <c r="G910" s="507"/>
      <c r="H910" s="509"/>
      <c r="I910" s="509"/>
      <c r="J910" s="509"/>
      <c r="K910" s="509"/>
      <c r="L910" s="507"/>
      <c r="M910" s="508"/>
      <c r="N910" s="508"/>
      <c r="O910" s="508"/>
      <c r="P910" s="507"/>
      <c r="Q910" s="507"/>
      <c r="R910" s="507"/>
      <c r="S910" s="507"/>
      <c r="T910" s="507"/>
      <c r="U910" s="507"/>
      <c r="V910" s="507"/>
      <c r="W910" s="507"/>
      <c r="X910" s="507"/>
      <c r="Y910" s="507"/>
      <c r="Z910" s="507"/>
      <c r="AA910" s="507"/>
      <c r="AB910" s="507"/>
    </row>
    <row r="911" spans="2:28" ht="12.75" customHeight="1">
      <c r="B911" s="507"/>
      <c r="D911" s="507"/>
      <c r="E911" s="507"/>
      <c r="F911" s="507"/>
      <c r="G911" s="507"/>
      <c r="H911" s="509"/>
      <c r="I911" s="509"/>
      <c r="J911" s="509"/>
      <c r="K911" s="509"/>
      <c r="L911" s="507"/>
      <c r="M911" s="508"/>
      <c r="N911" s="508"/>
      <c r="O911" s="508"/>
      <c r="P911" s="507"/>
      <c r="Q911" s="507"/>
      <c r="R911" s="507"/>
      <c r="S911" s="507"/>
      <c r="T911" s="507"/>
      <c r="U911" s="507"/>
      <c r="V911" s="507"/>
      <c r="W911" s="507"/>
      <c r="X911" s="507"/>
      <c r="Y911" s="507"/>
      <c r="Z911" s="507"/>
      <c r="AA911" s="507"/>
      <c r="AB911" s="507"/>
    </row>
    <row r="912" spans="2:28" ht="12.75" customHeight="1">
      <c r="B912" s="507"/>
      <c r="D912" s="507"/>
      <c r="E912" s="507"/>
      <c r="F912" s="507"/>
      <c r="G912" s="507"/>
      <c r="H912" s="509"/>
      <c r="I912" s="509"/>
      <c r="J912" s="509"/>
      <c r="K912" s="509"/>
      <c r="L912" s="507"/>
      <c r="M912" s="508"/>
      <c r="N912" s="508"/>
      <c r="O912" s="508"/>
      <c r="P912" s="507"/>
      <c r="Q912" s="507"/>
      <c r="R912" s="507"/>
      <c r="S912" s="507"/>
      <c r="T912" s="507"/>
      <c r="U912" s="507"/>
      <c r="V912" s="507"/>
      <c r="W912" s="507"/>
      <c r="X912" s="507"/>
      <c r="Y912" s="507"/>
      <c r="Z912" s="507"/>
      <c r="AA912" s="507"/>
      <c r="AB912" s="507"/>
    </row>
    <row r="913" spans="2:28" ht="12.75" customHeight="1">
      <c r="B913" s="507"/>
      <c r="D913" s="507"/>
      <c r="E913" s="507"/>
      <c r="F913" s="507"/>
      <c r="G913" s="507"/>
      <c r="H913" s="509"/>
      <c r="I913" s="509"/>
      <c r="J913" s="509"/>
      <c r="K913" s="509"/>
      <c r="L913" s="507"/>
      <c r="M913" s="508"/>
      <c r="N913" s="508"/>
      <c r="O913" s="508"/>
      <c r="P913" s="507"/>
      <c r="Q913" s="507"/>
      <c r="R913" s="507"/>
      <c r="S913" s="507"/>
      <c r="T913" s="507"/>
      <c r="U913" s="507"/>
      <c r="V913" s="507"/>
      <c r="W913" s="507"/>
      <c r="X913" s="507"/>
      <c r="Y913" s="507"/>
      <c r="Z913" s="507"/>
      <c r="AA913" s="507"/>
      <c r="AB913" s="507"/>
    </row>
    <row r="914" spans="2:28" ht="12.75" customHeight="1">
      <c r="B914" s="507"/>
      <c r="D914" s="507"/>
      <c r="E914" s="507"/>
      <c r="F914" s="507"/>
      <c r="G914" s="507"/>
      <c r="H914" s="509"/>
      <c r="I914" s="509"/>
      <c r="J914" s="509"/>
      <c r="K914" s="509"/>
      <c r="L914" s="507"/>
      <c r="M914" s="508"/>
      <c r="N914" s="508"/>
      <c r="O914" s="508"/>
      <c r="P914" s="507"/>
      <c r="Q914" s="507"/>
      <c r="R914" s="507"/>
      <c r="S914" s="507"/>
      <c r="T914" s="507"/>
      <c r="U914" s="507"/>
      <c r="V914" s="507"/>
      <c r="W914" s="507"/>
      <c r="X914" s="507"/>
      <c r="Y914" s="507"/>
      <c r="Z914" s="507"/>
      <c r="AA914" s="507"/>
      <c r="AB914" s="507"/>
    </row>
    <row r="915" spans="2:28" ht="12.75" customHeight="1">
      <c r="B915" s="507"/>
      <c r="D915" s="507"/>
      <c r="E915" s="507"/>
      <c r="F915" s="507"/>
      <c r="G915" s="507"/>
      <c r="H915" s="509"/>
      <c r="I915" s="509"/>
      <c r="J915" s="509"/>
      <c r="K915" s="509"/>
      <c r="L915" s="507"/>
      <c r="M915" s="508"/>
      <c r="N915" s="508"/>
      <c r="O915" s="508"/>
      <c r="P915" s="507"/>
      <c r="Q915" s="507"/>
      <c r="R915" s="507"/>
      <c r="S915" s="507"/>
      <c r="T915" s="507"/>
      <c r="U915" s="507"/>
      <c r="V915" s="507"/>
      <c r="W915" s="507"/>
      <c r="X915" s="507"/>
      <c r="Y915" s="507"/>
      <c r="Z915" s="507"/>
      <c r="AA915" s="507"/>
      <c r="AB915" s="507"/>
    </row>
    <row r="916" spans="2:28" ht="12.75" customHeight="1">
      <c r="B916" s="507"/>
      <c r="D916" s="507"/>
      <c r="E916" s="507"/>
      <c r="F916" s="507"/>
      <c r="G916" s="507"/>
      <c r="H916" s="509"/>
      <c r="I916" s="509"/>
      <c r="J916" s="509"/>
      <c r="K916" s="509"/>
      <c r="L916" s="507"/>
      <c r="M916" s="508"/>
      <c r="N916" s="508"/>
      <c r="O916" s="508"/>
      <c r="P916" s="507"/>
      <c r="Q916" s="507"/>
      <c r="R916" s="507"/>
      <c r="S916" s="507"/>
      <c r="T916" s="507"/>
      <c r="U916" s="507"/>
      <c r="V916" s="507"/>
      <c r="W916" s="507"/>
      <c r="X916" s="507"/>
      <c r="Y916" s="507"/>
      <c r="Z916" s="507"/>
      <c r="AA916" s="507"/>
      <c r="AB916" s="507"/>
    </row>
    <row r="917" spans="2:28" ht="12.75" customHeight="1">
      <c r="B917" s="507"/>
      <c r="D917" s="507"/>
      <c r="E917" s="507"/>
      <c r="F917" s="507"/>
      <c r="G917" s="507"/>
      <c r="H917" s="509"/>
      <c r="I917" s="509"/>
      <c r="J917" s="509"/>
      <c r="K917" s="509"/>
      <c r="L917" s="507"/>
      <c r="M917" s="508"/>
      <c r="N917" s="508"/>
      <c r="O917" s="508"/>
      <c r="P917" s="507"/>
      <c r="Q917" s="507"/>
      <c r="R917" s="507"/>
      <c r="S917" s="507"/>
      <c r="T917" s="507"/>
      <c r="U917" s="507"/>
      <c r="V917" s="507"/>
      <c r="W917" s="507"/>
      <c r="X917" s="507"/>
      <c r="Y917" s="507"/>
      <c r="Z917" s="507"/>
      <c r="AA917" s="507"/>
      <c r="AB917" s="507"/>
    </row>
    <row r="918" spans="2:28" ht="12.75" customHeight="1">
      <c r="B918" s="507"/>
      <c r="D918" s="507"/>
      <c r="E918" s="507"/>
      <c r="F918" s="507"/>
      <c r="G918" s="507"/>
      <c r="H918" s="509"/>
      <c r="I918" s="509"/>
      <c r="J918" s="509"/>
      <c r="K918" s="509"/>
      <c r="L918" s="507"/>
      <c r="M918" s="508"/>
      <c r="N918" s="508"/>
      <c r="O918" s="508"/>
      <c r="P918" s="507"/>
      <c r="Q918" s="507"/>
      <c r="R918" s="507"/>
      <c r="S918" s="507"/>
      <c r="T918" s="507"/>
      <c r="U918" s="507"/>
      <c r="V918" s="507"/>
      <c r="W918" s="507"/>
      <c r="X918" s="507"/>
      <c r="Y918" s="507"/>
      <c r="Z918" s="507"/>
      <c r="AA918" s="507"/>
      <c r="AB918" s="507"/>
    </row>
    <row r="919" spans="2:28" ht="12.75" customHeight="1">
      <c r="B919" s="507"/>
      <c r="D919" s="507"/>
      <c r="E919" s="507"/>
      <c r="F919" s="507"/>
      <c r="G919" s="507"/>
      <c r="H919" s="509"/>
      <c r="I919" s="509"/>
      <c r="J919" s="509"/>
      <c r="K919" s="509"/>
      <c r="L919" s="507"/>
      <c r="M919" s="508"/>
      <c r="N919" s="508"/>
      <c r="O919" s="508"/>
      <c r="P919" s="507"/>
      <c r="Q919" s="507"/>
      <c r="R919" s="507"/>
      <c r="S919" s="507"/>
      <c r="T919" s="507"/>
      <c r="U919" s="507"/>
      <c r="V919" s="507"/>
      <c r="W919" s="507"/>
      <c r="X919" s="507"/>
      <c r="Y919" s="507"/>
      <c r="Z919" s="507"/>
      <c r="AA919" s="507"/>
      <c r="AB919" s="507"/>
    </row>
    <row r="920" spans="2:28" ht="12.75" customHeight="1">
      <c r="B920" s="507"/>
      <c r="D920" s="507"/>
      <c r="E920" s="507"/>
      <c r="F920" s="507"/>
      <c r="G920" s="507"/>
      <c r="H920" s="509"/>
      <c r="I920" s="509"/>
      <c r="J920" s="509"/>
      <c r="K920" s="509"/>
      <c r="L920" s="507"/>
      <c r="M920" s="508"/>
      <c r="N920" s="508"/>
      <c r="O920" s="508"/>
      <c r="P920" s="507"/>
      <c r="Q920" s="507"/>
      <c r="R920" s="507"/>
      <c r="S920" s="507"/>
      <c r="T920" s="507"/>
      <c r="U920" s="507"/>
      <c r="V920" s="507"/>
      <c r="W920" s="507"/>
      <c r="X920" s="507"/>
      <c r="Y920" s="507"/>
      <c r="Z920" s="507"/>
      <c r="AA920" s="507"/>
      <c r="AB920" s="507"/>
    </row>
    <row r="921" spans="2:28" ht="12.75" customHeight="1">
      <c r="B921" s="507"/>
      <c r="D921" s="507"/>
      <c r="E921" s="507"/>
      <c r="F921" s="507"/>
      <c r="G921" s="507"/>
      <c r="H921" s="509"/>
      <c r="I921" s="509"/>
      <c r="J921" s="509"/>
      <c r="K921" s="509"/>
      <c r="L921" s="507"/>
      <c r="M921" s="508"/>
      <c r="N921" s="508"/>
      <c r="O921" s="508"/>
      <c r="P921" s="507"/>
      <c r="Q921" s="507"/>
      <c r="R921" s="507"/>
      <c r="S921" s="507"/>
      <c r="T921" s="507"/>
      <c r="U921" s="507"/>
      <c r="V921" s="507"/>
      <c r="W921" s="507"/>
      <c r="X921" s="507"/>
      <c r="Y921" s="507"/>
      <c r="Z921" s="507"/>
      <c r="AA921" s="507"/>
      <c r="AB921" s="507"/>
    </row>
    <row r="922" spans="2:28" ht="12.75" customHeight="1">
      <c r="B922" s="507"/>
      <c r="D922" s="507"/>
      <c r="E922" s="507"/>
      <c r="F922" s="507"/>
      <c r="G922" s="507"/>
      <c r="H922" s="509"/>
      <c r="I922" s="509"/>
      <c r="J922" s="509"/>
      <c r="K922" s="509"/>
      <c r="L922" s="507"/>
      <c r="M922" s="508"/>
      <c r="N922" s="508"/>
      <c r="O922" s="508"/>
      <c r="P922" s="507"/>
      <c r="Q922" s="507"/>
      <c r="R922" s="507"/>
      <c r="S922" s="507"/>
      <c r="T922" s="507"/>
      <c r="U922" s="507"/>
      <c r="V922" s="507"/>
      <c r="W922" s="507"/>
      <c r="X922" s="507"/>
      <c r="Y922" s="507"/>
      <c r="Z922" s="507"/>
      <c r="AA922" s="507"/>
      <c r="AB922" s="507"/>
    </row>
    <row r="923" spans="2:28" ht="12.75" customHeight="1">
      <c r="B923" s="507"/>
      <c r="D923" s="507"/>
      <c r="E923" s="507"/>
      <c r="F923" s="507"/>
      <c r="G923" s="507"/>
      <c r="H923" s="509"/>
      <c r="I923" s="509"/>
      <c r="J923" s="509"/>
      <c r="K923" s="509"/>
      <c r="L923" s="507"/>
      <c r="M923" s="508"/>
      <c r="N923" s="508"/>
      <c r="O923" s="508"/>
      <c r="P923" s="507"/>
      <c r="Q923" s="507"/>
      <c r="R923" s="507"/>
      <c r="S923" s="507"/>
      <c r="T923" s="507"/>
      <c r="U923" s="507"/>
      <c r="V923" s="507"/>
      <c r="W923" s="507"/>
      <c r="X923" s="507"/>
      <c r="Y923" s="507"/>
      <c r="Z923" s="507"/>
      <c r="AA923" s="507"/>
      <c r="AB923" s="507"/>
    </row>
    <row r="924" spans="2:28" ht="12.75" customHeight="1">
      <c r="B924" s="507"/>
      <c r="D924" s="507"/>
      <c r="E924" s="507"/>
      <c r="F924" s="507"/>
      <c r="G924" s="507"/>
      <c r="H924" s="509"/>
      <c r="I924" s="509"/>
      <c r="J924" s="509"/>
      <c r="K924" s="509"/>
      <c r="L924" s="507"/>
      <c r="M924" s="508"/>
      <c r="N924" s="508"/>
      <c r="O924" s="508"/>
      <c r="P924" s="507"/>
      <c r="Q924" s="507"/>
      <c r="R924" s="507"/>
      <c r="S924" s="507"/>
      <c r="T924" s="507"/>
      <c r="U924" s="507"/>
      <c r="V924" s="507"/>
      <c r="W924" s="507"/>
      <c r="X924" s="507"/>
      <c r="Y924" s="507"/>
      <c r="Z924" s="507"/>
      <c r="AA924" s="507"/>
      <c r="AB924" s="507"/>
    </row>
    <row r="925" spans="2:28" ht="12.75" customHeight="1">
      <c r="B925" s="507"/>
      <c r="D925" s="507"/>
      <c r="E925" s="507"/>
      <c r="F925" s="507"/>
      <c r="G925" s="507"/>
      <c r="H925" s="509"/>
      <c r="I925" s="509"/>
      <c r="J925" s="509"/>
      <c r="K925" s="509"/>
      <c r="L925" s="507"/>
      <c r="M925" s="508"/>
      <c r="N925" s="508"/>
      <c r="O925" s="508"/>
      <c r="P925" s="507"/>
      <c r="Q925" s="507"/>
      <c r="R925" s="507"/>
      <c r="S925" s="507"/>
      <c r="T925" s="507"/>
      <c r="U925" s="507"/>
      <c r="V925" s="507"/>
      <c r="W925" s="507"/>
      <c r="X925" s="507"/>
      <c r="Y925" s="507"/>
      <c r="Z925" s="507"/>
      <c r="AA925" s="507"/>
      <c r="AB925" s="507"/>
    </row>
    <row r="926" spans="2:28" ht="12.75" customHeight="1">
      <c r="B926" s="507"/>
      <c r="D926" s="507"/>
      <c r="E926" s="507"/>
      <c r="F926" s="507"/>
      <c r="G926" s="507"/>
      <c r="H926" s="509"/>
      <c r="I926" s="509"/>
      <c r="J926" s="509"/>
      <c r="K926" s="509"/>
      <c r="L926" s="507"/>
      <c r="M926" s="508"/>
      <c r="N926" s="508"/>
      <c r="O926" s="508"/>
      <c r="P926" s="507"/>
      <c r="Q926" s="507"/>
      <c r="R926" s="507"/>
      <c r="S926" s="507"/>
      <c r="T926" s="507"/>
      <c r="U926" s="507"/>
      <c r="V926" s="507"/>
      <c r="W926" s="507"/>
      <c r="X926" s="507"/>
      <c r="Y926" s="507"/>
      <c r="Z926" s="507"/>
      <c r="AA926" s="507"/>
      <c r="AB926" s="507"/>
    </row>
    <row r="927" spans="2:28" ht="12.75" customHeight="1">
      <c r="B927" s="507"/>
      <c r="D927" s="507"/>
      <c r="E927" s="507"/>
      <c r="F927" s="507"/>
      <c r="G927" s="507"/>
      <c r="H927" s="509"/>
      <c r="I927" s="509"/>
      <c r="J927" s="509"/>
      <c r="K927" s="509"/>
      <c r="L927" s="507"/>
      <c r="M927" s="508"/>
      <c r="N927" s="508"/>
      <c r="O927" s="508"/>
      <c r="P927" s="507"/>
      <c r="Q927" s="507"/>
      <c r="R927" s="507"/>
      <c r="S927" s="507"/>
      <c r="T927" s="507"/>
      <c r="U927" s="507"/>
      <c r="V927" s="507"/>
      <c r="W927" s="507"/>
      <c r="X927" s="507"/>
      <c r="Y927" s="507"/>
      <c r="Z927" s="507"/>
      <c r="AA927" s="507"/>
      <c r="AB927" s="507"/>
    </row>
    <row r="928" spans="2:28" ht="12.75" customHeight="1">
      <c r="B928" s="507"/>
      <c r="D928" s="507"/>
      <c r="E928" s="507"/>
      <c r="F928" s="507"/>
      <c r="G928" s="507"/>
      <c r="H928" s="509"/>
      <c r="I928" s="509"/>
      <c r="J928" s="509"/>
      <c r="K928" s="509"/>
      <c r="L928" s="507"/>
      <c r="M928" s="508"/>
      <c r="N928" s="508"/>
      <c r="O928" s="508"/>
      <c r="P928" s="507"/>
      <c r="Q928" s="507"/>
      <c r="R928" s="507"/>
      <c r="S928" s="507"/>
      <c r="T928" s="507"/>
      <c r="U928" s="507"/>
      <c r="V928" s="507"/>
      <c r="W928" s="507"/>
      <c r="X928" s="507"/>
      <c r="Y928" s="507"/>
      <c r="Z928" s="507"/>
      <c r="AA928" s="507"/>
      <c r="AB928" s="507"/>
    </row>
    <row r="929" spans="2:28" ht="12.75" customHeight="1">
      <c r="B929" s="507"/>
      <c r="D929" s="507"/>
      <c r="E929" s="507"/>
      <c r="F929" s="507"/>
      <c r="G929" s="507"/>
      <c r="H929" s="509"/>
      <c r="I929" s="509"/>
      <c r="J929" s="509"/>
      <c r="K929" s="509"/>
      <c r="L929" s="507"/>
      <c r="M929" s="508"/>
      <c r="N929" s="508"/>
      <c r="O929" s="508"/>
      <c r="P929" s="507"/>
      <c r="Q929" s="507"/>
      <c r="R929" s="507"/>
      <c r="S929" s="507"/>
      <c r="T929" s="507"/>
      <c r="U929" s="507"/>
      <c r="V929" s="507"/>
      <c r="W929" s="507"/>
      <c r="X929" s="507"/>
      <c r="Y929" s="507"/>
      <c r="Z929" s="507"/>
      <c r="AA929" s="507"/>
      <c r="AB929" s="507"/>
    </row>
    <row r="930" spans="2:28" ht="12.75" customHeight="1">
      <c r="B930" s="507"/>
      <c r="D930" s="507"/>
      <c r="E930" s="507"/>
      <c r="F930" s="507"/>
      <c r="G930" s="507"/>
      <c r="H930" s="509"/>
      <c r="I930" s="509"/>
      <c r="J930" s="509"/>
      <c r="K930" s="509"/>
      <c r="L930" s="507"/>
      <c r="M930" s="508"/>
      <c r="N930" s="508"/>
      <c r="O930" s="508"/>
      <c r="P930" s="507"/>
      <c r="Q930" s="507"/>
      <c r="R930" s="507"/>
      <c r="S930" s="507"/>
      <c r="T930" s="507"/>
      <c r="U930" s="507"/>
      <c r="V930" s="507"/>
      <c r="W930" s="507"/>
      <c r="X930" s="507"/>
      <c r="Y930" s="507"/>
      <c r="Z930" s="507"/>
      <c r="AA930" s="507"/>
      <c r="AB930" s="507"/>
    </row>
    <row r="931" spans="2:28" ht="12.75" customHeight="1">
      <c r="B931" s="507"/>
      <c r="D931" s="507"/>
      <c r="E931" s="507"/>
      <c r="F931" s="507"/>
      <c r="G931" s="507"/>
      <c r="H931" s="509"/>
      <c r="I931" s="509"/>
      <c r="J931" s="509"/>
      <c r="K931" s="509"/>
      <c r="L931" s="507"/>
      <c r="M931" s="508"/>
      <c r="N931" s="508"/>
      <c r="O931" s="508"/>
      <c r="P931" s="507"/>
      <c r="Q931" s="507"/>
      <c r="R931" s="507"/>
      <c r="S931" s="507"/>
      <c r="T931" s="507"/>
      <c r="U931" s="507"/>
      <c r="V931" s="507"/>
      <c r="W931" s="507"/>
      <c r="X931" s="507"/>
      <c r="Y931" s="507"/>
      <c r="Z931" s="507"/>
      <c r="AA931" s="507"/>
      <c r="AB931" s="507"/>
    </row>
    <row r="932" spans="2:28" ht="12.75" customHeight="1">
      <c r="B932" s="507"/>
      <c r="D932" s="507"/>
      <c r="E932" s="507"/>
      <c r="F932" s="507"/>
      <c r="G932" s="507"/>
      <c r="H932" s="509"/>
      <c r="I932" s="509"/>
      <c r="J932" s="509"/>
      <c r="K932" s="509"/>
      <c r="L932" s="507"/>
      <c r="M932" s="508"/>
      <c r="N932" s="508"/>
      <c r="O932" s="508"/>
      <c r="P932" s="507"/>
      <c r="Q932" s="507"/>
      <c r="R932" s="507"/>
      <c r="S932" s="507"/>
      <c r="T932" s="507"/>
      <c r="U932" s="507"/>
      <c r="V932" s="507"/>
      <c r="W932" s="507"/>
      <c r="X932" s="507"/>
      <c r="Y932" s="507"/>
      <c r="Z932" s="507"/>
      <c r="AA932" s="507"/>
      <c r="AB932" s="507"/>
    </row>
    <row r="933" spans="2:28" ht="12.75" customHeight="1">
      <c r="B933" s="507"/>
      <c r="D933" s="507"/>
      <c r="E933" s="507"/>
      <c r="F933" s="507"/>
      <c r="G933" s="507"/>
      <c r="H933" s="509"/>
      <c r="I933" s="509"/>
      <c r="J933" s="509"/>
      <c r="K933" s="509"/>
      <c r="L933" s="507"/>
      <c r="M933" s="508"/>
      <c r="N933" s="508"/>
      <c r="O933" s="508"/>
      <c r="P933" s="507"/>
      <c r="Q933" s="507"/>
      <c r="R933" s="507"/>
      <c r="S933" s="507"/>
      <c r="T933" s="507"/>
      <c r="U933" s="507"/>
      <c r="V933" s="507"/>
      <c r="W933" s="507"/>
      <c r="X933" s="507"/>
      <c r="Y933" s="507"/>
      <c r="Z933" s="507"/>
      <c r="AA933" s="507"/>
      <c r="AB933" s="507"/>
    </row>
    <row r="934" spans="2:28" ht="12.75" customHeight="1">
      <c r="B934" s="507"/>
      <c r="D934" s="507"/>
      <c r="E934" s="507"/>
      <c r="F934" s="507"/>
      <c r="G934" s="507"/>
      <c r="H934" s="509"/>
      <c r="I934" s="509"/>
      <c r="J934" s="509"/>
      <c r="K934" s="509"/>
      <c r="L934" s="507"/>
      <c r="M934" s="508"/>
      <c r="N934" s="508"/>
      <c r="O934" s="508"/>
      <c r="P934" s="507"/>
      <c r="Q934" s="507"/>
      <c r="R934" s="507"/>
      <c r="S934" s="507"/>
      <c r="T934" s="507"/>
      <c r="U934" s="507"/>
      <c r="V934" s="507"/>
      <c r="W934" s="507"/>
      <c r="X934" s="507"/>
      <c r="Y934" s="507"/>
      <c r="Z934" s="507"/>
      <c r="AA934" s="507"/>
      <c r="AB934" s="507"/>
    </row>
    <row r="935" spans="2:28" ht="12.75" customHeight="1">
      <c r="B935" s="507"/>
      <c r="D935" s="507"/>
      <c r="E935" s="507"/>
      <c r="F935" s="507"/>
      <c r="G935" s="507"/>
      <c r="H935" s="509"/>
      <c r="I935" s="509"/>
      <c r="J935" s="509"/>
      <c r="K935" s="509"/>
      <c r="L935" s="507"/>
      <c r="M935" s="508"/>
      <c r="N935" s="508"/>
      <c r="O935" s="508"/>
      <c r="P935" s="507"/>
      <c r="Q935" s="507"/>
      <c r="R935" s="507"/>
      <c r="S935" s="507"/>
      <c r="T935" s="507"/>
      <c r="U935" s="507"/>
      <c r="V935" s="507"/>
      <c r="W935" s="507"/>
      <c r="X935" s="507"/>
      <c r="Y935" s="507"/>
      <c r="Z935" s="507"/>
      <c r="AA935" s="507"/>
      <c r="AB935" s="507"/>
    </row>
    <row r="936" spans="2:28" ht="12.75" customHeight="1">
      <c r="B936" s="507"/>
      <c r="D936" s="507"/>
      <c r="E936" s="507"/>
      <c r="F936" s="507"/>
      <c r="G936" s="507"/>
      <c r="H936" s="509"/>
      <c r="I936" s="509"/>
      <c r="J936" s="509"/>
      <c r="K936" s="509"/>
      <c r="L936" s="507"/>
      <c r="M936" s="508"/>
      <c r="N936" s="508"/>
      <c r="O936" s="508"/>
      <c r="P936" s="507"/>
      <c r="Q936" s="507"/>
      <c r="R936" s="507"/>
      <c r="S936" s="507"/>
      <c r="T936" s="507"/>
      <c r="U936" s="507"/>
      <c r="V936" s="507"/>
      <c r="W936" s="507"/>
      <c r="X936" s="507"/>
      <c r="Y936" s="507"/>
      <c r="Z936" s="507"/>
      <c r="AA936" s="507"/>
      <c r="AB936" s="507"/>
    </row>
    <row r="937" spans="2:28" ht="12.75" customHeight="1">
      <c r="B937" s="507"/>
      <c r="D937" s="507"/>
      <c r="E937" s="507"/>
      <c r="F937" s="507"/>
      <c r="G937" s="507"/>
      <c r="H937" s="509"/>
      <c r="I937" s="509"/>
      <c r="J937" s="509"/>
      <c r="K937" s="509"/>
      <c r="L937" s="507"/>
      <c r="M937" s="508"/>
      <c r="N937" s="508"/>
      <c r="O937" s="508"/>
      <c r="P937" s="507"/>
      <c r="Q937" s="507"/>
      <c r="R937" s="507"/>
      <c r="S937" s="507"/>
      <c r="T937" s="507"/>
      <c r="U937" s="507"/>
      <c r="V937" s="507"/>
      <c r="W937" s="507"/>
      <c r="X937" s="507"/>
      <c r="Y937" s="507"/>
      <c r="Z937" s="507"/>
      <c r="AA937" s="507"/>
      <c r="AB937" s="507"/>
    </row>
    <row r="938" spans="2:28" ht="12.75" customHeight="1">
      <c r="B938" s="507"/>
      <c r="D938" s="507"/>
      <c r="E938" s="507"/>
      <c r="F938" s="507"/>
      <c r="G938" s="507"/>
      <c r="H938" s="509"/>
      <c r="I938" s="509"/>
      <c r="J938" s="509"/>
      <c r="K938" s="509"/>
      <c r="L938" s="507"/>
      <c r="M938" s="508"/>
      <c r="N938" s="508"/>
      <c r="O938" s="508"/>
      <c r="P938" s="507"/>
      <c r="Q938" s="507"/>
      <c r="R938" s="507"/>
      <c r="S938" s="507"/>
      <c r="T938" s="507"/>
      <c r="U938" s="507"/>
      <c r="V938" s="507"/>
      <c r="W938" s="507"/>
      <c r="X938" s="507"/>
      <c r="Y938" s="507"/>
      <c r="Z938" s="507"/>
      <c r="AA938" s="507"/>
      <c r="AB938" s="507"/>
    </row>
    <row r="939" spans="2:28" ht="12.75" customHeight="1">
      <c r="B939" s="507"/>
      <c r="D939" s="507"/>
      <c r="E939" s="507"/>
      <c r="F939" s="507"/>
      <c r="G939" s="507"/>
      <c r="H939" s="509"/>
      <c r="I939" s="509"/>
      <c r="J939" s="509"/>
      <c r="K939" s="509"/>
      <c r="L939" s="507"/>
      <c r="M939" s="508"/>
      <c r="N939" s="508"/>
      <c r="O939" s="508"/>
      <c r="P939" s="507"/>
      <c r="Q939" s="507"/>
      <c r="R939" s="507"/>
      <c r="S939" s="507"/>
      <c r="T939" s="507"/>
      <c r="U939" s="507"/>
      <c r="V939" s="507"/>
      <c r="W939" s="507"/>
      <c r="X939" s="507"/>
      <c r="Y939" s="507"/>
      <c r="Z939" s="507"/>
      <c r="AA939" s="507"/>
      <c r="AB939" s="507"/>
    </row>
    <row r="940" spans="2:28" ht="12.75" customHeight="1">
      <c r="B940" s="507"/>
      <c r="D940" s="507"/>
      <c r="E940" s="507"/>
      <c r="F940" s="507"/>
      <c r="G940" s="507"/>
      <c r="H940" s="509"/>
      <c r="I940" s="509"/>
      <c r="J940" s="509"/>
      <c r="K940" s="509"/>
      <c r="L940" s="507"/>
      <c r="M940" s="508"/>
      <c r="N940" s="508"/>
      <c r="O940" s="508"/>
      <c r="P940" s="507"/>
      <c r="Q940" s="507"/>
      <c r="R940" s="507"/>
      <c r="S940" s="507"/>
      <c r="T940" s="507"/>
      <c r="U940" s="507"/>
      <c r="V940" s="507"/>
      <c r="W940" s="507"/>
      <c r="X940" s="507"/>
      <c r="Y940" s="507"/>
      <c r="Z940" s="507"/>
      <c r="AA940" s="507"/>
      <c r="AB940" s="507"/>
    </row>
    <row r="941" spans="2:28" ht="12.75" customHeight="1">
      <c r="B941" s="507"/>
      <c r="D941" s="507"/>
      <c r="E941" s="507"/>
      <c r="F941" s="507"/>
      <c r="G941" s="507"/>
      <c r="H941" s="509"/>
      <c r="I941" s="509"/>
      <c r="J941" s="509"/>
      <c r="K941" s="509"/>
      <c r="L941" s="507"/>
      <c r="M941" s="508"/>
      <c r="N941" s="508"/>
      <c r="O941" s="508"/>
      <c r="P941" s="507"/>
      <c r="Q941" s="507"/>
      <c r="R941" s="507"/>
      <c r="S941" s="507"/>
      <c r="T941" s="507"/>
      <c r="U941" s="507"/>
      <c r="V941" s="507"/>
      <c r="W941" s="507"/>
      <c r="X941" s="507"/>
      <c r="Y941" s="507"/>
      <c r="Z941" s="507"/>
      <c r="AA941" s="507"/>
      <c r="AB941" s="507"/>
    </row>
    <row r="942" spans="2:28" ht="12.75" customHeight="1">
      <c r="B942" s="507"/>
      <c r="D942" s="507"/>
      <c r="E942" s="507"/>
      <c r="F942" s="507"/>
      <c r="G942" s="507"/>
      <c r="H942" s="509"/>
      <c r="I942" s="509"/>
      <c r="J942" s="509"/>
      <c r="K942" s="509"/>
      <c r="L942" s="507"/>
      <c r="M942" s="508"/>
      <c r="N942" s="508"/>
      <c r="O942" s="508"/>
      <c r="P942" s="507"/>
      <c r="Q942" s="507"/>
      <c r="R942" s="507"/>
      <c r="S942" s="507"/>
      <c r="T942" s="507"/>
      <c r="U942" s="507"/>
      <c r="V942" s="507"/>
      <c r="W942" s="507"/>
      <c r="X942" s="507"/>
      <c r="Y942" s="507"/>
      <c r="Z942" s="507"/>
      <c r="AA942" s="507"/>
      <c r="AB942" s="507"/>
    </row>
    <row r="943" spans="2:28" ht="12.75" customHeight="1">
      <c r="B943" s="507"/>
      <c r="D943" s="507"/>
      <c r="E943" s="507"/>
      <c r="F943" s="507"/>
      <c r="G943" s="507"/>
      <c r="H943" s="509"/>
      <c r="I943" s="509"/>
      <c r="J943" s="509"/>
      <c r="K943" s="509"/>
      <c r="L943" s="507"/>
      <c r="M943" s="508"/>
      <c r="N943" s="508"/>
      <c r="O943" s="508"/>
      <c r="P943" s="507"/>
      <c r="Q943" s="507"/>
      <c r="R943" s="507"/>
      <c r="S943" s="507"/>
      <c r="T943" s="507"/>
      <c r="U943" s="507"/>
      <c r="V943" s="507"/>
      <c r="W943" s="507"/>
      <c r="X943" s="507"/>
      <c r="Y943" s="507"/>
      <c r="Z943" s="507"/>
      <c r="AA943" s="507"/>
      <c r="AB943" s="507"/>
    </row>
    <row r="944" spans="2:28" ht="12.75" customHeight="1">
      <c r="B944" s="507"/>
      <c r="D944" s="507"/>
      <c r="E944" s="507"/>
      <c r="F944" s="507"/>
      <c r="G944" s="507"/>
      <c r="H944" s="509"/>
      <c r="I944" s="509"/>
      <c r="J944" s="509"/>
      <c r="K944" s="509"/>
      <c r="L944" s="507"/>
      <c r="M944" s="508"/>
      <c r="N944" s="508"/>
      <c r="O944" s="508"/>
      <c r="P944" s="507"/>
      <c r="Q944" s="507"/>
      <c r="R944" s="507"/>
      <c r="S944" s="507"/>
      <c r="T944" s="507"/>
      <c r="U944" s="507"/>
      <c r="V944" s="507"/>
      <c r="W944" s="507"/>
      <c r="X944" s="507"/>
      <c r="Y944" s="507"/>
      <c r="Z944" s="507"/>
      <c r="AA944" s="507"/>
      <c r="AB944" s="507"/>
    </row>
    <row r="945" spans="2:28" ht="12.75" customHeight="1">
      <c r="B945" s="507"/>
      <c r="D945" s="507"/>
      <c r="E945" s="507"/>
      <c r="F945" s="507"/>
      <c r="G945" s="507"/>
      <c r="H945" s="509"/>
      <c r="I945" s="509"/>
      <c r="J945" s="509"/>
      <c r="K945" s="509"/>
      <c r="L945" s="507"/>
      <c r="M945" s="508"/>
      <c r="N945" s="508"/>
      <c r="O945" s="508"/>
      <c r="P945" s="507"/>
      <c r="Q945" s="507"/>
      <c r="R945" s="507"/>
      <c r="S945" s="507"/>
      <c r="T945" s="507"/>
      <c r="U945" s="507"/>
      <c r="V945" s="507"/>
      <c r="W945" s="507"/>
      <c r="X945" s="507"/>
      <c r="Y945" s="507"/>
      <c r="Z945" s="507"/>
      <c r="AA945" s="507"/>
      <c r="AB945" s="507"/>
    </row>
    <row r="946" spans="2:28" ht="12.75" customHeight="1">
      <c r="B946" s="507"/>
      <c r="D946" s="507"/>
      <c r="E946" s="507"/>
      <c r="F946" s="507"/>
      <c r="G946" s="507"/>
      <c r="H946" s="509"/>
      <c r="I946" s="509"/>
      <c r="J946" s="509"/>
      <c r="K946" s="509"/>
      <c r="L946" s="507"/>
      <c r="M946" s="508"/>
      <c r="N946" s="508"/>
      <c r="O946" s="508"/>
      <c r="P946" s="507"/>
      <c r="Q946" s="507"/>
      <c r="R946" s="507"/>
      <c r="S946" s="507"/>
      <c r="T946" s="507"/>
      <c r="U946" s="507"/>
      <c r="V946" s="507"/>
      <c r="W946" s="507"/>
      <c r="X946" s="507"/>
      <c r="Y946" s="507"/>
      <c r="Z946" s="507"/>
      <c r="AA946" s="507"/>
      <c r="AB946" s="507"/>
    </row>
    <row r="947" spans="2:28" ht="12.75" customHeight="1">
      <c r="B947" s="507"/>
      <c r="D947" s="507"/>
      <c r="E947" s="507"/>
      <c r="F947" s="507"/>
      <c r="G947" s="507"/>
      <c r="H947" s="509"/>
      <c r="I947" s="509"/>
      <c r="J947" s="509"/>
      <c r="K947" s="509"/>
      <c r="L947" s="507"/>
      <c r="M947" s="508"/>
      <c r="N947" s="508"/>
      <c r="O947" s="508"/>
      <c r="P947" s="507"/>
      <c r="Q947" s="507"/>
      <c r="R947" s="507"/>
      <c r="S947" s="507"/>
      <c r="T947" s="507"/>
      <c r="U947" s="507"/>
      <c r="V947" s="507"/>
      <c r="W947" s="507"/>
      <c r="X947" s="507"/>
      <c r="Y947" s="507"/>
      <c r="Z947" s="507"/>
      <c r="AA947" s="507"/>
      <c r="AB947" s="507"/>
    </row>
    <row r="948" spans="2:28" ht="12.75" customHeight="1">
      <c r="B948" s="507"/>
      <c r="D948" s="507"/>
      <c r="E948" s="507"/>
      <c r="F948" s="507"/>
      <c r="G948" s="507"/>
      <c r="H948" s="509"/>
      <c r="I948" s="509"/>
      <c r="J948" s="509"/>
      <c r="K948" s="509"/>
      <c r="L948" s="507"/>
      <c r="M948" s="508"/>
      <c r="N948" s="508"/>
      <c r="O948" s="508"/>
      <c r="P948" s="507"/>
      <c r="Q948" s="507"/>
      <c r="R948" s="507"/>
      <c r="S948" s="507"/>
      <c r="T948" s="507"/>
      <c r="U948" s="507"/>
      <c r="V948" s="507"/>
      <c r="W948" s="507"/>
      <c r="X948" s="507"/>
      <c r="Y948" s="507"/>
      <c r="Z948" s="507"/>
      <c r="AA948" s="507"/>
      <c r="AB948" s="507"/>
    </row>
    <row r="949" spans="2:28" ht="12.75" customHeight="1">
      <c r="B949" s="507"/>
      <c r="D949" s="507"/>
      <c r="E949" s="507"/>
      <c r="F949" s="507"/>
      <c r="G949" s="507"/>
      <c r="H949" s="509"/>
      <c r="I949" s="509"/>
      <c r="J949" s="509"/>
      <c r="K949" s="509"/>
      <c r="L949" s="507"/>
      <c r="M949" s="508"/>
      <c r="N949" s="508"/>
      <c r="O949" s="508"/>
      <c r="P949" s="507"/>
      <c r="Q949" s="507"/>
      <c r="R949" s="507"/>
      <c r="S949" s="507"/>
      <c r="T949" s="507"/>
      <c r="U949" s="507"/>
      <c r="V949" s="507"/>
      <c r="W949" s="507"/>
      <c r="X949" s="507"/>
      <c r="Y949" s="507"/>
      <c r="Z949" s="507"/>
      <c r="AA949" s="507"/>
      <c r="AB949" s="507"/>
    </row>
    <row r="950" spans="2:28" ht="12.75" customHeight="1">
      <c r="B950" s="507"/>
      <c r="D950" s="507"/>
      <c r="E950" s="507"/>
      <c r="F950" s="507"/>
      <c r="G950" s="507"/>
      <c r="H950" s="509"/>
      <c r="I950" s="509"/>
      <c r="J950" s="509"/>
      <c r="K950" s="509"/>
      <c r="L950" s="507"/>
      <c r="M950" s="508"/>
      <c r="N950" s="508"/>
      <c r="O950" s="508"/>
      <c r="P950" s="507"/>
      <c r="Q950" s="507"/>
      <c r="R950" s="507"/>
      <c r="S950" s="507"/>
      <c r="T950" s="507"/>
      <c r="U950" s="507"/>
      <c r="V950" s="507"/>
      <c r="W950" s="507"/>
      <c r="X950" s="507"/>
      <c r="Y950" s="507"/>
      <c r="Z950" s="507"/>
      <c r="AA950" s="507"/>
      <c r="AB950" s="507"/>
    </row>
    <row r="951" spans="2:28" ht="12.75" customHeight="1">
      <c r="B951" s="507"/>
      <c r="D951" s="507"/>
      <c r="E951" s="507"/>
      <c r="F951" s="507"/>
      <c r="G951" s="507"/>
      <c r="H951" s="509"/>
      <c r="I951" s="509"/>
      <c r="J951" s="509"/>
      <c r="K951" s="509"/>
      <c r="L951" s="507"/>
      <c r="M951" s="508"/>
      <c r="N951" s="508"/>
      <c r="O951" s="508"/>
      <c r="P951" s="507"/>
      <c r="Q951" s="507"/>
      <c r="R951" s="507"/>
      <c r="S951" s="507"/>
      <c r="T951" s="507"/>
      <c r="U951" s="507"/>
      <c r="V951" s="507"/>
      <c r="W951" s="507"/>
      <c r="X951" s="507"/>
      <c r="Y951" s="507"/>
      <c r="Z951" s="507"/>
      <c r="AA951" s="507"/>
      <c r="AB951" s="507"/>
    </row>
    <row r="952" spans="2:28" ht="12.75" customHeight="1">
      <c r="B952" s="507"/>
      <c r="D952" s="507"/>
      <c r="E952" s="507"/>
      <c r="F952" s="507"/>
      <c r="G952" s="507"/>
      <c r="H952" s="509"/>
      <c r="I952" s="509"/>
      <c r="J952" s="509"/>
      <c r="K952" s="509"/>
      <c r="L952" s="507"/>
      <c r="M952" s="508"/>
      <c r="N952" s="508"/>
      <c r="O952" s="508"/>
      <c r="P952" s="507"/>
      <c r="Q952" s="507"/>
      <c r="R952" s="507"/>
      <c r="S952" s="507"/>
      <c r="T952" s="507"/>
      <c r="U952" s="507"/>
      <c r="V952" s="507"/>
      <c r="W952" s="507"/>
      <c r="X952" s="507"/>
      <c r="Y952" s="507"/>
      <c r="Z952" s="507"/>
      <c r="AA952" s="507"/>
      <c r="AB952" s="507"/>
    </row>
    <row r="953" spans="2:28" ht="12.75" customHeight="1">
      <c r="B953" s="507"/>
      <c r="D953" s="507"/>
      <c r="E953" s="507"/>
      <c r="F953" s="507"/>
      <c r="G953" s="507"/>
      <c r="H953" s="509"/>
      <c r="I953" s="509"/>
      <c r="J953" s="509"/>
      <c r="K953" s="509"/>
      <c r="L953" s="507"/>
      <c r="M953" s="508"/>
      <c r="N953" s="508"/>
      <c r="O953" s="508"/>
      <c r="P953" s="507"/>
      <c r="Q953" s="507"/>
      <c r="R953" s="507"/>
      <c r="S953" s="507"/>
      <c r="T953" s="507"/>
      <c r="U953" s="507"/>
      <c r="V953" s="507"/>
      <c r="W953" s="507"/>
      <c r="X953" s="507"/>
      <c r="Y953" s="507"/>
      <c r="Z953" s="507"/>
      <c r="AA953" s="507"/>
      <c r="AB953" s="507"/>
    </row>
    <row r="954" spans="2:28" ht="12.75" customHeight="1">
      <c r="B954" s="507"/>
      <c r="D954" s="507"/>
      <c r="E954" s="507"/>
      <c r="F954" s="507"/>
      <c r="G954" s="507"/>
      <c r="H954" s="509"/>
      <c r="I954" s="509"/>
      <c r="J954" s="509"/>
      <c r="K954" s="509"/>
      <c r="L954" s="507"/>
      <c r="M954" s="508"/>
      <c r="N954" s="508"/>
      <c r="O954" s="508"/>
      <c r="P954" s="507"/>
      <c r="Q954" s="507"/>
      <c r="R954" s="507"/>
      <c r="S954" s="507"/>
      <c r="T954" s="507"/>
      <c r="U954" s="507"/>
      <c r="V954" s="507"/>
      <c r="W954" s="507"/>
      <c r="X954" s="507"/>
      <c r="Y954" s="507"/>
      <c r="Z954" s="507"/>
      <c r="AA954" s="507"/>
      <c r="AB954" s="507"/>
    </row>
    <row r="955" spans="2:28" ht="12.75" customHeight="1">
      <c r="B955" s="507"/>
      <c r="D955" s="507"/>
      <c r="E955" s="507"/>
      <c r="F955" s="507"/>
      <c r="G955" s="507"/>
      <c r="H955" s="509"/>
      <c r="I955" s="509"/>
      <c r="J955" s="509"/>
      <c r="K955" s="509"/>
      <c r="L955" s="507"/>
      <c r="M955" s="508"/>
      <c r="N955" s="508"/>
      <c r="O955" s="508"/>
      <c r="P955" s="507"/>
      <c r="Q955" s="507"/>
      <c r="R955" s="507"/>
      <c r="S955" s="507"/>
      <c r="T955" s="507"/>
      <c r="U955" s="507"/>
      <c r="V955" s="507"/>
      <c r="W955" s="507"/>
      <c r="X955" s="507"/>
      <c r="Y955" s="507"/>
      <c r="Z955" s="507"/>
      <c r="AA955" s="507"/>
      <c r="AB955" s="507"/>
    </row>
    <row r="956" spans="2:28" ht="12.75" customHeight="1">
      <c r="B956" s="507"/>
      <c r="D956" s="507"/>
      <c r="E956" s="507"/>
      <c r="F956" s="507"/>
      <c r="G956" s="507"/>
      <c r="H956" s="509"/>
      <c r="I956" s="509"/>
      <c r="J956" s="509"/>
      <c r="K956" s="509"/>
      <c r="L956" s="507"/>
      <c r="M956" s="508"/>
      <c r="N956" s="508"/>
      <c r="O956" s="508"/>
      <c r="P956" s="507"/>
      <c r="Q956" s="507"/>
      <c r="R956" s="507"/>
      <c r="S956" s="507"/>
      <c r="T956" s="507"/>
      <c r="U956" s="507"/>
      <c r="V956" s="507"/>
      <c r="W956" s="507"/>
      <c r="X956" s="507"/>
      <c r="Y956" s="507"/>
      <c r="Z956" s="507"/>
      <c r="AA956" s="507"/>
      <c r="AB956" s="507"/>
    </row>
    <row r="957" spans="2:28" ht="12.75" customHeight="1">
      <c r="B957" s="507"/>
      <c r="D957" s="507"/>
      <c r="E957" s="507"/>
      <c r="F957" s="507"/>
      <c r="G957" s="507"/>
      <c r="H957" s="509"/>
      <c r="I957" s="509"/>
      <c r="J957" s="509"/>
      <c r="K957" s="509"/>
      <c r="L957" s="507"/>
      <c r="M957" s="508"/>
      <c r="N957" s="508"/>
      <c r="O957" s="508"/>
      <c r="P957" s="507"/>
      <c r="Q957" s="507"/>
      <c r="R957" s="507"/>
      <c r="S957" s="507"/>
      <c r="T957" s="507"/>
      <c r="U957" s="507"/>
      <c r="V957" s="507"/>
      <c r="W957" s="507"/>
      <c r="X957" s="507"/>
      <c r="Y957" s="507"/>
      <c r="Z957" s="507"/>
      <c r="AA957" s="507"/>
      <c r="AB957" s="507"/>
    </row>
    <row r="958" spans="2:28" ht="12.75" customHeight="1">
      <c r="B958" s="507"/>
      <c r="D958" s="507"/>
      <c r="E958" s="507"/>
      <c r="F958" s="507"/>
      <c r="G958" s="507"/>
      <c r="H958" s="509"/>
      <c r="I958" s="509"/>
      <c r="J958" s="509"/>
      <c r="K958" s="509"/>
      <c r="L958" s="507"/>
      <c r="M958" s="508"/>
      <c r="N958" s="508"/>
      <c r="O958" s="508"/>
      <c r="P958" s="507"/>
      <c r="Q958" s="507"/>
      <c r="R958" s="507"/>
      <c r="S958" s="507"/>
      <c r="T958" s="507"/>
      <c r="U958" s="507"/>
      <c r="V958" s="507"/>
      <c r="W958" s="507"/>
      <c r="X958" s="507"/>
      <c r="Y958" s="507"/>
      <c r="Z958" s="507"/>
      <c r="AA958" s="507"/>
      <c r="AB958" s="507"/>
    </row>
    <row r="959" spans="2:28" ht="12.75" customHeight="1">
      <c r="B959" s="507"/>
      <c r="D959" s="507"/>
      <c r="E959" s="507"/>
      <c r="F959" s="507"/>
      <c r="G959" s="507"/>
      <c r="H959" s="509"/>
      <c r="I959" s="509"/>
      <c r="J959" s="509"/>
      <c r="K959" s="509"/>
      <c r="L959" s="507"/>
      <c r="M959" s="508"/>
      <c r="N959" s="508"/>
      <c r="O959" s="508"/>
      <c r="P959" s="507"/>
      <c r="Q959" s="507"/>
      <c r="R959" s="507"/>
      <c r="S959" s="507"/>
      <c r="T959" s="507"/>
      <c r="U959" s="507"/>
      <c r="V959" s="507"/>
      <c r="W959" s="507"/>
      <c r="X959" s="507"/>
      <c r="Y959" s="507"/>
      <c r="Z959" s="507"/>
      <c r="AA959" s="507"/>
      <c r="AB959" s="507"/>
    </row>
    <row r="960" spans="2:28" ht="12.75" customHeight="1">
      <c r="B960" s="507"/>
      <c r="D960" s="507"/>
      <c r="E960" s="507"/>
      <c r="F960" s="507"/>
      <c r="G960" s="507"/>
      <c r="H960" s="509"/>
      <c r="I960" s="509"/>
      <c r="J960" s="509"/>
      <c r="K960" s="509"/>
      <c r="L960" s="507"/>
      <c r="M960" s="508"/>
      <c r="N960" s="508"/>
      <c r="O960" s="508"/>
      <c r="P960" s="507"/>
      <c r="Q960" s="507"/>
      <c r="R960" s="507"/>
      <c r="S960" s="507"/>
      <c r="T960" s="507"/>
      <c r="U960" s="507"/>
      <c r="V960" s="507"/>
      <c r="W960" s="507"/>
      <c r="X960" s="507"/>
      <c r="Y960" s="507"/>
      <c r="Z960" s="507"/>
      <c r="AA960" s="507"/>
      <c r="AB960" s="507"/>
    </row>
    <row r="961" spans="2:28" ht="12.75" customHeight="1">
      <c r="B961" s="507"/>
      <c r="D961" s="507"/>
      <c r="E961" s="507"/>
      <c r="F961" s="507"/>
      <c r="G961" s="507"/>
      <c r="H961" s="509"/>
      <c r="I961" s="509"/>
      <c r="J961" s="509"/>
      <c r="K961" s="509"/>
      <c r="L961" s="507"/>
      <c r="M961" s="508"/>
      <c r="N961" s="508"/>
      <c r="O961" s="508"/>
      <c r="P961" s="507"/>
      <c r="Q961" s="507"/>
      <c r="R961" s="507"/>
      <c r="S961" s="507"/>
      <c r="T961" s="507"/>
      <c r="U961" s="507"/>
      <c r="V961" s="507"/>
      <c r="W961" s="507"/>
      <c r="X961" s="507"/>
      <c r="Y961" s="507"/>
      <c r="Z961" s="507"/>
      <c r="AA961" s="507"/>
      <c r="AB961" s="507"/>
    </row>
    <row r="962" spans="2:28" ht="12.75" customHeight="1">
      <c r="B962" s="507"/>
      <c r="D962" s="507"/>
      <c r="E962" s="507"/>
      <c r="F962" s="507"/>
      <c r="G962" s="507"/>
      <c r="H962" s="509"/>
      <c r="I962" s="509"/>
      <c r="J962" s="509"/>
      <c r="K962" s="509"/>
      <c r="L962" s="507"/>
      <c r="M962" s="508"/>
      <c r="N962" s="508"/>
      <c r="O962" s="508"/>
      <c r="P962" s="507"/>
      <c r="Q962" s="507"/>
      <c r="R962" s="507"/>
      <c r="S962" s="507"/>
      <c r="T962" s="507"/>
      <c r="U962" s="507"/>
      <c r="V962" s="507"/>
      <c r="W962" s="507"/>
      <c r="X962" s="507"/>
      <c r="Y962" s="507"/>
      <c r="Z962" s="507"/>
      <c r="AA962" s="507"/>
      <c r="AB962" s="507"/>
    </row>
    <row r="963" spans="2:28" ht="12.75" customHeight="1">
      <c r="B963" s="507"/>
      <c r="D963" s="507"/>
      <c r="E963" s="507"/>
      <c r="F963" s="507"/>
      <c r="G963" s="507"/>
      <c r="H963" s="509"/>
      <c r="I963" s="509"/>
      <c r="J963" s="509"/>
      <c r="K963" s="509"/>
      <c r="L963" s="507"/>
      <c r="M963" s="508"/>
      <c r="N963" s="508"/>
      <c r="O963" s="508"/>
      <c r="P963" s="507"/>
      <c r="Q963" s="507"/>
      <c r="R963" s="507"/>
      <c r="S963" s="507"/>
      <c r="T963" s="507"/>
      <c r="U963" s="507"/>
      <c r="V963" s="507"/>
      <c r="W963" s="507"/>
      <c r="X963" s="507"/>
      <c r="Y963" s="507"/>
      <c r="Z963" s="507"/>
      <c r="AA963" s="507"/>
      <c r="AB963" s="507"/>
    </row>
    <row r="964" spans="2:28" ht="12.75" customHeight="1">
      <c r="B964" s="507"/>
      <c r="D964" s="507"/>
      <c r="E964" s="507"/>
      <c r="F964" s="507"/>
      <c r="G964" s="507"/>
      <c r="H964" s="509"/>
      <c r="I964" s="509"/>
      <c r="J964" s="509"/>
      <c r="K964" s="509"/>
      <c r="L964" s="507"/>
      <c r="M964" s="508"/>
      <c r="N964" s="508"/>
      <c r="O964" s="508"/>
      <c r="P964" s="507"/>
      <c r="Q964" s="507"/>
      <c r="R964" s="507"/>
      <c r="S964" s="507"/>
      <c r="T964" s="507"/>
      <c r="U964" s="507"/>
      <c r="V964" s="507"/>
      <c r="W964" s="507"/>
      <c r="X964" s="507"/>
      <c r="Y964" s="507"/>
      <c r="Z964" s="507"/>
      <c r="AA964" s="507"/>
      <c r="AB964" s="507"/>
    </row>
    <row r="965" spans="2:28" ht="12.75" customHeight="1">
      <c r="B965" s="507"/>
      <c r="D965" s="507"/>
      <c r="E965" s="507"/>
      <c r="F965" s="507"/>
      <c r="G965" s="507"/>
      <c r="H965" s="509"/>
      <c r="I965" s="509"/>
      <c r="J965" s="509"/>
      <c r="K965" s="509"/>
      <c r="L965" s="507"/>
      <c r="M965" s="508"/>
      <c r="N965" s="508"/>
      <c r="O965" s="508"/>
      <c r="P965" s="507"/>
      <c r="Q965" s="507"/>
      <c r="R965" s="507"/>
      <c r="S965" s="507"/>
      <c r="T965" s="507"/>
      <c r="U965" s="507"/>
      <c r="V965" s="507"/>
      <c r="W965" s="507"/>
      <c r="X965" s="507"/>
      <c r="Y965" s="507"/>
      <c r="Z965" s="507"/>
      <c r="AA965" s="507"/>
      <c r="AB965" s="507"/>
    </row>
    <row r="966" spans="2:28" ht="12.75" customHeight="1">
      <c r="B966" s="507"/>
      <c r="D966" s="507"/>
      <c r="E966" s="507"/>
      <c r="F966" s="507"/>
      <c r="G966" s="507"/>
      <c r="H966" s="509"/>
      <c r="I966" s="509"/>
      <c r="J966" s="509"/>
      <c r="K966" s="509"/>
      <c r="L966" s="507"/>
      <c r="M966" s="508"/>
      <c r="N966" s="508"/>
      <c r="O966" s="508"/>
      <c r="P966" s="507"/>
      <c r="Q966" s="507"/>
      <c r="R966" s="507"/>
      <c r="S966" s="507"/>
      <c r="T966" s="507"/>
      <c r="U966" s="507"/>
      <c r="V966" s="507"/>
      <c r="W966" s="507"/>
      <c r="X966" s="507"/>
      <c r="Y966" s="507"/>
      <c r="Z966" s="507"/>
      <c r="AA966" s="507"/>
      <c r="AB966" s="507"/>
    </row>
    <row r="967" spans="2:28" ht="12.75" customHeight="1">
      <c r="B967" s="507"/>
      <c r="D967" s="507"/>
      <c r="E967" s="507"/>
      <c r="F967" s="507"/>
      <c r="G967" s="507"/>
      <c r="H967" s="509"/>
      <c r="I967" s="509"/>
      <c r="J967" s="509"/>
      <c r="K967" s="509"/>
      <c r="L967" s="507"/>
      <c r="M967" s="508"/>
      <c r="N967" s="508"/>
      <c r="O967" s="508"/>
      <c r="P967" s="507"/>
      <c r="Q967" s="507"/>
      <c r="R967" s="507"/>
      <c r="S967" s="507"/>
      <c r="T967" s="507"/>
      <c r="U967" s="507"/>
      <c r="V967" s="507"/>
      <c r="W967" s="507"/>
      <c r="X967" s="507"/>
      <c r="Y967" s="507"/>
      <c r="Z967" s="507"/>
      <c r="AA967" s="507"/>
      <c r="AB967" s="507"/>
    </row>
    <row r="968" spans="2:28" ht="12.75" customHeight="1">
      <c r="B968" s="507"/>
      <c r="D968" s="507"/>
      <c r="E968" s="507"/>
      <c r="F968" s="507"/>
      <c r="G968" s="507"/>
      <c r="H968" s="509"/>
      <c r="I968" s="509"/>
      <c r="J968" s="509"/>
      <c r="K968" s="509"/>
      <c r="L968" s="507"/>
      <c r="M968" s="508"/>
      <c r="N968" s="508"/>
      <c r="O968" s="508"/>
      <c r="P968" s="507"/>
      <c r="Q968" s="507"/>
      <c r="R968" s="507"/>
      <c r="S968" s="507"/>
      <c r="T968" s="507"/>
      <c r="U968" s="507"/>
      <c r="V968" s="507"/>
      <c r="W968" s="507"/>
      <c r="X968" s="507"/>
      <c r="Y968" s="507"/>
      <c r="Z968" s="507"/>
      <c r="AA968" s="507"/>
      <c r="AB968" s="507"/>
    </row>
    <row r="969" spans="2:28" ht="12.75" customHeight="1">
      <c r="B969" s="507"/>
      <c r="D969" s="507"/>
      <c r="E969" s="507"/>
      <c r="F969" s="507"/>
      <c r="G969" s="507"/>
      <c r="H969" s="509"/>
      <c r="I969" s="509"/>
      <c r="J969" s="509"/>
      <c r="K969" s="509"/>
      <c r="L969" s="507"/>
      <c r="M969" s="508"/>
      <c r="N969" s="508"/>
      <c r="O969" s="508"/>
      <c r="P969" s="507"/>
      <c r="Q969" s="507"/>
      <c r="R969" s="507"/>
      <c r="S969" s="507"/>
      <c r="T969" s="507"/>
      <c r="U969" s="507"/>
      <c r="V969" s="507"/>
      <c r="W969" s="507"/>
      <c r="X969" s="507"/>
      <c r="Y969" s="507"/>
      <c r="Z969" s="507"/>
      <c r="AA969" s="507"/>
      <c r="AB969" s="507"/>
    </row>
    <row r="970" spans="2:28" ht="12.75" customHeight="1">
      <c r="B970" s="507"/>
      <c r="D970" s="507"/>
      <c r="E970" s="507"/>
      <c r="F970" s="507"/>
      <c r="G970" s="507"/>
      <c r="H970" s="509"/>
      <c r="I970" s="509"/>
      <c r="J970" s="509"/>
      <c r="K970" s="509"/>
      <c r="L970" s="507"/>
      <c r="M970" s="508"/>
      <c r="N970" s="508"/>
      <c r="O970" s="508"/>
      <c r="P970" s="507"/>
      <c r="Q970" s="507"/>
      <c r="R970" s="507"/>
      <c r="S970" s="507"/>
      <c r="T970" s="507"/>
      <c r="U970" s="507"/>
      <c r="V970" s="507"/>
      <c r="W970" s="507"/>
      <c r="X970" s="507"/>
      <c r="Y970" s="507"/>
      <c r="Z970" s="507"/>
      <c r="AA970" s="507"/>
      <c r="AB970" s="507"/>
    </row>
    <row r="971" spans="2:28" ht="12.75" customHeight="1">
      <c r="B971" s="507"/>
      <c r="D971" s="507"/>
      <c r="E971" s="507"/>
      <c r="F971" s="507"/>
      <c r="G971" s="507"/>
      <c r="H971" s="509"/>
      <c r="I971" s="509"/>
      <c r="J971" s="509"/>
      <c r="K971" s="509"/>
      <c r="L971" s="507"/>
      <c r="M971" s="508"/>
      <c r="N971" s="508"/>
      <c r="O971" s="508"/>
      <c r="P971" s="507"/>
      <c r="Q971" s="507"/>
      <c r="R971" s="507"/>
      <c r="S971" s="507"/>
      <c r="T971" s="507"/>
      <c r="U971" s="507"/>
      <c r="V971" s="507"/>
      <c r="W971" s="507"/>
      <c r="X971" s="507"/>
      <c r="Y971" s="507"/>
      <c r="Z971" s="507"/>
      <c r="AA971" s="507"/>
      <c r="AB971" s="507"/>
    </row>
    <row r="972" spans="2:28" ht="12.75" customHeight="1">
      <c r="B972" s="507"/>
      <c r="D972" s="507"/>
      <c r="E972" s="507"/>
      <c r="F972" s="507"/>
      <c r="G972" s="507"/>
      <c r="H972" s="509"/>
      <c r="I972" s="509"/>
      <c r="J972" s="509"/>
      <c r="K972" s="509"/>
      <c r="L972" s="507"/>
      <c r="M972" s="508"/>
      <c r="N972" s="508"/>
      <c r="O972" s="508"/>
      <c r="P972" s="507"/>
      <c r="Q972" s="507"/>
      <c r="R972" s="507"/>
      <c r="S972" s="507"/>
      <c r="T972" s="507"/>
      <c r="U972" s="507"/>
      <c r="V972" s="507"/>
      <c r="W972" s="507"/>
      <c r="X972" s="507"/>
      <c r="Y972" s="507"/>
      <c r="Z972" s="507"/>
      <c r="AA972" s="507"/>
      <c r="AB972" s="507"/>
    </row>
    <row r="973" spans="2:28" ht="12.75" customHeight="1">
      <c r="B973" s="507"/>
      <c r="D973" s="507"/>
      <c r="E973" s="507"/>
      <c r="F973" s="507"/>
      <c r="G973" s="507"/>
      <c r="H973" s="509"/>
      <c r="I973" s="509"/>
      <c r="J973" s="509"/>
      <c r="K973" s="509"/>
      <c r="L973" s="507"/>
      <c r="M973" s="508"/>
      <c r="N973" s="508"/>
      <c r="O973" s="508"/>
      <c r="P973" s="507"/>
      <c r="Q973" s="507"/>
      <c r="R973" s="507"/>
      <c r="S973" s="507"/>
      <c r="T973" s="507"/>
      <c r="U973" s="507"/>
      <c r="V973" s="507"/>
      <c r="W973" s="507"/>
      <c r="X973" s="507"/>
      <c r="Y973" s="507"/>
      <c r="Z973" s="507"/>
      <c r="AA973" s="507"/>
      <c r="AB973" s="507"/>
    </row>
    <row r="974" spans="2:28" ht="12.75" customHeight="1">
      <c r="B974" s="507"/>
      <c r="D974" s="507"/>
      <c r="E974" s="507"/>
      <c r="F974" s="507"/>
      <c r="G974" s="507"/>
      <c r="H974" s="509"/>
      <c r="I974" s="509"/>
      <c r="J974" s="509"/>
      <c r="K974" s="509"/>
      <c r="L974" s="507"/>
      <c r="M974" s="508"/>
      <c r="N974" s="508"/>
      <c r="O974" s="508"/>
      <c r="P974" s="507"/>
      <c r="Q974" s="507"/>
      <c r="R974" s="507"/>
      <c r="S974" s="507"/>
      <c r="T974" s="507"/>
      <c r="U974" s="507"/>
      <c r="V974" s="507"/>
      <c r="W974" s="507"/>
      <c r="X974" s="507"/>
      <c r="Y974" s="507"/>
      <c r="Z974" s="507"/>
      <c r="AA974" s="507"/>
      <c r="AB974" s="507"/>
    </row>
    <row r="975" spans="2:28" ht="12.75" customHeight="1">
      <c r="B975" s="507"/>
      <c r="D975" s="507"/>
      <c r="E975" s="507"/>
      <c r="F975" s="507"/>
      <c r="G975" s="507"/>
      <c r="H975" s="509"/>
      <c r="I975" s="509"/>
      <c r="J975" s="509"/>
      <c r="K975" s="509"/>
      <c r="L975" s="507"/>
      <c r="M975" s="508"/>
      <c r="N975" s="508"/>
      <c r="O975" s="508"/>
      <c r="P975" s="507"/>
      <c r="Q975" s="507"/>
      <c r="R975" s="507"/>
      <c r="S975" s="507"/>
      <c r="T975" s="507"/>
      <c r="U975" s="507"/>
      <c r="V975" s="507"/>
      <c r="W975" s="507"/>
      <c r="X975" s="507"/>
      <c r="Y975" s="507"/>
      <c r="Z975" s="507"/>
      <c r="AA975" s="507"/>
      <c r="AB975" s="507"/>
    </row>
    <row r="976" spans="2:28" ht="12.75" customHeight="1">
      <c r="B976" s="507"/>
      <c r="D976" s="507"/>
      <c r="E976" s="507"/>
      <c r="F976" s="507"/>
      <c r="G976" s="507"/>
      <c r="H976" s="509"/>
      <c r="I976" s="509"/>
      <c r="J976" s="509"/>
      <c r="K976" s="509"/>
      <c r="L976" s="507"/>
      <c r="M976" s="508"/>
      <c r="N976" s="508"/>
      <c r="O976" s="508"/>
      <c r="P976" s="507"/>
      <c r="Q976" s="507"/>
      <c r="R976" s="507"/>
      <c r="S976" s="507"/>
      <c r="T976" s="507"/>
      <c r="U976" s="507"/>
      <c r="V976" s="507"/>
      <c r="W976" s="507"/>
      <c r="X976" s="507"/>
      <c r="Y976" s="507"/>
      <c r="Z976" s="507"/>
      <c r="AA976" s="507"/>
      <c r="AB976" s="507"/>
    </row>
    <row r="977" spans="2:28" ht="12.75" customHeight="1">
      <c r="B977" s="507"/>
      <c r="D977" s="507"/>
      <c r="E977" s="507"/>
      <c r="F977" s="507"/>
      <c r="G977" s="507"/>
      <c r="H977" s="509"/>
      <c r="I977" s="509"/>
      <c r="J977" s="509"/>
      <c r="K977" s="509"/>
      <c r="L977" s="507"/>
      <c r="M977" s="508"/>
      <c r="N977" s="508"/>
      <c r="O977" s="508"/>
      <c r="P977" s="507"/>
      <c r="Q977" s="507"/>
      <c r="R977" s="507"/>
      <c r="S977" s="507"/>
      <c r="T977" s="507"/>
      <c r="U977" s="507"/>
      <c r="V977" s="507"/>
      <c r="W977" s="507"/>
      <c r="X977" s="507"/>
      <c r="Y977" s="507"/>
      <c r="Z977" s="507"/>
      <c r="AA977" s="507"/>
      <c r="AB977" s="507"/>
    </row>
    <row r="978" spans="2:28" ht="12.75" customHeight="1">
      <c r="B978" s="507"/>
      <c r="D978" s="507"/>
      <c r="E978" s="507"/>
      <c r="F978" s="507"/>
      <c r="G978" s="507"/>
      <c r="H978" s="509"/>
      <c r="I978" s="509"/>
      <c r="J978" s="509"/>
      <c r="K978" s="509"/>
      <c r="L978" s="507"/>
      <c r="M978" s="508"/>
      <c r="N978" s="508"/>
      <c r="O978" s="508"/>
      <c r="P978" s="507"/>
      <c r="Q978" s="507"/>
      <c r="R978" s="507"/>
      <c r="S978" s="507"/>
      <c r="T978" s="507"/>
      <c r="U978" s="507"/>
      <c r="V978" s="507"/>
      <c r="W978" s="507"/>
      <c r="X978" s="507"/>
      <c r="Y978" s="507"/>
      <c r="Z978" s="507"/>
      <c r="AA978" s="507"/>
      <c r="AB978" s="507"/>
    </row>
    <row r="979" spans="2:28" ht="12.75" customHeight="1">
      <c r="B979" s="507"/>
      <c r="D979" s="507"/>
      <c r="E979" s="507"/>
      <c r="F979" s="507"/>
      <c r="G979" s="507"/>
      <c r="H979" s="509"/>
      <c r="I979" s="509"/>
      <c r="J979" s="509"/>
      <c r="K979" s="509"/>
      <c r="L979" s="507"/>
      <c r="M979" s="508"/>
      <c r="N979" s="508"/>
      <c r="O979" s="508"/>
      <c r="P979" s="507"/>
      <c r="Q979" s="507"/>
      <c r="R979" s="507"/>
      <c r="S979" s="507"/>
      <c r="T979" s="507"/>
      <c r="U979" s="507"/>
      <c r="V979" s="507"/>
      <c r="W979" s="507"/>
      <c r="X979" s="507"/>
      <c r="Y979" s="507"/>
      <c r="Z979" s="507"/>
      <c r="AA979" s="507"/>
      <c r="AB979" s="507"/>
    </row>
    <row r="980" spans="2:28" ht="12.75" customHeight="1">
      <c r="B980" s="507"/>
      <c r="D980" s="507"/>
      <c r="E980" s="507"/>
      <c r="F980" s="507"/>
      <c r="G980" s="507"/>
      <c r="H980" s="509"/>
      <c r="I980" s="509"/>
      <c r="J980" s="509"/>
      <c r="K980" s="509"/>
      <c r="L980" s="507"/>
      <c r="M980" s="508"/>
      <c r="N980" s="508"/>
      <c r="O980" s="508"/>
      <c r="P980" s="507"/>
      <c r="Q980" s="507"/>
      <c r="R980" s="507"/>
      <c r="S980" s="507"/>
      <c r="T980" s="507"/>
      <c r="U980" s="507"/>
      <c r="V980" s="507"/>
      <c r="W980" s="507"/>
      <c r="X980" s="507"/>
      <c r="Y980" s="507"/>
      <c r="Z980" s="507"/>
      <c r="AA980" s="507"/>
      <c r="AB980" s="507"/>
    </row>
    <row r="981" spans="2:28" ht="12.75" customHeight="1">
      <c r="B981" s="507"/>
      <c r="D981" s="507"/>
      <c r="E981" s="507"/>
      <c r="F981" s="507"/>
      <c r="G981" s="507"/>
      <c r="H981" s="509"/>
      <c r="I981" s="509"/>
      <c r="J981" s="509"/>
      <c r="K981" s="509"/>
      <c r="L981" s="507"/>
      <c r="M981" s="508"/>
      <c r="N981" s="508"/>
      <c r="O981" s="508"/>
      <c r="P981" s="507"/>
      <c r="Q981" s="507"/>
      <c r="R981" s="507"/>
      <c r="S981" s="507"/>
      <c r="T981" s="507"/>
      <c r="U981" s="507"/>
      <c r="V981" s="507"/>
      <c r="W981" s="507"/>
      <c r="X981" s="507"/>
      <c r="Y981" s="507"/>
      <c r="Z981" s="507"/>
      <c r="AA981" s="507"/>
      <c r="AB981" s="507"/>
    </row>
    <row r="982" spans="2:28" ht="12.75" customHeight="1">
      <c r="B982" s="507"/>
      <c r="D982" s="507"/>
      <c r="E982" s="507"/>
      <c r="F982" s="507"/>
      <c r="G982" s="507"/>
      <c r="H982" s="509"/>
      <c r="I982" s="509"/>
      <c r="J982" s="509"/>
      <c r="K982" s="509"/>
      <c r="L982" s="507"/>
      <c r="M982" s="508"/>
      <c r="N982" s="508"/>
      <c r="O982" s="508"/>
      <c r="P982" s="507"/>
      <c r="Q982" s="507"/>
      <c r="R982" s="507"/>
      <c r="S982" s="507"/>
      <c r="T982" s="507"/>
      <c r="U982" s="507"/>
      <c r="V982" s="507"/>
      <c r="W982" s="507"/>
      <c r="X982" s="507"/>
      <c r="Y982" s="507"/>
      <c r="Z982" s="507"/>
      <c r="AA982" s="507"/>
      <c r="AB982" s="507"/>
    </row>
    <row r="983" spans="2:28" ht="12.75" customHeight="1">
      <c r="B983" s="507"/>
      <c r="D983" s="507"/>
      <c r="E983" s="507"/>
      <c r="F983" s="507"/>
      <c r="G983" s="507"/>
      <c r="H983" s="509"/>
      <c r="I983" s="509"/>
      <c r="J983" s="509"/>
      <c r="K983" s="509"/>
      <c r="L983" s="507"/>
      <c r="M983" s="508"/>
      <c r="N983" s="508"/>
      <c r="O983" s="508"/>
      <c r="P983" s="507"/>
      <c r="Q983" s="507"/>
      <c r="R983" s="507"/>
      <c r="S983" s="507"/>
      <c r="T983" s="507"/>
      <c r="U983" s="507"/>
      <c r="V983" s="507"/>
      <c r="W983" s="507"/>
      <c r="X983" s="507"/>
      <c r="Y983" s="507"/>
      <c r="Z983" s="507"/>
      <c r="AA983" s="507"/>
      <c r="AB983" s="507"/>
    </row>
    <row r="984" spans="2:28" ht="12.75" customHeight="1">
      <c r="B984" s="507"/>
      <c r="D984" s="507"/>
      <c r="E984" s="507"/>
      <c r="F984" s="507"/>
      <c r="G984" s="507"/>
      <c r="H984" s="509"/>
      <c r="I984" s="509"/>
      <c r="J984" s="509"/>
      <c r="K984" s="509"/>
      <c r="L984" s="507"/>
      <c r="M984" s="508"/>
      <c r="N984" s="508"/>
      <c r="O984" s="508"/>
      <c r="P984" s="507"/>
      <c r="Q984" s="507"/>
      <c r="R984" s="507"/>
      <c r="S984" s="507"/>
      <c r="T984" s="507"/>
      <c r="U984" s="507"/>
      <c r="V984" s="507"/>
      <c r="W984" s="507"/>
      <c r="X984" s="507"/>
      <c r="Y984" s="507"/>
      <c r="Z984" s="507"/>
      <c r="AA984" s="507"/>
      <c r="AB984" s="507"/>
    </row>
    <row r="985" spans="2:28" ht="12.75" customHeight="1">
      <c r="B985" s="507"/>
      <c r="D985" s="507"/>
      <c r="E985" s="507"/>
      <c r="F985" s="507"/>
      <c r="G985" s="507"/>
      <c r="H985" s="509"/>
      <c r="I985" s="509"/>
      <c r="J985" s="509"/>
      <c r="K985" s="509"/>
      <c r="L985" s="507"/>
      <c r="M985" s="508"/>
      <c r="N985" s="508"/>
      <c r="O985" s="508"/>
      <c r="P985" s="507"/>
      <c r="Q985" s="507"/>
      <c r="R985" s="507"/>
      <c r="S985" s="507"/>
      <c r="T985" s="507"/>
      <c r="U985" s="507"/>
      <c r="V985" s="507"/>
      <c r="W985" s="507"/>
      <c r="X985" s="507"/>
      <c r="Y985" s="507"/>
      <c r="Z985" s="507"/>
      <c r="AA985" s="507"/>
      <c r="AB985" s="507"/>
    </row>
    <row r="986" spans="2:28" ht="12.75" customHeight="1">
      <c r="B986" s="507"/>
      <c r="D986" s="507"/>
      <c r="E986" s="507"/>
      <c r="F986" s="507"/>
      <c r="G986" s="507"/>
      <c r="H986" s="509"/>
      <c r="I986" s="509"/>
      <c r="J986" s="509"/>
      <c r="K986" s="509"/>
      <c r="L986" s="507"/>
      <c r="M986" s="508"/>
      <c r="N986" s="508"/>
      <c r="O986" s="508"/>
      <c r="P986" s="507"/>
      <c r="Q986" s="507"/>
      <c r="R986" s="507"/>
      <c r="S986" s="507"/>
      <c r="T986" s="507"/>
      <c r="U986" s="507"/>
      <c r="V986" s="507"/>
      <c r="W986" s="507"/>
      <c r="X986" s="507"/>
      <c r="Y986" s="507"/>
      <c r="Z986" s="507"/>
      <c r="AA986" s="507"/>
      <c r="AB986" s="507"/>
    </row>
    <row r="987" spans="2:28" ht="12.75" customHeight="1">
      <c r="B987" s="507"/>
      <c r="D987" s="507"/>
      <c r="E987" s="507"/>
      <c r="F987" s="507"/>
      <c r="G987" s="507"/>
      <c r="H987" s="509"/>
      <c r="I987" s="509"/>
      <c r="J987" s="509"/>
      <c r="K987" s="509"/>
      <c r="L987" s="507"/>
      <c r="M987" s="508"/>
      <c r="N987" s="508"/>
      <c r="O987" s="508"/>
      <c r="P987" s="507"/>
      <c r="Q987" s="507"/>
      <c r="R987" s="507"/>
      <c r="S987" s="507"/>
      <c r="T987" s="507"/>
      <c r="U987" s="507"/>
      <c r="V987" s="507"/>
      <c r="W987" s="507"/>
      <c r="X987" s="507"/>
      <c r="Y987" s="507"/>
      <c r="Z987" s="507"/>
      <c r="AA987" s="507"/>
      <c r="AB987" s="507"/>
    </row>
    <row r="988" spans="2:28" ht="12.75" customHeight="1">
      <c r="B988" s="507"/>
      <c r="D988" s="507"/>
      <c r="E988" s="507"/>
      <c r="F988" s="507"/>
      <c r="G988" s="507"/>
      <c r="H988" s="509"/>
      <c r="I988" s="509"/>
      <c r="J988" s="509"/>
      <c r="K988" s="509"/>
      <c r="L988" s="507"/>
      <c r="M988" s="508"/>
      <c r="N988" s="508"/>
      <c r="O988" s="508"/>
      <c r="P988" s="507"/>
      <c r="Q988" s="507"/>
      <c r="R988" s="507"/>
      <c r="S988" s="507"/>
      <c r="T988" s="507"/>
      <c r="U988" s="507"/>
      <c r="V988" s="507"/>
      <c r="W988" s="507"/>
      <c r="X988" s="507"/>
      <c r="Y988" s="507"/>
      <c r="Z988" s="507"/>
      <c r="AA988" s="507"/>
      <c r="AB988" s="507"/>
    </row>
    <row r="989" spans="2:28" ht="12.75" customHeight="1">
      <c r="B989" s="507"/>
      <c r="D989" s="507"/>
      <c r="E989" s="507"/>
      <c r="F989" s="507"/>
      <c r="G989" s="507"/>
      <c r="H989" s="509"/>
      <c r="I989" s="509"/>
      <c r="J989" s="509"/>
      <c r="K989" s="509"/>
      <c r="L989" s="507"/>
      <c r="M989" s="508"/>
      <c r="N989" s="508"/>
      <c r="O989" s="508"/>
      <c r="P989" s="507"/>
      <c r="Q989" s="507"/>
      <c r="R989" s="507"/>
      <c r="S989" s="507"/>
      <c r="T989" s="507"/>
      <c r="U989" s="507"/>
      <c r="V989" s="507"/>
      <c r="W989" s="507"/>
      <c r="X989" s="507"/>
      <c r="Y989" s="507"/>
      <c r="Z989" s="507"/>
      <c r="AA989" s="507"/>
      <c r="AB989" s="507"/>
    </row>
    <row r="990" spans="2:28" ht="12.75" customHeight="1">
      <c r="B990" s="507"/>
      <c r="D990" s="507"/>
      <c r="E990" s="507"/>
      <c r="F990" s="507"/>
      <c r="G990" s="507"/>
      <c r="H990" s="509"/>
      <c r="I990" s="509"/>
      <c r="J990" s="509"/>
      <c r="K990" s="509"/>
      <c r="L990" s="507"/>
      <c r="M990" s="508"/>
      <c r="N990" s="508"/>
      <c r="O990" s="508"/>
      <c r="P990" s="507"/>
      <c r="Q990" s="507"/>
      <c r="R990" s="507"/>
      <c r="S990" s="507"/>
      <c r="T990" s="507"/>
      <c r="U990" s="507"/>
      <c r="V990" s="507"/>
      <c r="W990" s="507"/>
      <c r="X990" s="507"/>
      <c r="Y990" s="507"/>
      <c r="Z990" s="507"/>
      <c r="AA990" s="507"/>
      <c r="AB990" s="507"/>
    </row>
    <row r="991" spans="2:28" ht="12.75" customHeight="1">
      <c r="B991" s="507"/>
      <c r="D991" s="507"/>
      <c r="E991" s="507"/>
      <c r="F991" s="507"/>
      <c r="G991" s="507"/>
      <c r="H991" s="509"/>
      <c r="I991" s="509"/>
      <c r="J991" s="509"/>
      <c r="K991" s="509"/>
      <c r="L991" s="507"/>
      <c r="M991" s="508"/>
      <c r="N991" s="508"/>
      <c r="O991" s="508"/>
      <c r="P991" s="507"/>
      <c r="Q991" s="507"/>
      <c r="R991" s="507"/>
      <c r="S991" s="507"/>
      <c r="T991" s="507"/>
      <c r="U991" s="507"/>
      <c r="V991" s="507"/>
      <c r="W991" s="507"/>
      <c r="X991" s="507"/>
      <c r="Y991" s="507"/>
      <c r="Z991" s="507"/>
      <c r="AA991" s="507"/>
      <c r="AB991" s="507"/>
    </row>
    <row r="992" spans="2:28" ht="12.75" customHeight="1">
      <c r="B992" s="507"/>
      <c r="D992" s="507"/>
      <c r="E992" s="507"/>
      <c r="F992" s="507"/>
      <c r="G992" s="507"/>
      <c r="H992" s="509"/>
      <c r="I992" s="509"/>
      <c r="J992" s="509"/>
      <c r="K992" s="509"/>
      <c r="L992" s="507"/>
      <c r="M992" s="508"/>
      <c r="N992" s="508"/>
      <c r="O992" s="508"/>
      <c r="P992" s="507"/>
      <c r="Q992" s="507"/>
      <c r="R992" s="507"/>
      <c r="S992" s="507"/>
      <c r="T992" s="507"/>
      <c r="U992" s="507"/>
      <c r="V992" s="507"/>
      <c r="W992" s="507"/>
      <c r="X992" s="507"/>
      <c r="Y992" s="507"/>
      <c r="Z992" s="507"/>
      <c r="AA992" s="507"/>
      <c r="AB992" s="507"/>
    </row>
    <row r="993" spans="2:28" ht="12.75" customHeight="1">
      <c r="B993" s="507"/>
      <c r="D993" s="507"/>
      <c r="E993" s="507"/>
      <c r="F993" s="507"/>
      <c r="G993" s="507"/>
      <c r="H993" s="509"/>
      <c r="I993" s="509"/>
      <c r="J993" s="509"/>
      <c r="K993" s="509"/>
      <c r="L993" s="507"/>
      <c r="M993" s="508"/>
      <c r="N993" s="508"/>
      <c r="O993" s="508"/>
      <c r="P993" s="507"/>
      <c r="Q993" s="507"/>
      <c r="R993" s="507"/>
      <c r="S993" s="507"/>
      <c r="T993" s="507"/>
      <c r="U993" s="507"/>
      <c r="V993" s="507"/>
      <c r="W993" s="507"/>
      <c r="X993" s="507"/>
      <c r="Y993" s="507"/>
      <c r="Z993" s="507"/>
      <c r="AA993" s="507"/>
      <c r="AB993" s="507"/>
    </row>
    <row r="994" spans="2:28" ht="12.75" customHeight="1">
      <c r="B994" s="507"/>
      <c r="D994" s="507"/>
      <c r="E994" s="507"/>
      <c r="F994" s="507"/>
      <c r="G994" s="507"/>
      <c r="H994" s="509"/>
      <c r="I994" s="509"/>
      <c r="J994" s="509"/>
      <c r="K994" s="509"/>
      <c r="L994" s="507"/>
      <c r="M994" s="508"/>
      <c r="N994" s="508"/>
      <c r="O994" s="508"/>
      <c r="P994" s="507"/>
      <c r="Q994" s="507"/>
      <c r="R994" s="507"/>
      <c r="S994" s="507"/>
      <c r="T994" s="507"/>
      <c r="U994" s="507"/>
      <c r="V994" s="507"/>
      <c r="W994" s="507"/>
      <c r="X994" s="507"/>
      <c r="Y994" s="507"/>
      <c r="Z994" s="507"/>
      <c r="AA994" s="507"/>
      <c r="AB994" s="507"/>
    </row>
    <row r="995" spans="2:28" ht="12.75" customHeight="1">
      <c r="B995" s="507"/>
      <c r="D995" s="507"/>
      <c r="E995" s="507"/>
      <c r="F995" s="507"/>
      <c r="G995" s="507"/>
      <c r="H995" s="509"/>
      <c r="I995" s="509"/>
      <c r="J995" s="509"/>
      <c r="K995" s="509"/>
      <c r="L995" s="507"/>
      <c r="M995" s="508"/>
      <c r="N995" s="508"/>
      <c r="O995" s="508"/>
      <c r="P995" s="507"/>
      <c r="Q995" s="507"/>
      <c r="R995" s="507"/>
      <c r="S995" s="507"/>
      <c r="T995" s="507"/>
      <c r="U995" s="507"/>
      <c r="V995" s="507"/>
      <c r="W995" s="507"/>
      <c r="X995" s="507"/>
      <c r="Y995" s="507"/>
      <c r="Z995" s="507"/>
      <c r="AA995" s="507"/>
      <c r="AB995" s="507"/>
    </row>
    <row r="996" spans="2:28" ht="12.75" customHeight="1">
      <c r="B996" s="507"/>
      <c r="D996" s="507"/>
      <c r="E996" s="507"/>
      <c r="F996" s="507"/>
      <c r="G996" s="507"/>
      <c r="H996" s="509"/>
      <c r="I996" s="509"/>
      <c r="J996" s="509"/>
      <c r="K996" s="509"/>
      <c r="L996" s="507"/>
      <c r="M996" s="508"/>
      <c r="N996" s="508"/>
      <c r="O996" s="508"/>
      <c r="P996" s="507"/>
      <c r="Q996" s="507"/>
      <c r="R996" s="507"/>
      <c r="S996" s="507"/>
      <c r="T996" s="507"/>
      <c r="U996" s="507"/>
      <c r="V996" s="507"/>
      <c r="W996" s="507"/>
      <c r="X996" s="507"/>
      <c r="Y996" s="507"/>
      <c r="Z996" s="507"/>
      <c r="AA996" s="507"/>
      <c r="AB996" s="507"/>
    </row>
    <row r="997" spans="2:28" ht="12.75" customHeight="1">
      <c r="B997" s="507"/>
      <c r="D997" s="507"/>
      <c r="E997" s="507"/>
      <c r="F997" s="507"/>
      <c r="G997" s="507"/>
      <c r="H997" s="509"/>
      <c r="I997" s="509"/>
      <c r="J997" s="509"/>
      <c r="K997" s="509"/>
      <c r="L997" s="507"/>
      <c r="M997" s="508"/>
      <c r="N997" s="508"/>
      <c r="O997" s="508"/>
      <c r="P997" s="507"/>
      <c r="Q997" s="507"/>
      <c r="R997" s="507"/>
      <c r="S997" s="507"/>
      <c r="T997" s="507"/>
      <c r="U997" s="507"/>
      <c r="V997" s="507"/>
      <c r="W997" s="507"/>
      <c r="X997" s="507"/>
      <c r="Y997" s="507"/>
      <c r="Z997" s="507"/>
      <c r="AA997" s="507"/>
      <c r="AB997" s="507"/>
    </row>
  </sheetData>
  <mergeCells count="24">
    <mergeCell ref="A1:D4"/>
    <mergeCell ref="L7:O7"/>
    <mergeCell ref="E1:T1"/>
    <mergeCell ref="E2:T2"/>
    <mergeCell ref="E3:T3"/>
    <mergeCell ref="N4:T4"/>
    <mergeCell ref="E4:M4"/>
    <mergeCell ref="H7:K7"/>
    <mergeCell ref="A14:A16"/>
    <mergeCell ref="Q7:T7"/>
    <mergeCell ref="D9:D16"/>
    <mergeCell ref="E9:E16"/>
    <mergeCell ref="F9:F16"/>
    <mergeCell ref="O9:O16"/>
    <mergeCell ref="G9:G16"/>
    <mergeCell ref="H9:H16"/>
    <mergeCell ref="M9:M16"/>
    <mergeCell ref="N9:N16"/>
    <mergeCell ref="B14:B16"/>
    <mergeCell ref="I9:I16"/>
    <mergeCell ref="J9:J16"/>
    <mergeCell ref="K9:K16"/>
    <mergeCell ref="L9:L16"/>
    <mergeCell ref="C9:C16"/>
  </mergeCells>
  <conditionalFormatting sqref="H9">
    <cfRule type="containsBlanks" dxfId="4" priority="4">
      <formula>LEN(TRIM(H9))=0</formula>
    </cfRule>
  </conditionalFormatting>
  <conditionalFormatting sqref="I9">
    <cfRule type="containsBlanks" dxfId="3" priority="3">
      <formula>LEN(TRIM(I9))=0</formula>
    </cfRule>
  </conditionalFormatting>
  <conditionalFormatting sqref="J9">
    <cfRule type="containsBlanks" dxfId="2" priority="2">
      <formula>LEN(TRIM(J9))=0</formula>
    </cfRule>
  </conditionalFormatting>
  <conditionalFormatting sqref="K9">
    <cfRule type="containsBlanks" dxfId="1" priority="1">
      <formula>LEN(TRIM(K9))=0</formula>
    </cfRule>
  </conditionalFormatting>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6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600-000001000000}"/>
    <dataValidation allowBlank="1" showInputMessage="1" showErrorMessage="1" prompt="Relacionar el código de la actividad. El código es asignado por SEGPLAN, y debe guardar coherencia con el registrado en la hoja de vida de indicador._x000a_" sqref="A8" xr:uid="{00000000-0002-0000-0600-000002000000}"/>
    <dataValidation allowBlank="1" showErrorMessage="1" sqref="D9:D16" xr:uid="{00000000-0002-0000-0600-000003000000}"/>
    <dataValidation allowBlank="1" showInputMessage="1" showErrorMessage="1" prompt="Relacionar la magnitud programada para cada vigencia. _x000a_Nota: En caso de ser necesario realice su actualización al comienzo de cada vigencia." sqref="R8" xr:uid="{00000000-0002-0000-0600-000004000000}"/>
    <dataValidation allowBlank="1" showInputMessage="1" showErrorMessage="1" prompt="Reportar la magnitud alcanzada para la vigencia al periodo del reporte." sqref="S8" xr:uid="{00000000-0002-0000-0600-000005000000}"/>
    <dataValidation allowBlank="1" showInputMessage="1" showErrorMessage="1" prompt="Relacionar el número de la meta asignado por la Secretaría Distrital de Planeación." sqref="D8" xr:uid="{00000000-0002-0000-0600-000006000000}"/>
    <dataValidation allowBlank="1" showInputMessage="1" showErrorMessage="1" prompt="Relacionar el nombre completo de la meta." sqref="E8" xr:uid="{00000000-0002-0000-0600-000007000000}"/>
    <dataValidation allowBlank="1" showInputMessage="1" showErrorMessage="1" prompt="Relacionar el número del indicador asignado para la meta por la Secretaría Distrital de Planeación." sqref="F8" xr:uid="{00000000-0002-0000-0600-000008000000}"/>
    <dataValidation allowBlank="1" showInputMessage="1" showErrorMessage="1" prompt="Relacionar el nombre completo del indicador de la meta._x000a_" sqref="G8" xr:uid="{00000000-0002-0000-0600-000009000000}"/>
    <dataValidation allowBlank="1" showInputMessage="1" showErrorMessage="1" prompt="Relacionar el avance físico de la meta para el periodo de reporte. " sqref="H8:K8" xr:uid="{00000000-0002-0000-0600-00000A000000}"/>
    <dataValidation allowBlank="1" showInputMessage="1" showErrorMessage="1" prompt="Relacionar en este campo la dependencia y código del proyecto de inversión responsable de reportar la información de avance (No utilice siglas)." sqref="L8" xr:uid="{00000000-0002-0000-0600-00000B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600-00000C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600-00000D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6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666"/>
  <sheetViews>
    <sheetView zoomScale="77" zoomScaleNormal="77" workbookViewId="0">
      <selection sqref="A1:C4"/>
    </sheetView>
  </sheetViews>
  <sheetFormatPr baseColWidth="10" defaultColWidth="14.42578125" defaultRowHeight="15" customHeight="1"/>
  <cols>
    <col min="1" max="1" width="14.42578125" style="172"/>
    <col min="2" max="2" width="24.7109375" style="172" customWidth="1"/>
    <col min="3" max="3" width="19.140625" style="172" customWidth="1"/>
    <col min="4" max="4" width="21" style="172" customWidth="1"/>
    <col min="5" max="6" width="16.42578125" style="377" customWidth="1"/>
    <col min="7" max="12" width="16.42578125" style="172" customWidth="1"/>
    <col min="13" max="13" width="16.42578125" style="374" customWidth="1"/>
    <col min="14" max="15" width="16.42578125" style="172" customWidth="1"/>
    <col min="16" max="16" width="1" style="172" customWidth="1"/>
    <col min="17" max="17" width="16.42578125" style="378" customWidth="1"/>
    <col min="18" max="18" width="16.42578125" style="379" customWidth="1"/>
    <col min="19" max="27" width="16.42578125" style="172" customWidth="1"/>
    <col min="28" max="28" width="1" style="172" customWidth="1"/>
    <col min="29" max="39" width="16.42578125" style="172" customWidth="1"/>
    <col min="40" max="40" width="1" style="172" customWidth="1"/>
    <col min="41" max="42" width="16.42578125" style="374" customWidth="1"/>
    <col min="43" max="51" width="16.42578125" style="172" customWidth="1"/>
    <col min="52" max="52" width="1" style="172" customWidth="1"/>
    <col min="53" max="60" width="16" style="172" customWidth="1"/>
    <col min="61" max="16384" width="14.42578125" style="172"/>
  </cols>
  <sheetData>
    <row r="1" spans="1:61" ht="27" customHeight="1">
      <c r="A1" s="817"/>
      <c r="B1" s="817"/>
      <c r="C1" s="817"/>
      <c r="D1" s="818" t="s">
        <v>0</v>
      </c>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322"/>
    </row>
    <row r="2" spans="1:61" ht="27" customHeight="1">
      <c r="A2" s="817"/>
      <c r="B2" s="817"/>
      <c r="C2" s="817"/>
      <c r="D2" s="818" t="s">
        <v>1</v>
      </c>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322"/>
    </row>
    <row r="3" spans="1:61" ht="27" customHeight="1">
      <c r="A3" s="817"/>
      <c r="B3" s="817"/>
      <c r="C3" s="817"/>
      <c r="D3" s="818" t="s">
        <v>2</v>
      </c>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322"/>
    </row>
    <row r="4" spans="1:61" ht="27" customHeight="1">
      <c r="A4" s="817"/>
      <c r="B4" s="817"/>
      <c r="C4" s="817"/>
      <c r="D4" s="818" t="s">
        <v>1349</v>
      </c>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t="s">
        <v>734</v>
      </c>
      <c r="AP4" s="818"/>
      <c r="AQ4" s="818"/>
      <c r="AR4" s="818"/>
      <c r="AS4" s="818"/>
      <c r="AT4" s="818"/>
      <c r="AU4" s="818"/>
      <c r="AV4" s="818"/>
      <c r="AW4" s="818"/>
      <c r="AX4" s="818"/>
      <c r="AY4" s="818"/>
      <c r="AZ4" s="818"/>
      <c r="BA4" s="818"/>
      <c r="BB4" s="818"/>
      <c r="BC4" s="818"/>
      <c r="BD4" s="818"/>
      <c r="BE4" s="818"/>
      <c r="BF4" s="818"/>
      <c r="BG4" s="818"/>
      <c r="BH4" s="818"/>
      <c r="BI4" s="322"/>
    </row>
    <row r="5" spans="1:61" ht="18" customHeight="1">
      <c r="A5" s="248"/>
      <c r="B5" s="249"/>
      <c r="C5" s="249"/>
      <c r="D5" s="249"/>
      <c r="E5" s="323"/>
      <c r="F5" s="323"/>
      <c r="G5" s="249"/>
      <c r="H5" s="249"/>
      <c r="I5" s="249"/>
      <c r="J5" s="249"/>
      <c r="K5" s="249"/>
      <c r="L5" s="248"/>
      <c r="M5" s="322"/>
      <c r="N5" s="248"/>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row>
    <row r="6" spans="1:61" s="177" customFormat="1" ht="29.25" hidden="1" customHeight="1">
      <c r="A6" s="248"/>
      <c r="B6" s="822" t="s">
        <v>561</v>
      </c>
      <c r="C6" s="822" t="s">
        <v>515</v>
      </c>
      <c r="D6" s="727" t="s">
        <v>29</v>
      </c>
      <c r="E6" s="816"/>
      <c r="F6" s="727" t="s">
        <v>30</v>
      </c>
      <c r="G6" s="816"/>
      <c r="H6" s="727" t="s">
        <v>31</v>
      </c>
      <c r="I6" s="815"/>
      <c r="J6" s="815"/>
      <c r="K6" s="815"/>
      <c r="L6" s="816"/>
      <c r="M6" s="727" t="s">
        <v>562</v>
      </c>
      <c r="N6" s="816"/>
      <c r="O6" s="819" t="s">
        <v>563</v>
      </c>
      <c r="P6" s="819" t="s">
        <v>564</v>
      </c>
      <c r="Q6" s="322"/>
      <c r="R6" s="322"/>
      <c r="S6" s="322"/>
      <c r="T6" s="322"/>
      <c r="U6" s="322"/>
      <c r="V6" s="322"/>
      <c r="W6" s="322"/>
      <c r="X6" s="322"/>
      <c r="Y6" s="322"/>
      <c r="Z6" s="322"/>
      <c r="AA6" s="322"/>
      <c r="AB6" s="819" t="s">
        <v>564</v>
      </c>
      <c r="AC6" s="322"/>
      <c r="AD6" s="322"/>
      <c r="AE6" s="322"/>
      <c r="AF6" s="322"/>
      <c r="AG6" s="322"/>
      <c r="AH6" s="322"/>
      <c r="AI6" s="322"/>
      <c r="AJ6" s="322"/>
      <c r="AK6" s="322"/>
      <c r="AL6" s="322"/>
      <c r="AM6" s="322"/>
      <c r="AN6" s="819" t="s">
        <v>564</v>
      </c>
      <c r="AO6" s="322"/>
      <c r="AP6" s="322"/>
      <c r="AQ6" s="322"/>
      <c r="AR6" s="322"/>
      <c r="AS6" s="322"/>
      <c r="AT6" s="322"/>
      <c r="AU6" s="322"/>
      <c r="AV6" s="322"/>
      <c r="AW6" s="322"/>
      <c r="AX6" s="322"/>
      <c r="AY6" s="322"/>
      <c r="AZ6" s="819" t="s">
        <v>564</v>
      </c>
      <c r="BA6" s="322"/>
      <c r="BB6" s="322"/>
      <c r="BC6" s="322"/>
      <c r="BD6" s="322"/>
      <c r="BE6" s="322"/>
      <c r="BF6" s="322"/>
      <c r="BG6" s="322"/>
      <c r="BH6" s="322"/>
      <c r="BI6" s="322"/>
    </row>
    <row r="7" spans="1:61" ht="36" hidden="1" customHeight="1">
      <c r="A7" s="248"/>
      <c r="B7" s="824"/>
      <c r="C7" s="824"/>
      <c r="D7" s="173" t="s">
        <v>565</v>
      </c>
      <c r="E7" s="324" t="s">
        <v>566</v>
      </c>
      <c r="F7" s="324" t="s">
        <v>565</v>
      </c>
      <c r="G7" s="173" t="s">
        <v>566</v>
      </c>
      <c r="H7" s="173" t="s">
        <v>565</v>
      </c>
      <c r="I7" s="173"/>
      <c r="J7" s="173"/>
      <c r="K7" s="173"/>
      <c r="L7" s="173" t="s">
        <v>566</v>
      </c>
      <c r="M7" s="173" t="s">
        <v>565</v>
      </c>
      <c r="N7" s="173" t="s">
        <v>566</v>
      </c>
      <c r="O7" s="820"/>
      <c r="P7" s="821"/>
      <c r="Q7" s="322"/>
      <c r="R7" s="322"/>
      <c r="S7" s="322"/>
      <c r="T7" s="322"/>
      <c r="U7" s="322"/>
      <c r="V7" s="322"/>
      <c r="W7" s="322"/>
      <c r="X7" s="322"/>
      <c r="Y7" s="322"/>
      <c r="Z7" s="322"/>
      <c r="AA7" s="322"/>
      <c r="AB7" s="821"/>
      <c r="AC7" s="322"/>
      <c r="AD7" s="322"/>
      <c r="AE7" s="322"/>
      <c r="AF7" s="322"/>
      <c r="AG7" s="322"/>
      <c r="AH7" s="322"/>
      <c r="AI7" s="322"/>
      <c r="AJ7" s="322"/>
      <c r="AK7" s="322"/>
      <c r="AL7" s="322"/>
      <c r="AM7" s="322"/>
      <c r="AN7" s="821"/>
      <c r="AO7" s="322"/>
      <c r="AP7" s="322"/>
      <c r="AQ7" s="322"/>
      <c r="AR7" s="322"/>
      <c r="AS7" s="322"/>
      <c r="AT7" s="322"/>
      <c r="AU7" s="322"/>
      <c r="AV7" s="322"/>
      <c r="AW7" s="322"/>
      <c r="AX7" s="322"/>
      <c r="AY7" s="322"/>
      <c r="AZ7" s="821"/>
      <c r="BA7" s="322"/>
      <c r="BB7" s="322"/>
      <c r="BC7" s="322"/>
      <c r="BD7" s="322"/>
      <c r="BE7" s="322"/>
      <c r="BF7" s="322"/>
      <c r="BG7" s="322"/>
      <c r="BH7" s="322"/>
      <c r="BI7" s="322"/>
    </row>
    <row r="8" spans="1:61" ht="22.5" hidden="1" customHeight="1">
      <c r="A8" s="248"/>
      <c r="B8" s="822">
        <f>+'[3]4.Magnitud_Presupuesto'!C9</f>
        <v>0</v>
      </c>
      <c r="C8" s="173" t="s">
        <v>62</v>
      </c>
      <c r="D8" s="325"/>
      <c r="E8" s="326"/>
      <c r="F8" s="326"/>
      <c r="G8" s="174"/>
      <c r="H8" s="327">
        <f>+'[4]3. Actividades Proyecto'!AK9</f>
        <v>620000</v>
      </c>
      <c r="I8" s="327"/>
      <c r="J8" s="327"/>
      <c r="K8" s="327"/>
      <c r="L8" s="328">
        <f>+'[4]4.Magnitud_Presupuesto'!G9</f>
        <v>620000</v>
      </c>
      <c r="M8" s="327">
        <f>+'[4]3. Actividades Proyecto'!AP9</f>
        <v>280000</v>
      </c>
      <c r="N8" s="174"/>
      <c r="O8" s="174">
        <f>+D8+F8+H8+M8</f>
        <v>900000</v>
      </c>
      <c r="P8" s="174">
        <f>+E8+G8+L8+N8</f>
        <v>620000</v>
      </c>
      <c r="Q8" s="322"/>
      <c r="R8" s="322"/>
      <c r="S8" s="322"/>
      <c r="T8" s="322"/>
      <c r="U8" s="322"/>
      <c r="V8" s="322"/>
      <c r="W8" s="322"/>
      <c r="X8" s="322"/>
      <c r="Y8" s="322"/>
      <c r="Z8" s="322"/>
      <c r="AA8" s="322"/>
      <c r="AB8" s="174">
        <f>+Q8+S8+X8+Z8</f>
        <v>0</v>
      </c>
      <c r="AC8" s="322"/>
      <c r="AD8" s="322"/>
      <c r="AE8" s="322"/>
      <c r="AF8" s="322"/>
      <c r="AG8" s="322"/>
      <c r="AH8" s="322"/>
      <c r="AI8" s="322"/>
      <c r="AJ8" s="322"/>
      <c r="AK8" s="322"/>
      <c r="AL8" s="322"/>
      <c r="AM8" s="322"/>
      <c r="AN8" s="174">
        <f>+AC8+AE8+AJ8+AL8</f>
        <v>0</v>
      </c>
      <c r="AO8" s="322"/>
      <c r="AP8" s="322"/>
      <c r="AQ8" s="322"/>
      <c r="AR8" s="322"/>
      <c r="AS8" s="322"/>
      <c r="AT8" s="322"/>
      <c r="AU8" s="322"/>
      <c r="AV8" s="322"/>
      <c r="AW8" s="322"/>
      <c r="AX8" s="322"/>
      <c r="AY8" s="322"/>
      <c r="AZ8" s="174">
        <f>+AO8+AQ8+AV8+AX8</f>
        <v>0</v>
      </c>
      <c r="BA8" s="322"/>
      <c r="BB8" s="322"/>
      <c r="BC8" s="322"/>
      <c r="BD8" s="322"/>
      <c r="BE8" s="322"/>
      <c r="BF8" s="322"/>
      <c r="BG8" s="322"/>
      <c r="BH8" s="322"/>
      <c r="BI8" s="322"/>
    </row>
    <row r="9" spans="1:61" ht="22.5" hidden="1" customHeight="1">
      <c r="A9" s="248"/>
      <c r="B9" s="823"/>
      <c r="C9" s="173" t="s">
        <v>567</v>
      </c>
      <c r="D9" s="174"/>
      <c r="E9" s="326"/>
      <c r="F9" s="326"/>
      <c r="G9" s="174"/>
      <c r="H9" s="174"/>
      <c r="I9" s="174"/>
      <c r="J9" s="174"/>
      <c r="K9" s="174"/>
      <c r="L9" s="174"/>
      <c r="M9" s="174"/>
      <c r="N9" s="174"/>
      <c r="O9" s="174">
        <f>+D9+F9+H9+M9</f>
        <v>0</v>
      </c>
      <c r="P9" s="174">
        <f>+E9+G9+L9+N9</f>
        <v>0</v>
      </c>
      <c r="Q9" s="322"/>
      <c r="R9" s="322"/>
      <c r="S9" s="322"/>
      <c r="T9" s="322"/>
      <c r="U9" s="322"/>
      <c r="V9" s="322"/>
      <c r="W9" s="322"/>
      <c r="X9" s="322"/>
      <c r="Y9" s="322"/>
      <c r="Z9" s="322"/>
      <c r="AA9" s="322"/>
      <c r="AB9" s="174">
        <f>+Q9+S9+X9+Z9</f>
        <v>0</v>
      </c>
      <c r="AC9" s="322"/>
      <c r="AD9" s="322"/>
      <c r="AE9" s="322"/>
      <c r="AF9" s="322"/>
      <c r="AG9" s="322"/>
      <c r="AH9" s="322"/>
      <c r="AI9" s="322"/>
      <c r="AJ9" s="322"/>
      <c r="AK9" s="322"/>
      <c r="AL9" s="322"/>
      <c r="AM9" s="322"/>
      <c r="AN9" s="174">
        <f>+AC9+AE9+AJ9+AL9</f>
        <v>0</v>
      </c>
      <c r="AO9" s="322"/>
      <c r="AP9" s="322"/>
      <c r="AQ9" s="322"/>
      <c r="AR9" s="322"/>
      <c r="AS9" s="322"/>
      <c r="AT9" s="322"/>
      <c r="AU9" s="322"/>
      <c r="AV9" s="322"/>
      <c r="AW9" s="322"/>
      <c r="AX9" s="322"/>
      <c r="AY9" s="322"/>
      <c r="AZ9" s="174">
        <f>+AO9+AQ9+AV9+AX9</f>
        <v>0</v>
      </c>
      <c r="BA9" s="322"/>
      <c r="BB9" s="322"/>
      <c r="BC9" s="322"/>
      <c r="BD9" s="322"/>
      <c r="BE9" s="322"/>
      <c r="BF9" s="322"/>
      <c r="BG9" s="322"/>
      <c r="BH9" s="322"/>
      <c r="BI9" s="322"/>
    </row>
    <row r="10" spans="1:61" ht="22.5" hidden="1" customHeight="1">
      <c r="A10" s="248"/>
      <c r="B10" s="824"/>
      <c r="C10" s="173" t="s">
        <v>568</v>
      </c>
      <c r="D10" s="175">
        <f t="shared" ref="D10:P10" si="0">SUM(D8:D9)</f>
        <v>0</v>
      </c>
      <c r="E10" s="329">
        <f t="shared" si="0"/>
        <v>0</v>
      </c>
      <c r="F10" s="329">
        <f t="shared" si="0"/>
        <v>0</v>
      </c>
      <c r="G10" s="175">
        <f t="shared" si="0"/>
        <v>0</v>
      </c>
      <c r="H10" s="175">
        <f t="shared" si="0"/>
        <v>620000</v>
      </c>
      <c r="I10" s="175"/>
      <c r="J10" s="175"/>
      <c r="K10" s="175"/>
      <c r="L10" s="175">
        <f t="shared" si="0"/>
        <v>620000</v>
      </c>
      <c r="M10" s="175">
        <f t="shared" si="0"/>
        <v>280000</v>
      </c>
      <c r="N10" s="175">
        <f t="shared" si="0"/>
        <v>0</v>
      </c>
      <c r="O10" s="175">
        <f t="shared" si="0"/>
        <v>900000</v>
      </c>
      <c r="P10" s="175">
        <f t="shared" si="0"/>
        <v>620000</v>
      </c>
      <c r="Q10" s="322"/>
      <c r="R10" s="322"/>
      <c r="S10" s="322"/>
      <c r="T10" s="322"/>
      <c r="U10" s="322"/>
      <c r="V10" s="322"/>
      <c r="W10" s="322"/>
      <c r="X10" s="322"/>
      <c r="Y10" s="322"/>
      <c r="Z10" s="322"/>
      <c r="AA10" s="322"/>
      <c r="AB10" s="175">
        <f>SUM(AB8:AB9)</f>
        <v>0</v>
      </c>
      <c r="AC10" s="322"/>
      <c r="AD10" s="322"/>
      <c r="AE10" s="322"/>
      <c r="AF10" s="322"/>
      <c r="AG10" s="322"/>
      <c r="AH10" s="322"/>
      <c r="AI10" s="322"/>
      <c r="AJ10" s="322"/>
      <c r="AK10" s="322"/>
      <c r="AL10" s="322"/>
      <c r="AM10" s="322"/>
      <c r="AN10" s="175">
        <f>SUM(AN8:AN9)</f>
        <v>0</v>
      </c>
      <c r="AO10" s="322"/>
      <c r="AP10" s="322"/>
      <c r="AQ10" s="322"/>
      <c r="AR10" s="322"/>
      <c r="AS10" s="322"/>
      <c r="AT10" s="322"/>
      <c r="AU10" s="322"/>
      <c r="AV10" s="322"/>
      <c r="AW10" s="322"/>
      <c r="AX10" s="322"/>
      <c r="AY10" s="322"/>
      <c r="AZ10" s="175">
        <f>SUM(AZ8:AZ9)</f>
        <v>0</v>
      </c>
      <c r="BA10" s="322"/>
      <c r="BB10" s="322"/>
      <c r="BC10" s="322"/>
      <c r="BD10" s="322"/>
      <c r="BE10" s="322"/>
      <c r="BF10" s="322"/>
      <c r="BG10" s="322"/>
      <c r="BH10" s="322"/>
      <c r="BI10" s="322"/>
    </row>
    <row r="11" spans="1:61" ht="22.5" hidden="1" customHeight="1">
      <c r="A11" s="248"/>
      <c r="B11" s="822">
        <f>+'[3]4.Magnitud_Presupuesto'!C14</f>
        <v>0</v>
      </c>
      <c r="C11" s="173" t="s">
        <v>62</v>
      </c>
      <c r="D11" s="174"/>
      <c r="E11" s="326"/>
      <c r="F11" s="326"/>
      <c r="G11" s="174"/>
      <c r="H11" s="327">
        <f>+'[4]3. Actividades Proyecto'!AK10</f>
        <v>156000</v>
      </c>
      <c r="I11" s="327"/>
      <c r="J11" s="327"/>
      <c r="K11" s="327"/>
      <c r="L11" s="328">
        <f>+'[4]4.Magnitud_Presupuesto'!G14</f>
        <v>0</v>
      </c>
      <c r="M11" s="327">
        <f>+'[4]3. Actividades Proyecto'!AP10</f>
        <v>68000</v>
      </c>
      <c r="N11" s="174"/>
      <c r="O11" s="174">
        <f>+D11+F11+H11+M11</f>
        <v>224000</v>
      </c>
      <c r="P11" s="174">
        <f>+E11+G11+L11+N11</f>
        <v>0</v>
      </c>
      <c r="Q11" s="322"/>
      <c r="R11" s="322"/>
      <c r="S11" s="322"/>
      <c r="T11" s="322"/>
      <c r="U11" s="322"/>
      <c r="V11" s="322"/>
      <c r="W11" s="322"/>
      <c r="X11" s="322"/>
      <c r="Y11" s="322"/>
      <c r="Z11" s="322"/>
      <c r="AA11" s="322"/>
      <c r="AB11" s="174">
        <f>+Q11+S11+X11+Z11</f>
        <v>0</v>
      </c>
      <c r="AC11" s="322"/>
      <c r="AD11" s="322"/>
      <c r="AE11" s="322"/>
      <c r="AF11" s="322"/>
      <c r="AG11" s="322"/>
      <c r="AH11" s="322"/>
      <c r="AI11" s="322"/>
      <c r="AJ11" s="322"/>
      <c r="AK11" s="322"/>
      <c r="AL11" s="322"/>
      <c r="AM11" s="322"/>
      <c r="AN11" s="174">
        <f>+AC11+AE11+AJ11+AL11</f>
        <v>0</v>
      </c>
      <c r="AO11" s="322"/>
      <c r="AP11" s="322"/>
      <c r="AQ11" s="322"/>
      <c r="AR11" s="322"/>
      <c r="AS11" s="322"/>
      <c r="AT11" s="322"/>
      <c r="AU11" s="322"/>
      <c r="AV11" s="322"/>
      <c r="AW11" s="322"/>
      <c r="AX11" s="322"/>
      <c r="AY11" s="322"/>
      <c r="AZ11" s="174">
        <f>+AO11+AQ11+AV11+AX11</f>
        <v>0</v>
      </c>
      <c r="BA11" s="322"/>
      <c r="BB11" s="322"/>
      <c r="BC11" s="322"/>
      <c r="BD11" s="322"/>
      <c r="BE11" s="322"/>
      <c r="BF11" s="322"/>
      <c r="BG11" s="322"/>
      <c r="BH11" s="322"/>
      <c r="BI11" s="322"/>
    </row>
    <row r="12" spans="1:61" ht="22.5" hidden="1" customHeight="1">
      <c r="A12" s="248"/>
      <c r="B12" s="823"/>
      <c r="C12" s="173" t="s">
        <v>567</v>
      </c>
      <c r="D12" s="174"/>
      <c r="E12" s="326"/>
      <c r="F12" s="326"/>
      <c r="G12" s="174"/>
      <c r="H12" s="174"/>
      <c r="I12" s="174"/>
      <c r="J12" s="174"/>
      <c r="K12" s="174"/>
      <c r="L12" s="174"/>
      <c r="M12" s="174"/>
      <c r="N12" s="174"/>
      <c r="O12" s="174">
        <f>+D12+F12+H12+M12</f>
        <v>0</v>
      </c>
      <c r="P12" s="174">
        <f>+E12+G12+L12+N12</f>
        <v>0</v>
      </c>
      <c r="Q12" s="322"/>
      <c r="R12" s="322"/>
      <c r="S12" s="322"/>
      <c r="T12" s="322"/>
      <c r="U12" s="322"/>
      <c r="V12" s="322"/>
      <c r="W12" s="322"/>
      <c r="X12" s="322"/>
      <c r="Y12" s="322"/>
      <c r="Z12" s="322"/>
      <c r="AA12" s="322"/>
      <c r="AB12" s="174">
        <f>+Q12+S12+X12+Z12</f>
        <v>0</v>
      </c>
      <c r="AC12" s="322"/>
      <c r="AD12" s="322"/>
      <c r="AE12" s="322"/>
      <c r="AF12" s="322"/>
      <c r="AG12" s="322"/>
      <c r="AH12" s="322"/>
      <c r="AI12" s="322"/>
      <c r="AJ12" s="322"/>
      <c r="AK12" s="322"/>
      <c r="AL12" s="322"/>
      <c r="AM12" s="322"/>
      <c r="AN12" s="174">
        <f>+AC12+AE12+AJ12+AL12</f>
        <v>0</v>
      </c>
      <c r="AO12" s="322"/>
      <c r="AP12" s="322"/>
      <c r="AQ12" s="322"/>
      <c r="AR12" s="322"/>
      <c r="AS12" s="322"/>
      <c r="AT12" s="322"/>
      <c r="AU12" s="322"/>
      <c r="AV12" s="322"/>
      <c r="AW12" s="322"/>
      <c r="AX12" s="322"/>
      <c r="AY12" s="322"/>
      <c r="AZ12" s="174">
        <f>+AO12+AQ12+AV12+AX12</f>
        <v>0</v>
      </c>
      <c r="BA12" s="322"/>
      <c r="BB12" s="322"/>
      <c r="BC12" s="322"/>
      <c r="BD12" s="322"/>
      <c r="BE12" s="322"/>
      <c r="BF12" s="322"/>
      <c r="BG12" s="322"/>
      <c r="BH12" s="322"/>
      <c r="BI12" s="322"/>
    </row>
    <row r="13" spans="1:61" ht="22.5" hidden="1" customHeight="1">
      <c r="A13" s="248"/>
      <c r="B13" s="824"/>
      <c r="C13" s="173" t="s">
        <v>568</v>
      </c>
      <c r="D13" s="175">
        <f t="shared" ref="D13:P13" si="1">SUM(D11:D12)</f>
        <v>0</v>
      </c>
      <c r="E13" s="329">
        <f t="shared" si="1"/>
        <v>0</v>
      </c>
      <c r="F13" s="329">
        <f t="shared" si="1"/>
        <v>0</v>
      </c>
      <c r="G13" s="175">
        <f t="shared" si="1"/>
        <v>0</v>
      </c>
      <c r="H13" s="175">
        <f t="shared" si="1"/>
        <v>156000</v>
      </c>
      <c r="I13" s="175"/>
      <c r="J13" s="175"/>
      <c r="K13" s="175"/>
      <c r="L13" s="175">
        <f t="shared" si="1"/>
        <v>0</v>
      </c>
      <c r="M13" s="175">
        <f t="shared" si="1"/>
        <v>68000</v>
      </c>
      <c r="N13" s="175">
        <f t="shared" si="1"/>
        <v>0</v>
      </c>
      <c r="O13" s="175">
        <f t="shared" si="1"/>
        <v>224000</v>
      </c>
      <c r="P13" s="175">
        <f t="shared" si="1"/>
        <v>0</v>
      </c>
      <c r="Q13" s="322"/>
      <c r="R13" s="322"/>
      <c r="S13" s="322"/>
      <c r="T13" s="322"/>
      <c r="U13" s="322"/>
      <c r="V13" s="322"/>
      <c r="W13" s="322"/>
      <c r="X13" s="322"/>
      <c r="Y13" s="322"/>
      <c r="Z13" s="322"/>
      <c r="AA13" s="322"/>
      <c r="AB13" s="175">
        <f>SUM(AB11:AB12)</f>
        <v>0</v>
      </c>
      <c r="AC13" s="322"/>
      <c r="AD13" s="322"/>
      <c r="AE13" s="322"/>
      <c r="AF13" s="322"/>
      <c r="AG13" s="322"/>
      <c r="AH13" s="322"/>
      <c r="AI13" s="322"/>
      <c r="AJ13" s="322"/>
      <c r="AK13" s="322"/>
      <c r="AL13" s="322"/>
      <c r="AM13" s="322"/>
      <c r="AN13" s="175">
        <f>SUM(AN11:AN12)</f>
        <v>0</v>
      </c>
      <c r="AO13" s="322"/>
      <c r="AP13" s="322"/>
      <c r="AQ13" s="322"/>
      <c r="AR13" s="322"/>
      <c r="AS13" s="322"/>
      <c r="AT13" s="322"/>
      <c r="AU13" s="322"/>
      <c r="AV13" s="322"/>
      <c r="AW13" s="322"/>
      <c r="AX13" s="322"/>
      <c r="AY13" s="322"/>
      <c r="AZ13" s="175">
        <f>SUM(AZ11:AZ12)</f>
        <v>0</v>
      </c>
      <c r="BA13" s="322"/>
      <c r="BB13" s="322"/>
      <c r="BC13" s="322"/>
      <c r="BD13" s="322"/>
      <c r="BE13" s="322"/>
      <c r="BF13" s="322"/>
      <c r="BG13" s="322"/>
      <c r="BH13" s="322"/>
      <c r="BI13" s="322"/>
    </row>
    <row r="14" spans="1:61" ht="22.5" hidden="1" customHeight="1">
      <c r="A14" s="248"/>
      <c r="B14" s="822">
        <f>+'[3]4.Magnitud_Presupuesto'!C19</f>
        <v>0</v>
      </c>
      <c r="C14" s="173" t="s">
        <v>62</v>
      </c>
      <c r="D14" s="174"/>
      <c r="E14" s="326"/>
      <c r="F14" s="326"/>
      <c r="G14" s="174"/>
      <c r="H14" s="327">
        <f>+'[4]3. Actividades Proyecto'!AK11</f>
        <v>22</v>
      </c>
      <c r="I14" s="327"/>
      <c r="J14" s="327"/>
      <c r="K14" s="327"/>
      <c r="L14" s="328">
        <f>+'[4]4.Magnitud_Presupuesto'!G19</f>
        <v>0</v>
      </c>
      <c r="M14" s="327">
        <f>+'[4]3. Actividades Proyecto'!AP11</f>
        <v>2</v>
      </c>
      <c r="N14" s="174"/>
      <c r="O14" s="174">
        <f>+D14+F14+H14+M14</f>
        <v>24</v>
      </c>
      <c r="P14" s="174">
        <f>+E14+G14+L14+N14</f>
        <v>0</v>
      </c>
      <c r="Q14" s="322"/>
      <c r="R14" s="322"/>
      <c r="S14" s="322"/>
      <c r="T14" s="322"/>
      <c r="U14" s="322"/>
      <c r="V14" s="322"/>
      <c r="W14" s="322"/>
      <c r="X14" s="322"/>
      <c r="Y14" s="322"/>
      <c r="Z14" s="322"/>
      <c r="AA14" s="322"/>
      <c r="AB14" s="174">
        <f>+Q14+S14+X14+Z14</f>
        <v>0</v>
      </c>
      <c r="AC14" s="322"/>
      <c r="AD14" s="322"/>
      <c r="AE14" s="322"/>
      <c r="AF14" s="322"/>
      <c r="AG14" s="322"/>
      <c r="AH14" s="322"/>
      <c r="AI14" s="322"/>
      <c r="AJ14" s="322"/>
      <c r="AK14" s="322"/>
      <c r="AL14" s="322"/>
      <c r="AM14" s="322"/>
      <c r="AN14" s="174">
        <f>+AC14+AE14+AJ14+AL14</f>
        <v>0</v>
      </c>
      <c r="AO14" s="322"/>
      <c r="AP14" s="322"/>
      <c r="AQ14" s="322"/>
      <c r="AR14" s="322"/>
      <c r="AS14" s="322"/>
      <c r="AT14" s="322"/>
      <c r="AU14" s="322"/>
      <c r="AV14" s="322"/>
      <c r="AW14" s="322"/>
      <c r="AX14" s="322"/>
      <c r="AY14" s="322"/>
      <c r="AZ14" s="174">
        <f>+AO14+AQ14+AV14+AX14</f>
        <v>0</v>
      </c>
      <c r="BA14" s="322"/>
      <c r="BB14" s="322"/>
      <c r="BC14" s="322"/>
      <c r="BD14" s="322"/>
      <c r="BE14" s="322"/>
      <c r="BF14" s="322"/>
      <c r="BG14" s="322"/>
      <c r="BH14" s="322"/>
      <c r="BI14" s="322"/>
    </row>
    <row r="15" spans="1:61" ht="22.5" hidden="1" customHeight="1">
      <c r="A15" s="248"/>
      <c r="B15" s="823"/>
      <c r="C15" s="173" t="s">
        <v>567</v>
      </c>
      <c r="D15" s="174"/>
      <c r="E15" s="326"/>
      <c r="F15" s="326"/>
      <c r="G15" s="174"/>
      <c r="H15" s="174"/>
      <c r="I15" s="174"/>
      <c r="J15" s="174"/>
      <c r="K15" s="174"/>
      <c r="L15" s="174"/>
      <c r="M15" s="174"/>
      <c r="N15" s="174"/>
      <c r="O15" s="174">
        <f>+D15+F15+H15+M15</f>
        <v>0</v>
      </c>
      <c r="P15" s="174">
        <f>+E15+G15+L15+N15</f>
        <v>0</v>
      </c>
      <c r="Q15" s="322"/>
      <c r="R15" s="322"/>
      <c r="S15" s="322"/>
      <c r="T15" s="322"/>
      <c r="U15" s="322"/>
      <c r="V15" s="322"/>
      <c r="W15" s="322"/>
      <c r="X15" s="322"/>
      <c r="Y15" s="322"/>
      <c r="Z15" s="322"/>
      <c r="AA15" s="322"/>
      <c r="AB15" s="174">
        <f>+Q15+S15+X15+Z15</f>
        <v>0</v>
      </c>
      <c r="AC15" s="322"/>
      <c r="AD15" s="322"/>
      <c r="AE15" s="322"/>
      <c r="AF15" s="322"/>
      <c r="AG15" s="322"/>
      <c r="AH15" s="322"/>
      <c r="AI15" s="322"/>
      <c r="AJ15" s="322"/>
      <c r="AK15" s="322"/>
      <c r="AL15" s="322"/>
      <c r="AM15" s="322"/>
      <c r="AN15" s="174">
        <f>+AC15+AE15+AJ15+AL15</f>
        <v>0</v>
      </c>
      <c r="AO15" s="322"/>
      <c r="AP15" s="322"/>
      <c r="AQ15" s="322"/>
      <c r="AR15" s="322"/>
      <c r="AS15" s="322"/>
      <c r="AT15" s="322"/>
      <c r="AU15" s="322"/>
      <c r="AV15" s="322"/>
      <c r="AW15" s="322"/>
      <c r="AX15" s="322"/>
      <c r="AY15" s="322"/>
      <c r="AZ15" s="174">
        <f>+AO15+AQ15+AV15+AX15</f>
        <v>0</v>
      </c>
      <c r="BA15" s="322"/>
      <c r="BB15" s="322"/>
      <c r="BC15" s="322"/>
      <c r="BD15" s="322"/>
      <c r="BE15" s="322"/>
      <c r="BF15" s="322"/>
      <c r="BG15" s="322"/>
      <c r="BH15" s="322"/>
      <c r="BI15" s="322"/>
    </row>
    <row r="16" spans="1:61" ht="22.5" hidden="1" customHeight="1">
      <c r="A16" s="248"/>
      <c r="B16" s="824"/>
      <c r="C16" s="173" t="s">
        <v>568</v>
      </c>
      <c r="D16" s="175">
        <f t="shared" ref="D16:P16" si="2">SUM(D14:D15)</f>
        <v>0</v>
      </c>
      <c r="E16" s="329">
        <f t="shared" si="2"/>
        <v>0</v>
      </c>
      <c r="F16" s="329">
        <f t="shared" si="2"/>
        <v>0</v>
      </c>
      <c r="G16" s="175">
        <f t="shared" si="2"/>
        <v>0</v>
      </c>
      <c r="H16" s="175">
        <f t="shared" si="2"/>
        <v>22</v>
      </c>
      <c r="I16" s="175"/>
      <c r="J16" s="175"/>
      <c r="K16" s="175"/>
      <c r="L16" s="175">
        <f t="shared" si="2"/>
        <v>0</v>
      </c>
      <c r="M16" s="175">
        <f t="shared" si="2"/>
        <v>2</v>
      </c>
      <c r="N16" s="175">
        <f t="shared" si="2"/>
        <v>0</v>
      </c>
      <c r="O16" s="175">
        <f t="shared" si="2"/>
        <v>24</v>
      </c>
      <c r="P16" s="175">
        <f t="shared" si="2"/>
        <v>0</v>
      </c>
      <c r="Q16" s="322"/>
      <c r="R16" s="322"/>
      <c r="S16" s="322"/>
      <c r="T16" s="322"/>
      <c r="U16" s="322"/>
      <c r="V16" s="322"/>
      <c r="W16" s="322"/>
      <c r="X16" s="322"/>
      <c r="Y16" s="322"/>
      <c r="Z16" s="322"/>
      <c r="AA16" s="322"/>
      <c r="AB16" s="175">
        <f>SUM(AB14:AB15)</f>
        <v>0</v>
      </c>
      <c r="AC16" s="322"/>
      <c r="AD16" s="322"/>
      <c r="AE16" s="322"/>
      <c r="AF16" s="322"/>
      <c r="AG16" s="322"/>
      <c r="AH16" s="322"/>
      <c r="AI16" s="322"/>
      <c r="AJ16" s="322"/>
      <c r="AK16" s="322"/>
      <c r="AL16" s="322"/>
      <c r="AM16" s="322"/>
      <c r="AN16" s="175">
        <f>SUM(AN14:AN15)</f>
        <v>0</v>
      </c>
      <c r="AO16" s="322"/>
      <c r="AP16" s="322"/>
      <c r="AQ16" s="322"/>
      <c r="AR16" s="322"/>
      <c r="AS16" s="322"/>
      <c r="AT16" s="322"/>
      <c r="AU16" s="322"/>
      <c r="AV16" s="322"/>
      <c r="AW16" s="322"/>
      <c r="AX16" s="322"/>
      <c r="AY16" s="322"/>
      <c r="AZ16" s="175">
        <f>SUM(AZ14:AZ15)</f>
        <v>0</v>
      </c>
      <c r="BA16" s="322"/>
      <c r="BB16" s="322"/>
      <c r="BC16" s="322"/>
      <c r="BD16" s="322"/>
      <c r="BE16" s="322"/>
      <c r="BF16" s="322"/>
      <c r="BG16" s="322"/>
      <c r="BH16" s="322"/>
      <c r="BI16" s="322"/>
    </row>
    <row r="17" spans="1:61" ht="22.5" hidden="1" customHeight="1">
      <c r="A17" s="248"/>
      <c r="B17" s="822">
        <f>+'[3]4.Magnitud_Presupuesto'!C24</f>
        <v>0</v>
      </c>
      <c r="C17" s="173" t="s">
        <v>62</v>
      </c>
      <c r="D17" s="174"/>
      <c r="E17" s="326"/>
      <c r="F17" s="326"/>
      <c r="G17" s="174"/>
      <c r="H17" s="327">
        <f>+'[4]3. Actividades Proyecto'!AK12</f>
        <v>1939</v>
      </c>
      <c r="I17" s="327"/>
      <c r="J17" s="327"/>
      <c r="K17" s="327"/>
      <c r="L17" s="328">
        <f>+'[4]4.Magnitud_Presupuesto'!G24</f>
        <v>1939</v>
      </c>
      <c r="M17" s="327">
        <f>+'[4]3. Actividades Proyecto'!AP12</f>
        <v>1061</v>
      </c>
      <c r="N17" s="174"/>
      <c r="O17" s="174">
        <f>+D17+F17+H17+M17</f>
        <v>3000</v>
      </c>
      <c r="P17" s="174">
        <f>+E17+G17+L17+N17</f>
        <v>1939</v>
      </c>
      <c r="Q17" s="322"/>
      <c r="R17" s="322"/>
      <c r="S17" s="322"/>
      <c r="T17" s="322"/>
      <c r="U17" s="322"/>
      <c r="V17" s="322"/>
      <c r="W17" s="322"/>
      <c r="X17" s="322"/>
      <c r="Y17" s="322"/>
      <c r="Z17" s="322"/>
      <c r="AA17" s="322"/>
      <c r="AB17" s="174">
        <f>+Q17+S17+X17+Z17</f>
        <v>0</v>
      </c>
      <c r="AC17" s="322"/>
      <c r="AD17" s="322"/>
      <c r="AE17" s="322"/>
      <c r="AF17" s="322"/>
      <c r="AG17" s="322"/>
      <c r="AH17" s="322"/>
      <c r="AI17" s="322"/>
      <c r="AJ17" s="322"/>
      <c r="AK17" s="322"/>
      <c r="AL17" s="322"/>
      <c r="AM17" s="322"/>
      <c r="AN17" s="174">
        <f>+AC17+AE17+AJ17+AL17</f>
        <v>0</v>
      </c>
      <c r="AO17" s="322"/>
      <c r="AP17" s="322"/>
      <c r="AQ17" s="322"/>
      <c r="AR17" s="322"/>
      <c r="AS17" s="322"/>
      <c r="AT17" s="322"/>
      <c r="AU17" s="322"/>
      <c r="AV17" s="322"/>
      <c r="AW17" s="322"/>
      <c r="AX17" s="322"/>
      <c r="AY17" s="322"/>
      <c r="AZ17" s="174">
        <f>+AO17+AQ17+AV17+AX17</f>
        <v>0</v>
      </c>
      <c r="BA17" s="322"/>
      <c r="BB17" s="322"/>
      <c r="BC17" s="322"/>
      <c r="BD17" s="322"/>
      <c r="BE17" s="322"/>
      <c r="BF17" s="322"/>
      <c r="BG17" s="322"/>
      <c r="BH17" s="322"/>
      <c r="BI17" s="322"/>
    </row>
    <row r="18" spans="1:61" ht="18" hidden="1" customHeight="1">
      <c r="A18" s="248"/>
      <c r="B18" s="823"/>
      <c r="C18" s="173" t="s">
        <v>567</v>
      </c>
      <c r="D18" s="174"/>
      <c r="E18" s="326"/>
      <c r="F18" s="326"/>
      <c r="G18" s="174"/>
      <c r="H18" s="174"/>
      <c r="I18" s="174"/>
      <c r="J18" s="174"/>
      <c r="K18" s="174"/>
      <c r="L18" s="174"/>
      <c r="M18" s="174"/>
      <c r="N18" s="174"/>
      <c r="O18" s="174">
        <f>+D18+F18+H18+M18</f>
        <v>0</v>
      </c>
      <c r="P18" s="174">
        <f>+E18+G18+L18+N18</f>
        <v>0</v>
      </c>
      <c r="Q18" s="322"/>
      <c r="R18" s="322"/>
      <c r="S18" s="322"/>
      <c r="T18" s="322"/>
      <c r="U18" s="322"/>
      <c r="V18" s="322"/>
      <c r="W18" s="322"/>
      <c r="X18" s="322"/>
      <c r="Y18" s="322"/>
      <c r="Z18" s="322"/>
      <c r="AA18" s="322"/>
      <c r="AB18" s="174">
        <f>+Q18+S18+X18+Z18</f>
        <v>0</v>
      </c>
      <c r="AC18" s="322"/>
      <c r="AD18" s="322"/>
      <c r="AE18" s="322"/>
      <c r="AF18" s="322"/>
      <c r="AG18" s="322"/>
      <c r="AH18" s="322"/>
      <c r="AI18" s="322"/>
      <c r="AJ18" s="322"/>
      <c r="AK18" s="322"/>
      <c r="AL18" s="322"/>
      <c r="AM18" s="322"/>
      <c r="AN18" s="174">
        <f>+AC18+AE18+AJ18+AL18</f>
        <v>0</v>
      </c>
      <c r="AO18" s="322"/>
      <c r="AP18" s="322"/>
      <c r="AQ18" s="322"/>
      <c r="AR18" s="322"/>
      <c r="AS18" s="322"/>
      <c r="AT18" s="322"/>
      <c r="AU18" s="322"/>
      <c r="AV18" s="322"/>
      <c r="AW18" s="322"/>
      <c r="AX18" s="322"/>
      <c r="AY18" s="322"/>
      <c r="AZ18" s="174">
        <f>+AO18+AQ18+AV18+AX18</f>
        <v>0</v>
      </c>
      <c r="BA18" s="322"/>
      <c r="BB18" s="322"/>
      <c r="BC18" s="322"/>
      <c r="BD18" s="322"/>
      <c r="BE18" s="322"/>
      <c r="BF18" s="322"/>
      <c r="BG18" s="322"/>
      <c r="BH18" s="322"/>
      <c r="BI18" s="322"/>
    </row>
    <row r="19" spans="1:61" ht="32.25" hidden="1" customHeight="1">
      <c r="A19" s="248"/>
      <c r="B19" s="824"/>
      <c r="C19" s="173" t="s">
        <v>568</v>
      </c>
      <c r="D19" s="175">
        <f t="shared" ref="D19:P19" si="3">SUM(D17:D18)</f>
        <v>0</v>
      </c>
      <c r="E19" s="329">
        <f t="shared" si="3"/>
        <v>0</v>
      </c>
      <c r="F19" s="329">
        <f t="shared" si="3"/>
        <v>0</v>
      </c>
      <c r="G19" s="175">
        <f t="shared" si="3"/>
        <v>0</v>
      </c>
      <c r="H19" s="175">
        <f t="shared" si="3"/>
        <v>1939</v>
      </c>
      <c r="I19" s="175"/>
      <c r="J19" s="175"/>
      <c r="K19" s="175"/>
      <c r="L19" s="175">
        <f t="shared" si="3"/>
        <v>1939</v>
      </c>
      <c r="M19" s="175">
        <f t="shared" si="3"/>
        <v>1061</v>
      </c>
      <c r="N19" s="175">
        <f t="shared" si="3"/>
        <v>0</v>
      </c>
      <c r="O19" s="175">
        <f t="shared" si="3"/>
        <v>3000</v>
      </c>
      <c r="P19" s="175">
        <f t="shared" si="3"/>
        <v>1939</v>
      </c>
      <c r="Q19" s="322"/>
      <c r="R19" s="322"/>
      <c r="S19" s="322"/>
      <c r="T19" s="322"/>
      <c r="U19" s="322"/>
      <c r="V19" s="322"/>
      <c r="W19" s="322"/>
      <c r="X19" s="322"/>
      <c r="Y19" s="322"/>
      <c r="Z19" s="322"/>
      <c r="AA19" s="322"/>
      <c r="AB19" s="175">
        <f>SUM(AB17:AB18)</f>
        <v>0</v>
      </c>
      <c r="AC19" s="322"/>
      <c r="AD19" s="322"/>
      <c r="AE19" s="322"/>
      <c r="AF19" s="322"/>
      <c r="AG19" s="322"/>
      <c r="AH19" s="322"/>
      <c r="AI19" s="322"/>
      <c r="AJ19" s="322"/>
      <c r="AK19" s="322"/>
      <c r="AL19" s="322"/>
      <c r="AM19" s="322"/>
      <c r="AN19" s="175">
        <f>SUM(AN17:AN18)</f>
        <v>0</v>
      </c>
      <c r="AO19" s="322"/>
      <c r="AP19" s="322"/>
      <c r="AQ19" s="322"/>
      <c r="AR19" s="322"/>
      <c r="AS19" s="322"/>
      <c r="AT19" s="322"/>
      <c r="AU19" s="322"/>
      <c r="AV19" s="322"/>
      <c r="AW19" s="322"/>
      <c r="AX19" s="322"/>
      <c r="AY19" s="322"/>
      <c r="AZ19" s="175">
        <f>SUM(AZ17:AZ18)</f>
        <v>0</v>
      </c>
      <c r="BA19" s="322"/>
      <c r="BB19" s="322"/>
      <c r="BC19" s="322"/>
      <c r="BD19" s="322"/>
      <c r="BE19" s="322"/>
      <c r="BF19" s="322"/>
      <c r="BG19" s="322"/>
      <c r="BH19" s="322"/>
      <c r="BI19" s="322"/>
    </row>
    <row r="20" spans="1:61" ht="12.75" customHeight="1">
      <c r="A20" s="248"/>
      <c r="B20" s="248"/>
      <c r="C20" s="248"/>
      <c r="D20" s="248"/>
      <c r="E20" s="330"/>
      <c r="F20" s="330"/>
      <c r="G20" s="248"/>
      <c r="H20" s="248"/>
      <c r="I20" s="248"/>
      <c r="J20" s="248"/>
      <c r="K20" s="248"/>
      <c r="L20" s="248"/>
      <c r="M20" s="322"/>
      <c r="N20" s="248"/>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row>
    <row r="21" spans="1:61" s="262" customFormat="1" ht="33" customHeight="1">
      <c r="B21" s="238"/>
      <c r="C21" s="238"/>
      <c r="D21" s="238"/>
      <c r="E21" s="825" t="s">
        <v>1007</v>
      </c>
      <c r="F21" s="826"/>
      <c r="G21" s="826"/>
      <c r="H21" s="826"/>
      <c r="I21" s="827" t="s">
        <v>1008</v>
      </c>
      <c r="J21" s="828"/>
      <c r="K21" s="828"/>
      <c r="L21" s="828"/>
      <c r="M21" s="828"/>
      <c r="N21" s="828"/>
      <c r="O21" s="828"/>
      <c r="P21" s="331"/>
      <c r="Q21" s="825" t="s">
        <v>1007</v>
      </c>
      <c r="R21" s="826"/>
      <c r="S21" s="826"/>
      <c r="T21" s="826"/>
      <c r="U21" s="827" t="s">
        <v>1008</v>
      </c>
      <c r="V21" s="828"/>
      <c r="W21" s="828"/>
      <c r="X21" s="828"/>
      <c r="Y21" s="828"/>
      <c r="Z21" s="828"/>
      <c r="AA21" s="828"/>
      <c r="AB21" s="331"/>
      <c r="AC21" s="825" t="s">
        <v>1007</v>
      </c>
      <c r="AD21" s="826"/>
      <c r="AE21" s="826"/>
      <c r="AF21" s="826"/>
      <c r="AG21" s="827" t="s">
        <v>1008</v>
      </c>
      <c r="AH21" s="828"/>
      <c r="AI21" s="828"/>
      <c r="AJ21" s="828"/>
      <c r="AK21" s="828"/>
      <c r="AL21" s="828"/>
      <c r="AM21" s="828"/>
      <c r="AN21" s="331"/>
      <c r="AO21" s="825" t="s">
        <v>1007</v>
      </c>
      <c r="AP21" s="826"/>
      <c r="AQ21" s="826"/>
      <c r="AR21" s="826"/>
      <c r="AS21" s="827" t="s">
        <v>1008</v>
      </c>
      <c r="AT21" s="828"/>
      <c r="AU21" s="828"/>
      <c r="AV21" s="828"/>
      <c r="AW21" s="828"/>
      <c r="AX21" s="828"/>
      <c r="AY21" s="828"/>
      <c r="AZ21" s="331"/>
      <c r="BA21" s="841" t="s">
        <v>1009</v>
      </c>
      <c r="BB21" s="842"/>
      <c r="BC21" s="842"/>
      <c r="BD21" s="843"/>
      <c r="BE21" s="835" t="s">
        <v>1010</v>
      </c>
      <c r="BF21" s="836"/>
      <c r="BG21" s="836"/>
      <c r="BH21" s="836"/>
    </row>
    <row r="22" spans="1:61" s="262" customFormat="1" ht="65.25" customHeight="1">
      <c r="A22" s="332" t="s">
        <v>931</v>
      </c>
      <c r="B22" s="332" t="s">
        <v>932</v>
      </c>
      <c r="C22" s="332" t="s">
        <v>569</v>
      </c>
      <c r="D22" s="332" t="s">
        <v>570</v>
      </c>
      <c r="E22" s="332" t="s">
        <v>571</v>
      </c>
      <c r="F22" s="332" t="s">
        <v>572</v>
      </c>
      <c r="G22" s="332" t="s">
        <v>573</v>
      </c>
      <c r="H22" s="332" t="s">
        <v>574</v>
      </c>
      <c r="I22" s="333" t="s">
        <v>1011</v>
      </c>
      <c r="J22" s="333" t="s">
        <v>1012</v>
      </c>
      <c r="K22" s="333" t="s">
        <v>1013</v>
      </c>
      <c r="L22" s="333" t="s">
        <v>1014</v>
      </c>
      <c r="M22" s="334" t="s">
        <v>1015</v>
      </c>
      <c r="N22" s="334" t="s">
        <v>1016</v>
      </c>
      <c r="O22" s="334" t="s">
        <v>1017</v>
      </c>
      <c r="P22" s="335"/>
      <c r="Q22" s="332" t="s">
        <v>571</v>
      </c>
      <c r="R22" s="332" t="s">
        <v>572</v>
      </c>
      <c r="S22" s="332" t="s">
        <v>573</v>
      </c>
      <c r="T22" s="332" t="s">
        <v>574</v>
      </c>
      <c r="U22" s="333" t="s">
        <v>1011</v>
      </c>
      <c r="V22" s="333" t="s">
        <v>1012</v>
      </c>
      <c r="W22" s="333" t="s">
        <v>1013</v>
      </c>
      <c r="X22" s="333" t="s">
        <v>1014</v>
      </c>
      <c r="Y22" s="334" t="s">
        <v>1015</v>
      </c>
      <c r="Z22" s="334" t="s">
        <v>1016</v>
      </c>
      <c r="AA22" s="334" t="s">
        <v>1017</v>
      </c>
      <c r="AB22" s="335"/>
      <c r="AC22" s="332" t="s">
        <v>571</v>
      </c>
      <c r="AD22" s="332" t="s">
        <v>572</v>
      </c>
      <c r="AE22" s="332" t="s">
        <v>573</v>
      </c>
      <c r="AF22" s="332" t="s">
        <v>574</v>
      </c>
      <c r="AG22" s="333" t="s">
        <v>1011</v>
      </c>
      <c r="AH22" s="333" t="s">
        <v>1012</v>
      </c>
      <c r="AI22" s="333" t="s">
        <v>1013</v>
      </c>
      <c r="AJ22" s="333" t="s">
        <v>1014</v>
      </c>
      <c r="AK22" s="334" t="s">
        <v>1015</v>
      </c>
      <c r="AL22" s="334" t="s">
        <v>1016</v>
      </c>
      <c r="AM22" s="334" t="s">
        <v>1017</v>
      </c>
      <c r="AN22" s="335"/>
      <c r="AO22" s="332" t="s">
        <v>571</v>
      </c>
      <c r="AP22" s="332" t="s">
        <v>572</v>
      </c>
      <c r="AQ22" s="332" t="s">
        <v>573</v>
      </c>
      <c r="AR22" s="332" t="s">
        <v>574</v>
      </c>
      <c r="AS22" s="333" t="s">
        <v>1011</v>
      </c>
      <c r="AT22" s="333" t="s">
        <v>1012</v>
      </c>
      <c r="AU22" s="333" t="s">
        <v>1013</v>
      </c>
      <c r="AV22" s="333" t="s">
        <v>1014</v>
      </c>
      <c r="AW22" s="334" t="s">
        <v>1015</v>
      </c>
      <c r="AX22" s="334" t="s">
        <v>1016</v>
      </c>
      <c r="AY22" s="334" t="s">
        <v>1017</v>
      </c>
      <c r="AZ22" s="335"/>
      <c r="BA22" s="333" t="s">
        <v>571</v>
      </c>
      <c r="BB22" s="333" t="s">
        <v>572</v>
      </c>
      <c r="BC22" s="333" t="s">
        <v>573</v>
      </c>
      <c r="BD22" s="333" t="s">
        <v>574</v>
      </c>
      <c r="BE22" s="332" t="s">
        <v>571</v>
      </c>
      <c r="BF22" s="332" t="s">
        <v>572</v>
      </c>
      <c r="BG22" s="332" t="s">
        <v>573</v>
      </c>
      <c r="BH22" s="332" t="s">
        <v>574</v>
      </c>
    </row>
    <row r="23" spans="1:61" s="349" customFormat="1" ht="22.5" customHeight="1">
      <c r="A23" s="829"/>
      <c r="B23" s="837"/>
      <c r="C23" s="336">
        <v>1</v>
      </c>
      <c r="D23" s="336" t="s">
        <v>575</v>
      </c>
      <c r="E23" s="337"/>
      <c r="F23" s="338"/>
      <c r="G23" s="336"/>
      <c r="H23" s="339"/>
      <c r="I23" s="339"/>
      <c r="J23" s="339"/>
      <c r="K23" s="339"/>
      <c r="L23" s="337"/>
      <c r="M23" s="340"/>
      <c r="N23" s="341"/>
      <c r="O23" s="341"/>
      <c r="P23" s="342"/>
      <c r="Q23" s="343"/>
      <c r="R23" s="344"/>
      <c r="S23" s="345"/>
      <c r="T23" s="345"/>
      <c r="U23" s="345"/>
      <c r="V23" s="345"/>
      <c r="W23" s="345"/>
      <c r="X23" s="345"/>
      <c r="Y23" s="345"/>
      <c r="Z23" s="345"/>
      <c r="AA23" s="345"/>
      <c r="AB23" s="342"/>
      <c r="AC23" s="345"/>
      <c r="AD23" s="345"/>
      <c r="AE23" s="345"/>
      <c r="AF23" s="345"/>
      <c r="AG23" s="345"/>
      <c r="AH23" s="345"/>
      <c r="AI23" s="345"/>
      <c r="AJ23" s="345"/>
      <c r="AK23" s="346"/>
      <c r="AL23" s="346"/>
      <c r="AM23" s="346"/>
      <c r="AN23" s="342"/>
      <c r="AO23" s="347"/>
      <c r="AP23" s="347"/>
      <c r="AQ23" s="346"/>
      <c r="AR23" s="346"/>
      <c r="AS23" s="346"/>
      <c r="AT23" s="346"/>
      <c r="AU23" s="346"/>
      <c r="AV23" s="346"/>
      <c r="AW23" s="346"/>
      <c r="AX23" s="346"/>
      <c r="AY23" s="346"/>
      <c r="AZ23" s="342"/>
      <c r="BA23" s="348">
        <f t="shared" ref="BA23:BD43" si="4">+E23+Q23+AC23+AO23</f>
        <v>0</v>
      </c>
      <c r="BB23" s="348">
        <f t="shared" si="4"/>
        <v>0</v>
      </c>
      <c r="BC23" s="348">
        <f t="shared" si="4"/>
        <v>0</v>
      </c>
      <c r="BD23" s="348">
        <f t="shared" si="4"/>
        <v>0</v>
      </c>
      <c r="BE23" s="348">
        <f t="shared" ref="BE23:BE43" si="5">+L23+U23+AJ23+AV23</f>
        <v>0</v>
      </c>
      <c r="BF23" s="348">
        <f t="shared" ref="BF23:BH43" si="6">+M23+X23+AK23+AW23</f>
        <v>0</v>
      </c>
      <c r="BG23" s="348">
        <f t="shared" si="6"/>
        <v>0</v>
      </c>
      <c r="BH23" s="348">
        <f t="shared" si="6"/>
        <v>0</v>
      </c>
    </row>
    <row r="24" spans="1:61" s="349" customFormat="1" ht="22.5" customHeight="1">
      <c r="A24" s="830"/>
      <c r="B24" s="833"/>
      <c r="C24" s="336">
        <v>2</v>
      </c>
      <c r="D24" s="336" t="s">
        <v>326</v>
      </c>
      <c r="E24" s="337"/>
      <c r="F24" s="338"/>
      <c r="G24" s="336"/>
      <c r="H24" s="339"/>
      <c r="I24" s="339"/>
      <c r="J24" s="339"/>
      <c r="K24" s="339"/>
      <c r="L24" s="337"/>
      <c r="M24" s="340"/>
      <c r="N24" s="341"/>
      <c r="O24" s="341"/>
      <c r="P24" s="342"/>
      <c r="Q24" s="343"/>
      <c r="R24" s="344"/>
      <c r="S24" s="345"/>
      <c r="T24" s="345"/>
      <c r="U24" s="345"/>
      <c r="V24" s="345"/>
      <c r="W24" s="345"/>
      <c r="X24" s="345"/>
      <c r="Y24" s="345"/>
      <c r="Z24" s="345"/>
      <c r="AA24" s="345"/>
      <c r="AB24" s="342"/>
      <c r="AC24" s="345"/>
      <c r="AD24" s="345"/>
      <c r="AE24" s="345"/>
      <c r="AF24" s="345"/>
      <c r="AG24" s="345"/>
      <c r="AH24" s="345"/>
      <c r="AI24" s="345"/>
      <c r="AJ24" s="345"/>
      <c r="AK24" s="346"/>
      <c r="AL24" s="346"/>
      <c r="AM24" s="346"/>
      <c r="AN24" s="342"/>
      <c r="AO24" s="347"/>
      <c r="AP24" s="347"/>
      <c r="AQ24" s="346"/>
      <c r="AR24" s="346"/>
      <c r="AS24" s="346"/>
      <c r="AT24" s="346"/>
      <c r="AU24" s="346"/>
      <c r="AV24" s="346"/>
      <c r="AW24" s="346"/>
      <c r="AX24" s="346"/>
      <c r="AY24" s="346"/>
      <c r="AZ24" s="342"/>
      <c r="BA24" s="348">
        <f t="shared" si="4"/>
        <v>0</v>
      </c>
      <c r="BB24" s="348">
        <f t="shared" si="4"/>
        <v>0</v>
      </c>
      <c r="BC24" s="348">
        <f t="shared" si="4"/>
        <v>0</v>
      </c>
      <c r="BD24" s="348">
        <f t="shared" si="4"/>
        <v>0</v>
      </c>
      <c r="BE24" s="348">
        <f t="shared" si="5"/>
        <v>0</v>
      </c>
      <c r="BF24" s="348">
        <f t="shared" si="6"/>
        <v>0</v>
      </c>
      <c r="BG24" s="348">
        <f t="shared" si="6"/>
        <v>0</v>
      </c>
      <c r="BH24" s="348">
        <f t="shared" si="6"/>
        <v>0</v>
      </c>
    </row>
    <row r="25" spans="1:61" s="349" customFormat="1" ht="22.5" customHeight="1">
      <c r="A25" s="830"/>
      <c r="B25" s="833"/>
      <c r="C25" s="336">
        <v>3</v>
      </c>
      <c r="D25" s="336" t="s">
        <v>331</v>
      </c>
      <c r="E25" s="337"/>
      <c r="F25" s="338"/>
      <c r="G25" s="336"/>
      <c r="H25" s="339"/>
      <c r="I25" s="339"/>
      <c r="J25" s="339"/>
      <c r="K25" s="339"/>
      <c r="L25" s="337"/>
      <c r="M25" s="340"/>
      <c r="N25" s="341"/>
      <c r="O25" s="341"/>
      <c r="P25" s="342"/>
      <c r="Q25" s="343"/>
      <c r="R25" s="344"/>
      <c r="S25" s="345"/>
      <c r="T25" s="345"/>
      <c r="U25" s="345"/>
      <c r="V25" s="345"/>
      <c r="W25" s="345"/>
      <c r="X25" s="345"/>
      <c r="Y25" s="345"/>
      <c r="Z25" s="345"/>
      <c r="AA25" s="345"/>
      <c r="AB25" s="342"/>
      <c r="AC25" s="345"/>
      <c r="AD25" s="345"/>
      <c r="AE25" s="345"/>
      <c r="AF25" s="345"/>
      <c r="AG25" s="345"/>
      <c r="AH25" s="345"/>
      <c r="AI25" s="345"/>
      <c r="AJ25" s="345"/>
      <c r="AK25" s="346"/>
      <c r="AL25" s="346"/>
      <c r="AM25" s="346"/>
      <c r="AN25" s="342"/>
      <c r="AO25" s="347"/>
      <c r="AP25" s="347"/>
      <c r="AQ25" s="346"/>
      <c r="AR25" s="346"/>
      <c r="AS25" s="346"/>
      <c r="AT25" s="346"/>
      <c r="AU25" s="346"/>
      <c r="AV25" s="346"/>
      <c r="AW25" s="346"/>
      <c r="AX25" s="346"/>
      <c r="AY25" s="346"/>
      <c r="AZ25" s="342"/>
      <c r="BA25" s="348">
        <f t="shared" si="4"/>
        <v>0</v>
      </c>
      <c r="BB25" s="348">
        <f t="shared" si="4"/>
        <v>0</v>
      </c>
      <c r="BC25" s="348">
        <f t="shared" si="4"/>
        <v>0</v>
      </c>
      <c r="BD25" s="348">
        <f t="shared" si="4"/>
        <v>0</v>
      </c>
      <c r="BE25" s="348">
        <f t="shared" si="5"/>
        <v>0</v>
      </c>
      <c r="BF25" s="348">
        <f t="shared" si="6"/>
        <v>0</v>
      </c>
      <c r="BG25" s="348">
        <f t="shared" si="6"/>
        <v>0</v>
      </c>
      <c r="BH25" s="348">
        <f t="shared" si="6"/>
        <v>0</v>
      </c>
    </row>
    <row r="26" spans="1:61" s="349" customFormat="1" ht="22.5" customHeight="1">
      <c r="A26" s="830"/>
      <c r="B26" s="833"/>
      <c r="C26" s="336">
        <v>4</v>
      </c>
      <c r="D26" s="336" t="s">
        <v>576</v>
      </c>
      <c r="E26" s="337"/>
      <c r="F26" s="338"/>
      <c r="G26" s="336"/>
      <c r="H26" s="339"/>
      <c r="I26" s="339"/>
      <c r="J26" s="339"/>
      <c r="K26" s="339"/>
      <c r="L26" s="337"/>
      <c r="M26" s="340"/>
      <c r="N26" s="341"/>
      <c r="O26" s="341"/>
      <c r="P26" s="342"/>
      <c r="Q26" s="343"/>
      <c r="R26" s="344"/>
      <c r="S26" s="345"/>
      <c r="T26" s="345"/>
      <c r="U26" s="345"/>
      <c r="V26" s="345"/>
      <c r="W26" s="345"/>
      <c r="X26" s="345"/>
      <c r="Y26" s="345"/>
      <c r="Z26" s="345"/>
      <c r="AA26" s="345"/>
      <c r="AB26" s="342"/>
      <c r="AC26" s="345"/>
      <c r="AD26" s="345"/>
      <c r="AE26" s="345"/>
      <c r="AF26" s="345"/>
      <c r="AG26" s="345"/>
      <c r="AH26" s="345"/>
      <c r="AI26" s="345"/>
      <c r="AJ26" s="345"/>
      <c r="AK26" s="346"/>
      <c r="AL26" s="346"/>
      <c r="AM26" s="346"/>
      <c r="AN26" s="342"/>
      <c r="AO26" s="347"/>
      <c r="AP26" s="347"/>
      <c r="AQ26" s="346"/>
      <c r="AR26" s="346"/>
      <c r="AS26" s="346"/>
      <c r="AT26" s="346"/>
      <c r="AU26" s="346"/>
      <c r="AV26" s="346"/>
      <c r="AW26" s="346"/>
      <c r="AX26" s="346"/>
      <c r="AY26" s="346"/>
      <c r="AZ26" s="342"/>
      <c r="BA26" s="348">
        <f t="shared" si="4"/>
        <v>0</v>
      </c>
      <c r="BB26" s="348">
        <f t="shared" si="4"/>
        <v>0</v>
      </c>
      <c r="BC26" s="348">
        <f t="shared" si="4"/>
        <v>0</v>
      </c>
      <c r="BD26" s="348">
        <f t="shared" si="4"/>
        <v>0</v>
      </c>
      <c r="BE26" s="348">
        <f t="shared" si="5"/>
        <v>0</v>
      </c>
      <c r="BF26" s="348">
        <f t="shared" si="6"/>
        <v>0</v>
      </c>
      <c r="BG26" s="348">
        <f t="shared" si="6"/>
        <v>0</v>
      </c>
      <c r="BH26" s="348">
        <f t="shared" si="6"/>
        <v>0</v>
      </c>
    </row>
    <row r="27" spans="1:61" s="349" customFormat="1" ht="22.5" customHeight="1">
      <c r="A27" s="830"/>
      <c r="B27" s="833"/>
      <c r="C27" s="336">
        <v>5</v>
      </c>
      <c r="D27" s="336" t="s">
        <v>339</v>
      </c>
      <c r="E27" s="337"/>
      <c r="F27" s="338"/>
      <c r="G27" s="336"/>
      <c r="H27" s="339"/>
      <c r="I27" s="339"/>
      <c r="J27" s="339"/>
      <c r="K27" s="339"/>
      <c r="L27" s="337"/>
      <c r="M27" s="340"/>
      <c r="N27" s="341"/>
      <c r="O27" s="341"/>
      <c r="P27" s="342"/>
      <c r="Q27" s="343"/>
      <c r="R27" s="344"/>
      <c r="S27" s="345"/>
      <c r="T27" s="345"/>
      <c r="U27" s="345"/>
      <c r="V27" s="345"/>
      <c r="W27" s="345"/>
      <c r="X27" s="345"/>
      <c r="Y27" s="345"/>
      <c r="Z27" s="345"/>
      <c r="AA27" s="345"/>
      <c r="AB27" s="342"/>
      <c r="AC27" s="345"/>
      <c r="AD27" s="345"/>
      <c r="AE27" s="345"/>
      <c r="AF27" s="345"/>
      <c r="AG27" s="345"/>
      <c r="AH27" s="345"/>
      <c r="AI27" s="345"/>
      <c r="AJ27" s="345"/>
      <c r="AK27" s="346"/>
      <c r="AL27" s="346"/>
      <c r="AM27" s="346"/>
      <c r="AN27" s="342"/>
      <c r="AO27" s="347"/>
      <c r="AP27" s="347"/>
      <c r="AQ27" s="346"/>
      <c r="AR27" s="346"/>
      <c r="AS27" s="346"/>
      <c r="AT27" s="346"/>
      <c r="AU27" s="346"/>
      <c r="AV27" s="346"/>
      <c r="AW27" s="346"/>
      <c r="AX27" s="346"/>
      <c r="AY27" s="346"/>
      <c r="AZ27" s="342"/>
      <c r="BA27" s="348">
        <f t="shared" si="4"/>
        <v>0</v>
      </c>
      <c r="BB27" s="348">
        <f t="shared" si="4"/>
        <v>0</v>
      </c>
      <c r="BC27" s="348">
        <f t="shared" si="4"/>
        <v>0</v>
      </c>
      <c r="BD27" s="348">
        <f t="shared" si="4"/>
        <v>0</v>
      </c>
      <c r="BE27" s="348">
        <f t="shared" si="5"/>
        <v>0</v>
      </c>
      <c r="BF27" s="348">
        <f t="shared" si="6"/>
        <v>0</v>
      </c>
      <c r="BG27" s="348">
        <f t="shared" si="6"/>
        <v>0</v>
      </c>
      <c r="BH27" s="348">
        <f t="shared" si="6"/>
        <v>0</v>
      </c>
    </row>
    <row r="28" spans="1:61" s="349" customFormat="1" ht="22.5" customHeight="1">
      <c r="A28" s="830"/>
      <c r="B28" s="833"/>
      <c r="C28" s="336">
        <v>6</v>
      </c>
      <c r="D28" s="336" t="s">
        <v>342</v>
      </c>
      <c r="E28" s="337"/>
      <c r="F28" s="338"/>
      <c r="G28" s="336"/>
      <c r="H28" s="339"/>
      <c r="I28" s="339"/>
      <c r="J28" s="339"/>
      <c r="K28" s="339"/>
      <c r="L28" s="337"/>
      <c r="M28" s="340"/>
      <c r="N28" s="341"/>
      <c r="O28" s="341"/>
      <c r="P28" s="342"/>
      <c r="Q28" s="343"/>
      <c r="R28" s="344"/>
      <c r="S28" s="345"/>
      <c r="T28" s="345"/>
      <c r="U28" s="345"/>
      <c r="V28" s="345"/>
      <c r="W28" s="345"/>
      <c r="X28" s="345"/>
      <c r="Y28" s="345"/>
      <c r="Z28" s="345"/>
      <c r="AA28" s="345"/>
      <c r="AB28" s="342"/>
      <c r="AC28" s="345"/>
      <c r="AD28" s="345"/>
      <c r="AE28" s="345"/>
      <c r="AF28" s="345"/>
      <c r="AG28" s="345"/>
      <c r="AH28" s="345"/>
      <c r="AI28" s="345"/>
      <c r="AJ28" s="345"/>
      <c r="AK28" s="346"/>
      <c r="AL28" s="346"/>
      <c r="AM28" s="346"/>
      <c r="AN28" s="342"/>
      <c r="AO28" s="347"/>
      <c r="AP28" s="347"/>
      <c r="AQ28" s="346"/>
      <c r="AR28" s="346"/>
      <c r="AS28" s="346"/>
      <c r="AT28" s="346"/>
      <c r="AU28" s="346"/>
      <c r="AV28" s="346"/>
      <c r="AW28" s="346"/>
      <c r="AX28" s="346"/>
      <c r="AY28" s="346"/>
      <c r="AZ28" s="342"/>
      <c r="BA28" s="348">
        <f t="shared" si="4"/>
        <v>0</v>
      </c>
      <c r="BB28" s="348">
        <f t="shared" si="4"/>
        <v>0</v>
      </c>
      <c r="BC28" s="348">
        <f t="shared" si="4"/>
        <v>0</v>
      </c>
      <c r="BD28" s="348">
        <f t="shared" si="4"/>
        <v>0</v>
      </c>
      <c r="BE28" s="348">
        <f t="shared" si="5"/>
        <v>0</v>
      </c>
      <c r="BF28" s="348">
        <f t="shared" si="6"/>
        <v>0</v>
      </c>
      <c r="BG28" s="348">
        <f t="shared" si="6"/>
        <v>0</v>
      </c>
      <c r="BH28" s="348">
        <f t="shared" si="6"/>
        <v>0</v>
      </c>
    </row>
    <row r="29" spans="1:61" s="349" customFormat="1" ht="22.5" customHeight="1">
      <c r="A29" s="830"/>
      <c r="B29" s="833"/>
      <c r="C29" s="336">
        <v>7</v>
      </c>
      <c r="D29" s="336" t="s">
        <v>346</v>
      </c>
      <c r="E29" s="337"/>
      <c r="F29" s="338"/>
      <c r="G29" s="336"/>
      <c r="H29" s="339"/>
      <c r="I29" s="339"/>
      <c r="J29" s="339"/>
      <c r="K29" s="339"/>
      <c r="L29" s="337"/>
      <c r="M29" s="340"/>
      <c r="N29" s="341"/>
      <c r="O29" s="341"/>
      <c r="P29" s="342"/>
      <c r="Q29" s="343"/>
      <c r="R29" s="344"/>
      <c r="S29" s="345"/>
      <c r="T29" s="345"/>
      <c r="U29" s="345"/>
      <c r="V29" s="345"/>
      <c r="W29" s="345"/>
      <c r="X29" s="345"/>
      <c r="Y29" s="345"/>
      <c r="Z29" s="345"/>
      <c r="AA29" s="345"/>
      <c r="AB29" s="342"/>
      <c r="AC29" s="345"/>
      <c r="AD29" s="345"/>
      <c r="AE29" s="345"/>
      <c r="AF29" s="345"/>
      <c r="AG29" s="345"/>
      <c r="AH29" s="345"/>
      <c r="AI29" s="345"/>
      <c r="AJ29" s="345"/>
      <c r="AK29" s="346"/>
      <c r="AL29" s="346"/>
      <c r="AM29" s="346"/>
      <c r="AN29" s="342"/>
      <c r="AO29" s="347"/>
      <c r="AP29" s="347"/>
      <c r="AQ29" s="346"/>
      <c r="AR29" s="346"/>
      <c r="AS29" s="346"/>
      <c r="AT29" s="346"/>
      <c r="AU29" s="346"/>
      <c r="AV29" s="346"/>
      <c r="AW29" s="346"/>
      <c r="AX29" s="346"/>
      <c r="AY29" s="346"/>
      <c r="AZ29" s="342"/>
      <c r="BA29" s="348">
        <f t="shared" si="4"/>
        <v>0</v>
      </c>
      <c r="BB29" s="348">
        <f t="shared" si="4"/>
        <v>0</v>
      </c>
      <c r="BC29" s="348">
        <f t="shared" si="4"/>
        <v>0</v>
      </c>
      <c r="BD29" s="348">
        <f t="shared" si="4"/>
        <v>0</v>
      </c>
      <c r="BE29" s="348">
        <f t="shared" si="5"/>
        <v>0</v>
      </c>
      <c r="BF29" s="348">
        <f t="shared" si="6"/>
        <v>0</v>
      </c>
      <c r="BG29" s="348">
        <f t="shared" si="6"/>
        <v>0</v>
      </c>
      <c r="BH29" s="348">
        <f t="shared" si="6"/>
        <v>0</v>
      </c>
    </row>
    <row r="30" spans="1:61" s="349" customFormat="1" ht="22.5" customHeight="1">
      <c r="A30" s="830"/>
      <c r="B30" s="833"/>
      <c r="C30" s="336">
        <v>8</v>
      </c>
      <c r="D30" s="336" t="s">
        <v>351</v>
      </c>
      <c r="E30" s="337"/>
      <c r="F30" s="338"/>
      <c r="G30" s="336"/>
      <c r="H30" s="339"/>
      <c r="I30" s="339"/>
      <c r="J30" s="339"/>
      <c r="K30" s="339"/>
      <c r="L30" s="337"/>
      <c r="M30" s="340"/>
      <c r="N30" s="341"/>
      <c r="O30" s="341"/>
      <c r="P30" s="342"/>
      <c r="Q30" s="343"/>
      <c r="R30" s="344"/>
      <c r="S30" s="345"/>
      <c r="T30" s="345"/>
      <c r="U30" s="345"/>
      <c r="V30" s="345"/>
      <c r="W30" s="345"/>
      <c r="X30" s="345"/>
      <c r="Y30" s="345"/>
      <c r="Z30" s="345"/>
      <c r="AA30" s="345"/>
      <c r="AB30" s="342"/>
      <c r="AC30" s="345"/>
      <c r="AD30" s="345"/>
      <c r="AE30" s="345"/>
      <c r="AF30" s="345"/>
      <c r="AG30" s="345"/>
      <c r="AH30" s="345"/>
      <c r="AI30" s="345"/>
      <c r="AJ30" s="345"/>
      <c r="AK30" s="346"/>
      <c r="AL30" s="346"/>
      <c r="AM30" s="346"/>
      <c r="AN30" s="342"/>
      <c r="AO30" s="347"/>
      <c r="AP30" s="347"/>
      <c r="AQ30" s="346"/>
      <c r="AR30" s="346"/>
      <c r="AS30" s="346"/>
      <c r="AT30" s="346"/>
      <c r="AU30" s="346"/>
      <c r="AV30" s="346"/>
      <c r="AW30" s="346"/>
      <c r="AX30" s="346"/>
      <c r="AY30" s="346"/>
      <c r="AZ30" s="342"/>
      <c r="BA30" s="348">
        <f t="shared" si="4"/>
        <v>0</v>
      </c>
      <c r="BB30" s="348">
        <f t="shared" si="4"/>
        <v>0</v>
      </c>
      <c r="BC30" s="348">
        <f t="shared" si="4"/>
        <v>0</v>
      </c>
      <c r="BD30" s="348">
        <f t="shared" si="4"/>
        <v>0</v>
      </c>
      <c r="BE30" s="348">
        <f t="shared" si="5"/>
        <v>0</v>
      </c>
      <c r="BF30" s="348">
        <f t="shared" si="6"/>
        <v>0</v>
      </c>
      <c r="BG30" s="348">
        <f t="shared" si="6"/>
        <v>0</v>
      </c>
      <c r="BH30" s="348">
        <f t="shared" si="6"/>
        <v>0</v>
      </c>
    </row>
    <row r="31" spans="1:61" s="349" customFormat="1" ht="22.5" customHeight="1">
      <c r="A31" s="830"/>
      <c r="B31" s="833"/>
      <c r="C31" s="336">
        <v>9</v>
      </c>
      <c r="D31" s="336" t="s">
        <v>577</v>
      </c>
      <c r="E31" s="337"/>
      <c r="F31" s="338"/>
      <c r="G31" s="336"/>
      <c r="H31" s="339"/>
      <c r="I31" s="339"/>
      <c r="J31" s="339"/>
      <c r="K31" s="339"/>
      <c r="L31" s="337"/>
      <c r="M31" s="340"/>
      <c r="N31" s="341"/>
      <c r="O31" s="341"/>
      <c r="P31" s="342"/>
      <c r="Q31" s="343"/>
      <c r="R31" s="344"/>
      <c r="S31" s="345"/>
      <c r="T31" s="345"/>
      <c r="U31" s="345"/>
      <c r="V31" s="345"/>
      <c r="W31" s="345"/>
      <c r="X31" s="345"/>
      <c r="Y31" s="345"/>
      <c r="Z31" s="345"/>
      <c r="AA31" s="345"/>
      <c r="AB31" s="342"/>
      <c r="AC31" s="345"/>
      <c r="AD31" s="345"/>
      <c r="AE31" s="345"/>
      <c r="AF31" s="345"/>
      <c r="AG31" s="345"/>
      <c r="AH31" s="345"/>
      <c r="AI31" s="345"/>
      <c r="AJ31" s="345"/>
      <c r="AK31" s="346"/>
      <c r="AL31" s="346"/>
      <c r="AM31" s="346"/>
      <c r="AN31" s="342"/>
      <c r="AO31" s="347"/>
      <c r="AP31" s="347"/>
      <c r="AQ31" s="346"/>
      <c r="AR31" s="346"/>
      <c r="AS31" s="346"/>
      <c r="AT31" s="346"/>
      <c r="AU31" s="346"/>
      <c r="AV31" s="346"/>
      <c r="AW31" s="346"/>
      <c r="AX31" s="346"/>
      <c r="AY31" s="346"/>
      <c r="AZ31" s="342"/>
      <c r="BA31" s="348">
        <f t="shared" si="4"/>
        <v>0</v>
      </c>
      <c r="BB31" s="348">
        <f t="shared" si="4"/>
        <v>0</v>
      </c>
      <c r="BC31" s="348">
        <f t="shared" si="4"/>
        <v>0</v>
      </c>
      <c r="BD31" s="348">
        <f t="shared" si="4"/>
        <v>0</v>
      </c>
      <c r="BE31" s="348">
        <f t="shared" si="5"/>
        <v>0</v>
      </c>
      <c r="BF31" s="348">
        <f t="shared" si="6"/>
        <v>0</v>
      </c>
      <c r="BG31" s="348">
        <f t="shared" si="6"/>
        <v>0</v>
      </c>
      <c r="BH31" s="348">
        <f t="shared" si="6"/>
        <v>0</v>
      </c>
    </row>
    <row r="32" spans="1:61" s="349" customFormat="1" ht="22.5" customHeight="1">
      <c r="A32" s="830"/>
      <c r="B32" s="833"/>
      <c r="C32" s="336">
        <v>10</v>
      </c>
      <c r="D32" s="336" t="s">
        <v>578</v>
      </c>
      <c r="E32" s="337"/>
      <c r="F32" s="338"/>
      <c r="G32" s="336"/>
      <c r="H32" s="339"/>
      <c r="I32" s="339"/>
      <c r="J32" s="339"/>
      <c r="K32" s="339"/>
      <c r="L32" s="337"/>
      <c r="M32" s="340"/>
      <c r="N32" s="341"/>
      <c r="O32" s="341"/>
      <c r="P32" s="342"/>
      <c r="Q32" s="343"/>
      <c r="R32" s="344"/>
      <c r="S32" s="345"/>
      <c r="T32" s="345"/>
      <c r="U32" s="345"/>
      <c r="V32" s="345"/>
      <c r="W32" s="345"/>
      <c r="X32" s="345"/>
      <c r="Y32" s="345"/>
      <c r="Z32" s="345"/>
      <c r="AA32" s="345"/>
      <c r="AB32" s="342"/>
      <c r="AC32" s="345"/>
      <c r="AD32" s="345"/>
      <c r="AE32" s="345"/>
      <c r="AF32" s="345"/>
      <c r="AG32" s="345"/>
      <c r="AH32" s="345"/>
      <c r="AI32" s="345"/>
      <c r="AJ32" s="345"/>
      <c r="AK32" s="346"/>
      <c r="AL32" s="346"/>
      <c r="AM32" s="346"/>
      <c r="AN32" s="342"/>
      <c r="AO32" s="347"/>
      <c r="AP32" s="347"/>
      <c r="AQ32" s="346"/>
      <c r="AR32" s="346"/>
      <c r="AS32" s="346"/>
      <c r="AT32" s="346"/>
      <c r="AU32" s="346"/>
      <c r="AV32" s="346"/>
      <c r="AW32" s="346"/>
      <c r="AX32" s="346"/>
      <c r="AY32" s="346"/>
      <c r="AZ32" s="342"/>
      <c r="BA32" s="348">
        <f t="shared" si="4"/>
        <v>0</v>
      </c>
      <c r="BB32" s="348">
        <f t="shared" si="4"/>
        <v>0</v>
      </c>
      <c r="BC32" s="348">
        <f t="shared" si="4"/>
        <v>0</v>
      </c>
      <c r="BD32" s="348">
        <f t="shared" si="4"/>
        <v>0</v>
      </c>
      <c r="BE32" s="348">
        <f t="shared" si="5"/>
        <v>0</v>
      </c>
      <c r="BF32" s="348">
        <f t="shared" si="6"/>
        <v>0</v>
      </c>
      <c r="BG32" s="348">
        <f t="shared" si="6"/>
        <v>0</v>
      </c>
      <c r="BH32" s="348">
        <f t="shared" si="6"/>
        <v>0</v>
      </c>
    </row>
    <row r="33" spans="1:60" s="349" customFormat="1" ht="22.5" customHeight="1">
      <c r="A33" s="830"/>
      <c r="B33" s="833"/>
      <c r="C33" s="336">
        <v>11</v>
      </c>
      <c r="D33" s="336" t="s">
        <v>366</v>
      </c>
      <c r="E33" s="337"/>
      <c r="F33" s="338"/>
      <c r="G33" s="336"/>
      <c r="H33" s="339"/>
      <c r="I33" s="339"/>
      <c r="J33" s="339"/>
      <c r="K33" s="339"/>
      <c r="L33" s="337"/>
      <c r="M33" s="340"/>
      <c r="N33" s="341"/>
      <c r="O33" s="341"/>
      <c r="P33" s="342"/>
      <c r="Q33" s="343"/>
      <c r="R33" s="344"/>
      <c r="S33" s="345"/>
      <c r="T33" s="345"/>
      <c r="U33" s="345"/>
      <c r="V33" s="345"/>
      <c r="W33" s="345"/>
      <c r="X33" s="345"/>
      <c r="Y33" s="345"/>
      <c r="Z33" s="345"/>
      <c r="AA33" s="345"/>
      <c r="AB33" s="342"/>
      <c r="AC33" s="345"/>
      <c r="AD33" s="345"/>
      <c r="AE33" s="345"/>
      <c r="AF33" s="345"/>
      <c r="AG33" s="345"/>
      <c r="AH33" s="345"/>
      <c r="AI33" s="345"/>
      <c r="AJ33" s="345"/>
      <c r="AK33" s="346"/>
      <c r="AL33" s="346"/>
      <c r="AM33" s="346"/>
      <c r="AN33" s="342"/>
      <c r="AO33" s="347"/>
      <c r="AP33" s="347"/>
      <c r="AQ33" s="346"/>
      <c r="AR33" s="346"/>
      <c r="AS33" s="346"/>
      <c r="AT33" s="346"/>
      <c r="AU33" s="346"/>
      <c r="AV33" s="346"/>
      <c r="AW33" s="346"/>
      <c r="AX33" s="346"/>
      <c r="AY33" s="346"/>
      <c r="AZ33" s="342"/>
      <c r="BA33" s="348">
        <f t="shared" si="4"/>
        <v>0</v>
      </c>
      <c r="BB33" s="348">
        <f t="shared" si="4"/>
        <v>0</v>
      </c>
      <c r="BC33" s="348">
        <f t="shared" si="4"/>
        <v>0</v>
      </c>
      <c r="BD33" s="348">
        <f t="shared" si="4"/>
        <v>0</v>
      </c>
      <c r="BE33" s="348">
        <f t="shared" si="5"/>
        <v>0</v>
      </c>
      <c r="BF33" s="348">
        <f t="shared" si="6"/>
        <v>0</v>
      </c>
      <c r="BG33" s="348">
        <f t="shared" si="6"/>
        <v>0</v>
      </c>
      <c r="BH33" s="348">
        <f t="shared" si="6"/>
        <v>0</v>
      </c>
    </row>
    <row r="34" spans="1:60" s="349" customFormat="1" ht="22.5" customHeight="1">
      <c r="A34" s="830"/>
      <c r="B34" s="833"/>
      <c r="C34" s="336">
        <v>12</v>
      </c>
      <c r="D34" s="336" t="s">
        <v>371</v>
      </c>
      <c r="E34" s="337"/>
      <c r="F34" s="338"/>
      <c r="G34" s="336"/>
      <c r="H34" s="339"/>
      <c r="I34" s="339"/>
      <c r="J34" s="339"/>
      <c r="K34" s="339"/>
      <c r="L34" s="337"/>
      <c r="M34" s="340"/>
      <c r="N34" s="341"/>
      <c r="O34" s="341"/>
      <c r="P34" s="342"/>
      <c r="Q34" s="343"/>
      <c r="R34" s="344"/>
      <c r="S34" s="345"/>
      <c r="T34" s="345"/>
      <c r="U34" s="345"/>
      <c r="V34" s="345"/>
      <c r="W34" s="345"/>
      <c r="X34" s="345"/>
      <c r="Y34" s="345"/>
      <c r="Z34" s="345"/>
      <c r="AA34" s="345"/>
      <c r="AB34" s="342"/>
      <c r="AC34" s="345"/>
      <c r="AD34" s="345"/>
      <c r="AE34" s="345"/>
      <c r="AF34" s="345"/>
      <c r="AG34" s="345"/>
      <c r="AH34" s="345"/>
      <c r="AI34" s="345"/>
      <c r="AJ34" s="345"/>
      <c r="AK34" s="346"/>
      <c r="AL34" s="346"/>
      <c r="AM34" s="346"/>
      <c r="AN34" s="342"/>
      <c r="AO34" s="347"/>
      <c r="AP34" s="347"/>
      <c r="AQ34" s="346"/>
      <c r="AR34" s="346"/>
      <c r="AS34" s="346"/>
      <c r="AT34" s="346"/>
      <c r="AU34" s="346"/>
      <c r="AV34" s="346"/>
      <c r="AW34" s="346"/>
      <c r="AX34" s="346"/>
      <c r="AY34" s="346"/>
      <c r="AZ34" s="342"/>
      <c r="BA34" s="348">
        <f t="shared" si="4"/>
        <v>0</v>
      </c>
      <c r="BB34" s="348">
        <f t="shared" si="4"/>
        <v>0</v>
      </c>
      <c r="BC34" s="348">
        <f t="shared" si="4"/>
        <v>0</v>
      </c>
      <c r="BD34" s="348">
        <f t="shared" si="4"/>
        <v>0</v>
      </c>
      <c r="BE34" s="348">
        <f t="shared" si="5"/>
        <v>0</v>
      </c>
      <c r="BF34" s="348">
        <f t="shared" si="6"/>
        <v>0</v>
      </c>
      <c r="BG34" s="348">
        <f t="shared" si="6"/>
        <v>0</v>
      </c>
      <c r="BH34" s="348">
        <f t="shared" si="6"/>
        <v>0</v>
      </c>
    </row>
    <row r="35" spans="1:60" s="349" customFormat="1" ht="22.5" customHeight="1">
      <c r="A35" s="830"/>
      <c r="B35" s="833"/>
      <c r="C35" s="336">
        <v>13</v>
      </c>
      <c r="D35" s="336" t="s">
        <v>376</v>
      </c>
      <c r="E35" s="337"/>
      <c r="F35" s="338"/>
      <c r="G35" s="336"/>
      <c r="H35" s="339"/>
      <c r="I35" s="339"/>
      <c r="J35" s="339"/>
      <c r="K35" s="339"/>
      <c r="L35" s="337"/>
      <c r="M35" s="340"/>
      <c r="N35" s="341"/>
      <c r="O35" s="341"/>
      <c r="P35" s="342"/>
      <c r="Q35" s="343"/>
      <c r="R35" s="344"/>
      <c r="S35" s="345"/>
      <c r="T35" s="345"/>
      <c r="U35" s="345"/>
      <c r="V35" s="345"/>
      <c r="W35" s="345"/>
      <c r="X35" s="345"/>
      <c r="Y35" s="345"/>
      <c r="Z35" s="345"/>
      <c r="AA35" s="345"/>
      <c r="AB35" s="342"/>
      <c r="AC35" s="345"/>
      <c r="AD35" s="345"/>
      <c r="AE35" s="345"/>
      <c r="AF35" s="345"/>
      <c r="AG35" s="345"/>
      <c r="AH35" s="345"/>
      <c r="AI35" s="345"/>
      <c r="AJ35" s="345"/>
      <c r="AK35" s="346"/>
      <c r="AL35" s="346"/>
      <c r="AM35" s="346"/>
      <c r="AN35" s="342"/>
      <c r="AO35" s="347"/>
      <c r="AP35" s="347"/>
      <c r="AQ35" s="346"/>
      <c r="AR35" s="346"/>
      <c r="AS35" s="346"/>
      <c r="AT35" s="346"/>
      <c r="AU35" s="346"/>
      <c r="AV35" s="346"/>
      <c r="AW35" s="346"/>
      <c r="AX35" s="346"/>
      <c r="AY35" s="346"/>
      <c r="AZ35" s="342"/>
      <c r="BA35" s="348">
        <f t="shared" si="4"/>
        <v>0</v>
      </c>
      <c r="BB35" s="348">
        <f t="shared" si="4"/>
        <v>0</v>
      </c>
      <c r="BC35" s="348">
        <f t="shared" si="4"/>
        <v>0</v>
      </c>
      <c r="BD35" s="348">
        <f t="shared" si="4"/>
        <v>0</v>
      </c>
      <c r="BE35" s="348">
        <f t="shared" si="5"/>
        <v>0</v>
      </c>
      <c r="BF35" s="348">
        <f t="shared" si="6"/>
        <v>0</v>
      </c>
      <c r="BG35" s="348">
        <f t="shared" si="6"/>
        <v>0</v>
      </c>
      <c r="BH35" s="348">
        <f t="shared" si="6"/>
        <v>0</v>
      </c>
    </row>
    <row r="36" spans="1:60" s="349" customFormat="1" ht="22.5" customHeight="1">
      <c r="A36" s="830"/>
      <c r="B36" s="833"/>
      <c r="C36" s="336">
        <v>14</v>
      </c>
      <c r="D36" s="336" t="s">
        <v>579</v>
      </c>
      <c r="E36" s="337"/>
      <c r="F36" s="338"/>
      <c r="G36" s="336"/>
      <c r="H36" s="339"/>
      <c r="I36" s="339"/>
      <c r="J36" s="339"/>
      <c r="K36" s="339"/>
      <c r="L36" s="337"/>
      <c r="M36" s="340"/>
      <c r="N36" s="341"/>
      <c r="O36" s="341"/>
      <c r="P36" s="342"/>
      <c r="Q36" s="343"/>
      <c r="R36" s="344"/>
      <c r="S36" s="345"/>
      <c r="T36" s="345"/>
      <c r="U36" s="345"/>
      <c r="V36" s="345"/>
      <c r="W36" s="345"/>
      <c r="X36" s="345"/>
      <c r="Y36" s="345"/>
      <c r="Z36" s="345"/>
      <c r="AA36" s="345"/>
      <c r="AB36" s="342"/>
      <c r="AC36" s="345"/>
      <c r="AD36" s="345"/>
      <c r="AE36" s="345"/>
      <c r="AF36" s="345"/>
      <c r="AG36" s="345"/>
      <c r="AH36" s="345"/>
      <c r="AI36" s="345"/>
      <c r="AJ36" s="345"/>
      <c r="AK36" s="346"/>
      <c r="AL36" s="346"/>
      <c r="AM36" s="346"/>
      <c r="AN36" s="342"/>
      <c r="AO36" s="347"/>
      <c r="AP36" s="347"/>
      <c r="AQ36" s="346"/>
      <c r="AR36" s="346"/>
      <c r="AS36" s="346"/>
      <c r="AT36" s="346"/>
      <c r="AU36" s="346"/>
      <c r="AV36" s="346"/>
      <c r="AW36" s="346"/>
      <c r="AX36" s="346"/>
      <c r="AY36" s="346"/>
      <c r="AZ36" s="342"/>
      <c r="BA36" s="348">
        <f t="shared" si="4"/>
        <v>0</v>
      </c>
      <c r="BB36" s="348">
        <f t="shared" si="4"/>
        <v>0</v>
      </c>
      <c r="BC36" s="348">
        <f t="shared" si="4"/>
        <v>0</v>
      </c>
      <c r="BD36" s="348">
        <f t="shared" si="4"/>
        <v>0</v>
      </c>
      <c r="BE36" s="348">
        <f t="shared" si="5"/>
        <v>0</v>
      </c>
      <c r="BF36" s="348">
        <f t="shared" si="6"/>
        <v>0</v>
      </c>
      <c r="BG36" s="348">
        <f t="shared" si="6"/>
        <v>0</v>
      </c>
      <c r="BH36" s="348">
        <f t="shared" si="6"/>
        <v>0</v>
      </c>
    </row>
    <row r="37" spans="1:60" s="349" customFormat="1" ht="22.5" customHeight="1">
      <c r="A37" s="830"/>
      <c r="B37" s="833"/>
      <c r="C37" s="336">
        <v>15</v>
      </c>
      <c r="D37" s="336" t="s">
        <v>386</v>
      </c>
      <c r="E37" s="337"/>
      <c r="F37" s="338"/>
      <c r="G37" s="336"/>
      <c r="H37" s="339"/>
      <c r="I37" s="339"/>
      <c r="J37" s="339"/>
      <c r="K37" s="339"/>
      <c r="L37" s="337"/>
      <c r="M37" s="340"/>
      <c r="N37" s="341"/>
      <c r="O37" s="341"/>
      <c r="P37" s="342"/>
      <c r="Q37" s="343"/>
      <c r="R37" s="344"/>
      <c r="S37" s="345"/>
      <c r="T37" s="345"/>
      <c r="U37" s="345"/>
      <c r="V37" s="345"/>
      <c r="W37" s="345"/>
      <c r="X37" s="345"/>
      <c r="Y37" s="345"/>
      <c r="Z37" s="345"/>
      <c r="AA37" s="345"/>
      <c r="AB37" s="342"/>
      <c r="AC37" s="345"/>
      <c r="AD37" s="345"/>
      <c r="AE37" s="345"/>
      <c r="AF37" s="345"/>
      <c r="AG37" s="345"/>
      <c r="AH37" s="345"/>
      <c r="AI37" s="345"/>
      <c r="AJ37" s="345"/>
      <c r="AK37" s="346"/>
      <c r="AL37" s="346"/>
      <c r="AM37" s="346"/>
      <c r="AN37" s="342"/>
      <c r="AO37" s="347"/>
      <c r="AP37" s="347"/>
      <c r="AQ37" s="346"/>
      <c r="AR37" s="346"/>
      <c r="AS37" s="346"/>
      <c r="AT37" s="346"/>
      <c r="AU37" s="346"/>
      <c r="AV37" s="346"/>
      <c r="AW37" s="346"/>
      <c r="AX37" s="346"/>
      <c r="AY37" s="346"/>
      <c r="AZ37" s="342"/>
      <c r="BA37" s="348">
        <f t="shared" si="4"/>
        <v>0</v>
      </c>
      <c r="BB37" s="348">
        <f t="shared" si="4"/>
        <v>0</v>
      </c>
      <c r="BC37" s="348">
        <f t="shared" si="4"/>
        <v>0</v>
      </c>
      <c r="BD37" s="348">
        <f t="shared" si="4"/>
        <v>0</v>
      </c>
      <c r="BE37" s="348">
        <f t="shared" si="5"/>
        <v>0</v>
      </c>
      <c r="BF37" s="348">
        <f t="shared" si="6"/>
        <v>0</v>
      </c>
      <c r="BG37" s="348">
        <f t="shared" si="6"/>
        <v>0</v>
      </c>
      <c r="BH37" s="348">
        <f t="shared" si="6"/>
        <v>0</v>
      </c>
    </row>
    <row r="38" spans="1:60" s="349" customFormat="1" ht="22.5" customHeight="1">
      <c r="A38" s="830"/>
      <c r="B38" s="833"/>
      <c r="C38" s="336">
        <v>16</v>
      </c>
      <c r="D38" s="336" t="s">
        <v>391</v>
      </c>
      <c r="E38" s="337"/>
      <c r="F38" s="338"/>
      <c r="G38" s="336"/>
      <c r="H38" s="339"/>
      <c r="I38" s="339"/>
      <c r="J38" s="339"/>
      <c r="K38" s="339"/>
      <c r="L38" s="337"/>
      <c r="M38" s="340"/>
      <c r="N38" s="341"/>
      <c r="O38" s="341"/>
      <c r="P38" s="342"/>
      <c r="Q38" s="343"/>
      <c r="R38" s="344"/>
      <c r="S38" s="345"/>
      <c r="T38" s="345"/>
      <c r="U38" s="345"/>
      <c r="V38" s="345"/>
      <c r="W38" s="345"/>
      <c r="X38" s="345"/>
      <c r="Y38" s="345"/>
      <c r="Z38" s="345"/>
      <c r="AA38" s="345"/>
      <c r="AB38" s="342"/>
      <c r="AC38" s="345"/>
      <c r="AD38" s="345"/>
      <c r="AE38" s="345"/>
      <c r="AF38" s="345"/>
      <c r="AG38" s="345"/>
      <c r="AH38" s="345"/>
      <c r="AI38" s="345"/>
      <c r="AJ38" s="345"/>
      <c r="AK38" s="346"/>
      <c r="AL38" s="346"/>
      <c r="AM38" s="346"/>
      <c r="AN38" s="342"/>
      <c r="AO38" s="347"/>
      <c r="AP38" s="347"/>
      <c r="AQ38" s="346"/>
      <c r="AR38" s="346"/>
      <c r="AS38" s="346"/>
      <c r="AT38" s="346"/>
      <c r="AU38" s="346"/>
      <c r="AV38" s="346"/>
      <c r="AW38" s="346"/>
      <c r="AX38" s="346"/>
      <c r="AY38" s="346"/>
      <c r="AZ38" s="342"/>
      <c r="BA38" s="348">
        <f t="shared" si="4"/>
        <v>0</v>
      </c>
      <c r="BB38" s="348">
        <f t="shared" si="4"/>
        <v>0</v>
      </c>
      <c r="BC38" s="348">
        <f t="shared" si="4"/>
        <v>0</v>
      </c>
      <c r="BD38" s="348">
        <f t="shared" si="4"/>
        <v>0</v>
      </c>
      <c r="BE38" s="348">
        <f t="shared" si="5"/>
        <v>0</v>
      </c>
      <c r="BF38" s="348">
        <f t="shared" si="6"/>
        <v>0</v>
      </c>
      <c r="BG38" s="348">
        <f t="shared" si="6"/>
        <v>0</v>
      </c>
      <c r="BH38" s="348">
        <f t="shared" si="6"/>
        <v>0</v>
      </c>
    </row>
    <row r="39" spans="1:60" s="349" customFormat="1" ht="22.5" customHeight="1">
      <c r="A39" s="830"/>
      <c r="B39" s="833"/>
      <c r="C39" s="336">
        <v>17</v>
      </c>
      <c r="D39" s="336" t="s">
        <v>396</v>
      </c>
      <c r="E39" s="337"/>
      <c r="F39" s="338"/>
      <c r="G39" s="336"/>
      <c r="H39" s="339"/>
      <c r="I39" s="339"/>
      <c r="J39" s="339"/>
      <c r="K39" s="339"/>
      <c r="L39" s="337"/>
      <c r="M39" s="340"/>
      <c r="N39" s="341"/>
      <c r="O39" s="341"/>
      <c r="P39" s="342"/>
      <c r="Q39" s="343"/>
      <c r="R39" s="344"/>
      <c r="S39" s="345"/>
      <c r="T39" s="345"/>
      <c r="U39" s="345"/>
      <c r="V39" s="345"/>
      <c r="W39" s="345"/>
      <c r="X39" s="345"/>
      <c r="Y39" s="345"/>
      <c r="Z39" s="345"/>
      <c r="AA39" s="345"/>
      <c r="AB39" s="342"/>
      <c r="AC39" s="345"/>
      <c r="AD39" s="345"/>
      <c r="AE39" s="345"/>
      <c r="AF39" s="345"/>
      <c r="AG39" s="345"/>
      <c r="AH39" s="345"/>
      <c r="AI39" s="345"/>
      <c r="AJ39" s="345"/>
      <c r="AK39" s="346"/>
      <c r="AL39" s="346"/>
      <c r="AM39" s="346"/>
      <c r="AN39" s="342"/>
      <c r="AO39" s="347"/>
      <c r="AP39" s="347"/>
      <c r="AQ39" s="346"/>
      <c r="AR39" s="346"/>
      <c r="AS39" s="346"/>
      <c r="AT39" s="346"/>
      <c r="AU39" s="346"/>
      <c r="AV39" s="346"/>
      <c r="AW39" s="346"/>
      <c r="AX39" s="346"/>
      <c r="AY39" s="346"/>
      <c r="AZ39" s="342"/>
      <c r="BA39" s="348">
        <f t="shared" si="4"/>
        <v>0</v>
      </c>
      <c r="BB39" s="348">
        <f t="shared" si="4"/>
        <v>0</v>
      </c>
      <c r="BC39" s="348">
        <f t="shared" si="4"/>
        <v>0</v>
      </c>
      <c r="BD39" s="348">
        <f t="shared" si="4"/>
        <v>0</v>
      </c>
      <c r="BE39" s="348">
        <f t="shared" si="5"/>
        <v>0</v>
      </c>
      <c r="BF39" s="348">
        <f t="shared" si="6"/>
        <v>0</v>
      </c>
      <c r="BG39" s="348">
        <f t="shared" si="6"/>
        <v>0</v>
      </c>
      <c r="BH39" s="348">
        <f t="shared" si="6"/>
        <v>0</v>
      </c>
    </row>
    <row r="40" spans="1:60" s="349" customFormat="1" ht="22.5" customHeight="1">
      <c r="A40" s="830"/>
      <c r="B40" s="833"/>
      <c r="C40" s="336">
        <v>18</v>
      </c>
      <c r="D40" s="336" t="s">
        <v>401</v>
      </c>
      <c r="E40" s="337"/>
      <c r="F40" s="338"/>
      <c r="G40" s="336"/>
      <c r="H40" s="339"/>
      <c r="I40" s="339"/>
      <c r="J40" s="339"/>
      <c r="K40" s="339"/>
      <c r="L40" s="337"/>
      <c r="M40" s="340"/>
      <c r="N40" s="341"/>
      <c r="O40" s="341"/>
      <c r="P40" s="342"/>
      <c r="Q40" s="343"/>
      <c r="R40" s="344"/>
      <c r="S40" s="345"/>
      <c r="T40" s="345"/>
      <c r="U40" s="345"/>
      <c r="V40" s="345"/>
      <c r="W40" s="345"/>
      <c r="X40" s="345"/>
      <c r="Y40" s="345"/>
      <c r="Z40" s="345"/>
      <c r="AA40" s="345"/>
      <c r="AB40" s="342"/>
      <c r="AC40" s="345"/>
      <c r="AD40" s="345"/>
      <c r="AE40" s="345"/>
      <c r="AF40" s="345"/>
      <c r="AG40" s="345"/>
      <c r="AH40" s="345"/>
      <c r="AI40" s="345"/>
      <c r="AJ40" s="345"/>
      <c r="AK40" s="346"/>
      <c r="AL40" s="346"/>
      <c r="AM40" s="346"/>
      <c r="AN40" s="342"/>
      <c r="AO40" s="347"/>
      <c r="AP40" s="347"/>
      <c r="AQ40" s="346"/>
      <c r="AR40" s="346"/>
      <c r="AS40" s="346"/>
      <c r="AT40" s="346"/>
      <c r="AU40" s="346"/>
      <c r="AV40" s="346"/>
      <c r="AW40" s="346"/>
      <c r="AX40" s="346"/>
      <c r="AY40" s="346"/>
      <c r="AZ40" s="342"/>
      <c r="BA40" s="348">
        <f t="shared" si="4"/>
        <v>0</v>
      </c>
      <c r="BB40" s="348">
        <f t="shared" si="4"/>
        <v>0</v>
      </c>
      <c r="BC40" s="348">
        <f t="shared" si="4"/>
        <v>0</v>
      </c>
      <c r="BD40" s="348">
        <f t="shared" si="4"/>
        <v>0</v>
      </c>
      <c r="BE40" s="348">
        <f t="shared" si="5"/>
        <v>0</v>
      </c>
      <c r="BF40" s="348">
        <f t="shared" si="6"/>
        <v>0</v>
      </c>
      <c r="BG40" s="348">
        <f t="shared" si="6"/>
        <v>0</v>
      </c>
      <c r="BH40" s="348">
        <f t="shared" si="6"/>
        <v>0</v>
      </c>
    </row>
    <row r="41" spans="1:60" s="349" customFormat="1" ht="22.5" customHeight="1">
      <c r="A41" s="830"/>
      <c r="B41" s="833"/>
      <c r="C41" s="336">
        <v>19</v>
      </c>
      <c r="D41" s="336" t="s">
        <v>406</v>
      </c>
      <c r="E41" s="337"/>
      <c r="F41" s="338"/>
      <c r="G41" s="336"/>
      <c r="H41" s="339"/>
      <c r="I41" s="339"/>
      <c r="J41" s="339"/>
      <c r="K41" s="339"/>
      <c r="L41" s="337"/>
      <c r="M41" s="340"/>
      <c r="N41" s="341"/>
      <c r="O41" s="341"/>
      <c r="P41" s="342"/>
      <c r="Q41" s="343"/>
      <c r="R41" s="344"/>
      <c r="S41" s="345"/>
      <c r="T41" s="345"/>
      <c r="U41" s="345"/>
      <c r="V41" s="345"/>
      <c r="W41" s="345"/>
      <c r="X41" s="345"/>
      <c r="Y41" s="345"/>
      <c r="Z41" s="345"/>
      <c r="AA41" s="345"/>
      <c r="AB41" s="342"/>
      <c r="AC41" s="345"/>
      <c r="AD41" s="345"/>
      <c r="AE41" s="345"/>
      <c r="AF41" s="345"/>
      <c r="AG41" s="345"/>
      <c r="AH41" s="345"/>
      <c r="AI41" s="345"/>
      <c r="AJ41" s="345"/>
      <c r="AK41" s="346"/>
      <c r="AL41" s="346"/>
      <c r="AM41" s="346"/>
      <c r="AN41" s="342"/>
      <c r="AO41" s="347"/>
      <c r="AP41" s="347"/>
      <c r="AQ41" s="346"/>
      <c r="AR41" s="346"/>
      <c r="AS41" s="346"/>
      <c r="AT41" s="346"/>
      <c r="AU41" s="346"/>
      <c r="AV41" s="346"/>
      <c r="AW41" s="346"/>
      <c r="AX41" s="346"/>
      <c r="AY41" s="346"/>
      <c r="AZ41" s="342"/>
      <c r="BA41" s="348">
        <f t="shared" si="4"/>
        <v>0</v>
      </c>
      <c r="BB41" s="348">
        <f t="shared" si="4"/>
        <v>0</v>
      </c>
      <c r="BC41" s="348">
        <f t="shared" si="4"/>
        <v>0</v>
      </c>
      <c r="BD41" s="348">
        <f t="shared" si="4"/>
        <v>0</v>
      </c>
      <c r="BE41" s="348">
        <f t="shared" si="5"/>
        <v>0</v>
      </c>
      <c r="BF41" s="348">
        <f t="shared" si="6"/>
        <v>0</v>
      </c>
      <c r="BG41" s="348">
        <f t="shared" si="6"/>
        <v>0</v>
      </c>
      <c r="BH41" s="348">
        <f t="shared" si="6"/>
        <v>0</v>
      </c>
    </row>
    <row r="42" spans="1:60" s="349" customFormat="1" ht="22.5" customHeight="1">
      <c r="A42" s="830"/>
      <c r="B42" s="833"/>
      <c r="C42" s="336">
        <v>20</v>
      </c>
      <c r="D42" s="336" t="s">
        <v>411</v>
      </c>
      <c r="E42" s="337"/>
      <c r="F42" s="338"/>
      <c r="G42" s="336"/>
      <c r="H42" s="339"/>
      <c r="I42" s="339"/>
      <c r="J42" s="339"/>
      <c r="K42" s="339"/>
      <c r="L42" s="337"/>
      <c r="M42" s="340"/>
      <c r="N42" s="341"/>
      <c r="O42" s="341"/>
      <c r="P42" s="342"/>
      <c r="Q42" s="343"/>
      <c r="R42" s="344"/>
      <c r="S42" s="345"/>
      <c r="T42" s="345"/>
      <c r="U42" s="345"/>
      <c r="V42" s="345"/>
      <c r="W42" s="345"/>
      <c r="X42" s="345"/>
      <c r="Y42" s="345"/>
      <c r="Z42" s="345"/>
      <c r="AA42" s="345"/>
      <c r="AB42" s="342"/>
      <c r="AC42" s="345"/>
      <c r="AD42" s="345"/>
      <c r="AE42" s="345"/>
      <c r="AF42" s="345"/>
      <c r="AG42" s="345"/>
      <c r="AH42" s="345"/>
      <c r="AI42" s="345"/>
      <c r="AJ42" s="345"/>
      <c r="AK42" s="346"/>
      <c r="AL42" s="346"/>
      <c r="AM42" s="346"/>
      <c r="AN42" s="342"/>
      <c r="AO42" s="347"/>
      <c r="AP42" s="347"/>
      <c r="AQ42" s="346"/>
      <c r="AR42" s="346"/>
      <c r="AS42" s="346"/>
      <c r="AT42" s="346"/>
      <c r="AU42" s="346"/>
      <c r="AV42" s="346"/>
      <c r="AW42" s="346"/>
      <c r="AX42" s="346"/>
      <c r="AY42" s="346"/>
      <c r="AZ42" s="342"/>
      <c r="BA42" s="348">
        <f t="shared" si="4"/>
        <v>0</v>
      </c>
      <c r="BB42" s="348">
        <f t="shared" si="4"/>
        <v>0</v>
      </c>
      <c r="BC42" s="348">
        <f t="shared" si="4"/>
        <v>0</v>
      </c>
      <c r="BD42" s="348">
        <f t="shared" si="4"/>
        <v>0</v>
      </c>
      <c r="BE42" s="348">
        <f t="shared" si="5"/>
        <v>0</v>
      </c>
      <c r="BF42" s="348">
        <f t="shared" si="6"/>
        <v>0</v>
      </c>
      <c r="BG42" s="348">
        <f t="shared" si="6"/>
        <v>0</v>
      </c>
      <c r="BH42" s="348">
        <f t="shared" si="6"/>
        <v>0</v>
      </c>
    </row>
    <row r="43" spans="1:60" s="349" customFormat="1" ht="22.5" customHeight="1">
      <c r="A43" s="830"/>
      <c r="B43" s="834"/>
      <c r="C43" s="336">
        <v>77</v>
      </c>
      <c r="D43" s="336" t="s">
        <v>425</v>
      </c>
      <c r="E43" s="337"/>
      <c r="F43" s="338"/>
      <c r="G43" s="336"/>
      <c r="H43" s="339"/>
      <c r="I43" s="339"/>
      <c r="J43" s="339"/>
      <c r="K43" s="339"/>
      <c r="L43" s="337"/>
      <c r="M43" s="340"/>
      <c r="N43" s="341"/>
      <c r="O43" s="341"/>
      <c r="P43" s="342"/>
      <c r="Q43" s="343"/>
      <c r="R43" s="344"/>
      <c r="S43" s="345"/>
      <c r="T43" s="345"/>
      <c r="U43" s="345"/>
      <c r="V43" s="345"/>
      <c r="W43" s="345"/>
      <c r="X43" s="345"/>
      <c r="Y43" s="345"/>
      <c r="Z43" s="345"/>
      <c r="AA43" s="345"/>
      <c r="AB43" s="342"/>
      <c r="AC43" s="345"/>
      <c r="AD43" s="345"/>
      <c r="AE43" s="345"/>
      <c r="AF43" s="345"/>
      <c r="AG43" s="345"/>
      <c r="AH43" s="345"/>
      <c r="AI43" s="345"/>
      <c r="AJ43" s="345"/>
      <c r="AK43" s="346"/>
      <c r="AL43" s="346"/>
      <c r="AM43" s="346"/>
      <c r="AN43" s="342"/>
      <c r="AO43" s="347"/>
      <c r="AP43" s="347"/>
      <c r="AQ43" s="346"/>
      <c r="AR43" s="346"/>
      <c r="AS43" s="346"/>
      <c r="AT43" s="346"/>
      <c r="AU43" s="346"/>
      <c r="AV43" s="346"/>
      <c r="AW43" s="346"/>
      <c r="AX43" s="346"/>
      <c r="AY43" s="346"/>
      <c r="AZ43" s="342"/>
      <c r="BA43" s="348">
        <f t="shared" si="4"/>
        <v>0</v>
      </c>
      <c r="BB43" s="348">
        <f t="shared" si="4"/>
        <v>0</v>
      </c>
      <c r="BC43" s="348">
        <f t="shared" si="4"/>
        <v>0</v>
      </c>
      <c r="BD43" s="348">
        <f t="shared" si="4"/>
        <v>0</v>
      </c>
      <c r="BE43" s="348">
        <f t="shared" si="5"/>
        <v>0</v>
      </c>
      <c r="BF43" s="348">
        <f t="shared" si="6"/>
        <v>0</v>
      </c>
      <c r="BG43" s="348">
        <f t="shared" si="6"/>
        <v>0</v>
      </c>
      <c r="BH43" s="348">
        <f t="shared" si="6"/>
        <v>0</v>
      </c>
    </row>
    <row r="44" spans="1:60" s="57" customFormat="1" ht="22.5" customHeight="1">
      <c r="A44" s="831"/>
      <c r="B44" s="350"/>
      <c r="C44" s="351"/>
      <c r="D44" s="352"/>
      <c r="E44" s="353"/>
      <c r="F44" s="354"/>
      <c r="G44" s="355">
        <f t="shared" ref="G44:O44" si="7">SUM(G23:G43)</f>
        <v>0</v>
      </c>
      <c r="H44" s="355">
        <f t="shared" si="7"/>
        <v>0</v>
      </c>
      <c r="I44" s="355"/>
      <c r="J44" s="355"/>
      <c r="K44" s="355"/>
      <c r="L44" s="353"/>
      <c r="M44" s="356"/>
      <c r="N44" s="357">
        <f t="shared" si="7"/>
        <v>0</v>
      </c>
      <c r="O44" s="357">
        <f t="shared" si="7"/>
        <v>0</v>
      </c>
      <c r="P44" s="358"/>
      <c r="Q44" s="359"/>
      <c r="R44" s="360">
        <f t="shared" ref="R44:BH44" si="8">SUM(R23:R43)</f>
        <v>0</v>
      </c>
      <c r="S44" s="361">
        <f t="shared" si="8"/>
        <v>0</v>
      </c>
      <c r="T44" s="361">
        <f t="shared" si="8"/>
        <v>0</v>
      </c>
      <c r="U44" s="362">
        <f t="shared" si="8"/>
        <v>0</v>
      </c>
      <c r="V44" s="362"/>
      <c r="W44" s="362"/>
      <c r="X44" s="362">
        <f t="shared" si="8"/>
        <v>0</v>
      </c>
      <c r="Y44" s="362">
        <f t="shared" si="8"/>
        <v>0</v>
      </c>
      <c r="Z44" s="362">
        <f t="shared" si="8"/>
        <v>0</v>
      </c>
      <c r="AA44" s="362"/>
      <c r="AB44" s="358"/>
      <c r="AC44" s="361">
        <f>SUM(AC23:AC43)</f>
        <v>0</v>
      </c>
      <c r="AD44" s="362">
        <f>SUM(AD23:AD43)</f>
        <v>0</v>
      </c>
      <c r="AE44" s="361">
        <f>SUM(AE23:AE43)</f>
        <v>0</v>
      </c>
      <c r="AF44" s="361">
        <f>SUM(AF23:AF43)</f>
        <v>0</v>
      </c>
      <c r="AG44" s="361"/>
      <c r="AH44" s="361"/>
      <c r="AI44" s="361"/>
      <c r="AJ44" s="362">
        <f t="shared" si="8"/>
        <v>0</v>
      </c>
      <c r="AK44" s="362">
        <f t="shared" si="8"/>
        <v>0</v>
      </c>
      <c r="AL44" s="362">
        <f t="shared" si="8"/>
        <v>0</v>
      </c>
      <c r="AM44" s="362">
        <f t="shared" si="8"/>
        <v>0</v>
      </c>
      <c r="AN44" s="358"/>
      <c r="AO44" s="362">
        <f>SUM(AO23:AO43)</f>
        <v>0</v>
      </c>
      <c r="AP44" s="362">
        <f>SUM(AP23:AP43)</f>
        <v>0</v>
      </c>
      <c r="AQ44" s="361">
        <f>SUM(AQ23:AQ43)</f>
        <v>0</v>
      </c>
      <c r="AR44" s="361">
        <f>SUM(AR23:AR43)</f>
        <v>0</v>
      </c>
      <c r="AS44" s="361"/>
      <c r="AT44" s="361"/>
      <c r="AU44" s="361"/>
      <c r="AV44" s="362">
        <f t="shared" si="8"/>
        <v>0</v>
      </c>
      <c r="AW44" s="362">
        <f t="shared" si="8"/>
        <v>0</v>
      </c>
      <c r="AX44" s="362">
        <f t="shared" si="8"/>
        <v>0</v>
      </c>
      <c r="AY44" s="362">
        <f t="shared" si="8"/>
        <v>0</v>
      </c>
      <c r="AZ44" s="358"/>
      <c r="BA44" s="362">
        <f>SUM(BA23:BA43)</f>
        <v>0</v>
      </c>
      <c r="BB44" s="362">
        <f t="shared" si="8"/>
        <v>0</v>
      </c>
      <c r="BC44" s="362">
        <f t="shared" si="8"/>
        <v>0</v>
      </c>
      <c r="BD44" s="362">
        <f t="shared" si="8"/>
        <v>0</v>
      </c>
      <c r="BE44" s="362">
        <f t="shared" si="8"/>
        <v>0</v>
      </c>
      <c r="BF44" s="362">
        <f t="shared" si="8"/>
        <v>0</v>
      </c>
      <c r="BG44" s="362">
        <f t="shared" si="8"/>
        <v>0</v>
      </c>
      <c r="BH44" s="362">
        <f t="shared" si="8"/>
        <v>0</v>
      </c>
    </row>
    <row r="45" spans="1:60" s="349" customFormat="1" ht="22.5" customHeight="1">
      <c r="A45" s="829"/>
      <c r="B45" s="838"/>
      <c r="C45" s="363">
        <v>1</v>
      </c>
      <c r="D45" s="363" t="s">
        <v>575</v>
      </c>
      <c r="E45" s="337"/>
      <c r="F45" s="338"/>
      <c r="G45" s="363"/>
      <c r="H45" s="363"/>
      <c r="I45" s="363"/>
      <c r="J45" s="363"/>
      <c r="K45" s="363"/>
      <c r="L45" s="364"/>
      <c r="M45" s="365"/>
      <c r="N45" s="364"/>
      <c r="O45" s="364"/>
      <c r="P45" s="342"/>
      <c r="Q45" s="343"/>
      <c r="R45" s="344"/>
      <c r="S45" s="345"/>
      <c r="T45" s="345"/>
      <c r="U45" s="345"/>
      <c r="V45" s="345"/>
      <c r="W45" s="345"/>
      <c r="X45" s="345"/>
      <c r="Y45" s="345"/>
      <c r="Z45" s="345"/>
      <c r="AA45" s="345"/>
      <c r="AB45" s="342"/>
      <c r="AC45" s="345"/>
      <c r="AD45" s="345"/>
      <c r="AE45" s="345"/>
      <c r="AF45" s="345"/>
      <c r="AG45" s="345"/>
      <c r="AH45" s="345"/>
      <c r="AI45" s="345"/>
      <c r="AJ45" s="345"/>
      <c r="AK45" s="346"/>
      <c r="AL45" s="346"/>
      <c r="AM45" s="346"/>
      <c r="AN45" s="342"/>
      <c r="AO45" s="347"/>
      <c r="AP45" s="347"/>
      <c r="AQ45" s="346"/>
      <c r="AR45" s="346"/>
      <c r="AS45" s="346"/>
      <c r="AT45" s="346"/>
      <c r="AU45" s="346"/>
      <c r="AV45" s="346"/>
      <c r="AW45" s="346"/>
      <c r="AX45" s="346"/>
      <c r="AY45" s="346"/>
      <c r="AZ45" s="342"/>
      <c r="BA45" s="348">
        <f t="shared" ref="BA45:BD65" si="9">+E45+Q45+AC45+AO45</f>
        <v>0</v>
      </c>
      <c r="BB45" s="348">
        <f t="shared" si="9"/>
        <v>0</v>
      </c>
      <c r="BC45" s="348">
        <f t="shared" si="9"/>
        <v>0</v>
      </c>
      <c r="BD45" s="348">
        <f t="shared" si="9"/>
        <v>0</v>
      </c>
      <c r="BE45" s="348">
        <f t="shared" ref="BE45:BE65" si="10">+L45+U45+AJ45+AV45</f>
        <v>0</v>
      </c>
      <c r="BF45" s="348">
        <f t="shared" ref="BF45:BH65" si="11">+M45+X45+AK45+AW45</f>
        <v>0</v>
      </c>
      <c r="BG45" s="348">
        <f t="shared" si="11"/>
        <v>0</v>
      </c>
      <c r="BH45" s="348">
        <f t="shared" si="11"/>
        <v>0</v>
      </c>
    </row>
    <row r="46" spans="1:60" s="349" customFormat="1" ht="22.5" customHeight="1">
      <c r="A46" s="830"/>
      <c r="B46" s="839"/>
      <c r="C46" s="363">
        <v>2</v>
      </c>
      <c r="D46" s="363" t="s">
        <v>326</v>
      </c>
      <c r="E46" s="337"/>
      <c r="F46" s="338"/>
      <c r="G46" s="363"/>
      <c r="H46" s="363"/>
      <c r="I46" s="363"/>
      <c r="J46" s="363"/>
      <c r="K46" s="363"/>
      <c r="L46" s="364"/>
      <c r="M46" s="365"/>
      <c r="N46" s="364"/>
      <c r="O46" s="364"/>
      <c r="P46" s="342"/>
      <c r="Q46" s="343"/>
      <c r="R46" s="344"/>
      <c r="S46" s="345"/>
      <c r="T46" s="345"/>
      <c r="U46" s="345"/>
      <c r="V46" s="345"/>
      <c r="W46" s="345"/>
      <c r="X46" s="345"/>
      <c r="Y46" s="345"/>
      <c r="Z46" s="345"/>
      <c r="AA46" s="345"/>
      <c r="AB46" s="342"/>
      <c r="AC46" s="345"/>
      <c r="AD46" s="345"/>
      <c r="AE46" s="345"/>
      <c r="AF46" s="345"/>
      <c r="AG46" s="345"/>
      <c r="AH46" s="345"/>
      <c r="AI46" s="345"/>
      <c r="AJ46" s="345"/>
      <c r="AK46" s="346"/>
      <c r="AL46" s="346"/>
      <c r="AM46" s="346"/>
      <c r="AN46" s="342"/>
      <c r="AO46" s="347"/>
      <c r="AP46" s="347"/>
      <c r="AQ46" s="346"/>
      <c r="AR46" s="346"/>
      <c r="AS46" s="346"/>
      <c r="AT46" s="346"/>
      <c r="AU46" s="346"/>
      <c r="AV46" s="346"/>
      <c r="AW46" s="346"/>
      <c r="AX46" s="346"/>
      <c r="AY46" s="346"/>
      <c r="AZ46" s="342"/>
      <c r="BA46" s="348">
        <f t="shared" si="9"/>
        <v>0</v>
      </c>
      <c r="BB46" s="348">
        <f t="shared" si="9"/>
        <v>0</v>
      </c>
      <c r="BC46" s="348">
        <f t="shared" si="9"/>
        <v>0</v>
      </c>
      <c r="BD46" s="348">
        <f t="shared" si="9"/>
        <v>0</v>
      </c>
      <c r="BE46" s="348">
        <f t="shared" si="10"/>
        <v>0</v>
      </c>
      <c r="BF46" s="348">
        <f t="shared" si="11"/>
        <v>0</v>
      </c>
      <c r="BG46" s="348">
        <f t="shared" si="11"/>
        <v>0</v>
      </c>
      <c r="BH46" s="348">
        <f t="shared" si="11"/>
        <v>0</v>
      </c>
    </row>
    <row r="47" spans="1:60" s="349" customFormat="1" ht="22.5" customHeight="1">
      <c r="A47" s="830"/>
      <c r="B47" s="839"/>
      <c r="C47" s="363">
        <v>3</v>
      </c>
      <c r="D47" s="363" t="s">
        <v>331</v>
      </c>
      <c r="E47" s="337"/>
      <c r="F47" s="338"/>
      <c r="G47" s="363"/>
      <c r="H47" s="363"/>
      <c r="I47" s="363"/>
      <c r="J47" s="363"/>
      <c r="K47" s="363"/>
      <c r="L47" s="364"/>
      <c r="M47" s="365"/>
      <c r="N47" s="364"/>
      <c r="O47" s="364"/>
      <c r="P47" s="342"/>
      <c r="Q47" s="343"/>
      <c r="R47" s="344"/>
      <c r="S47" s="345"/>
      <c r="T47" s="345"/>
      <c r="U47" s="345"/>
      <c r="V47" s="345"/>
      <c r="W47" s="345"/>
      <c r="X47" s="345"/>
      <c r="Y47" s="345"/>
      <c r="Z47" s="345"/>
      <c r="AA47" s="345"/>
      <c r="AB47" s="342"/>
      <c r="AC47" s="345"/>
      <c r="AD47" s="345"/>
      <c r="AE47" s="345"/>
      <c r="AF47" s="345"/>
      <c r="AG47" s="345"/>
      <c r="AH47" s="345"/>
      <c r="AI47" s="345"/>
      <c r="AJ47" s="345"/>
      <c r="AK47" s="346"/>
      <c r="AL47" s="346"/>
      <c r="AM47" s="346"/>
      <c r="AN47" s="342"/>
      <c r="AO47" s="347"/>
      <c r="AP47" s="347"/>
      <c r="AQ47" s="346"/>
      <c r="AR47" s="346"/>
      <c r="AS47" s="346"/>
      <c r="AT47" s="346"/>
      <c r="AU47" s="346"/>
      <c r="AV47" s="346"/>
      <c r="AW47" s="346"/>
      <c r="AX47" s="346"/>
      <c r="AY47" s="346"/>
      <c r="AZ47" s="342"/>
      <c r="BA47" s="348">
        <f t="shared" si="9"/>
        <v>0</v>
      </c>
      <c r="BB47" s="348">
        <f t="shared" si="9"/>
        <v>0</v>
      </c>
      <c r="BC47" s="348">
        <f t="shared" si="9"/>
        <v>0</v>
      </c>
      <c r="BD47" s="348">
        <f t="shared" si="9"/>
        <v>0</v>
      </c>
      <c r="BE47" s="348">
        <f t="shared" si="10"/>
        <v>0</v>
      </c>
      <c r="BF47" s="348">
        <f t="shared" si="11"/>
        <v>0</v>
      </c>
      <c r="BG47" s="348">
        <f t="shared" si="11"/>
        <v>0</v>
      </c>
      <c r="BH47" s="348">
        <f t="shared" si="11"/>
        <v>0</v>
      </c>
    </row>
    <row r="48" spans="1:60" s="349" customFormat="1" ht="22.5" customHeight="1">
      <c r="A48" s="830"/>
      <c r="B48" s="839"/>
      <c r="C48" s="363">
        <v>4</v>
      </c>
      <c r="D48" s="363" t="s">
        <v>576</v>
      </c>
      <c r="E48" s="337"/>
      <c r="F48" s="338"/>
      <c r="G48" s="363"/>
      <c r="H48" s="363"/>
      <c r="I48" s="363"/>
      <c r="J48" s="363"/>
      <c r="K48" s="363"/>
      <c r="L48" s="364"/>
      <c r="M48" s="365"/>
      <c r="N48" s="364"/>
      <c r="O48" s="364"/>
      <c r="P48" s="342"/>
      <c r="Q48" s="343"/>
      <c r="R48" s="344"/>
      <c r="S48" s="345"/>
      <c r="T48" s="345"/>
      <c r="U48" s="345"/>
      <c r="V48" s="345"/>
      <c r="W48" s="345"/>
      <c r="X48" s="345"/>
      <c r="Y48" s="345"/>
      <c r="Z48" s="345"/>
      <c r="AA48" s="345"/>
      <c r="AB48" s="342"/>
      <c r="AC48" s="345"/>
      <c r="AD48" s="345"/>
      <c r="AE48" s="345"/>
      <c r="AF48" s="345"/>
      <c r="AG48" s="345"/>
      <c r="AH48" s="345"/>
      <c r="AI48" s="345"/>
      <c r="AJ48" s="345"/>
      <c r="AK48" s="346"/>
      <c r="AL48" s="346"/>
      <c r="AM48" s="346"/>
      <c r="AN48" s="342"/>
      <c r="AO48" s="347"/>
      <c r="AP48" s="347"/>
      <c r="AQ48" s="346"/>
      <c r="AR48" s="346"/>
      <c r="AS48" s="346"/>
      <c r="AT48" s="346"/>
      <c r="AU48" s="346"/>
      <c r="AV48" s="346"/>
      <c r="AW48" s="346"/>
      <c r="AX48" s="346"/>
      <c r="AY48" s="346"/>
      <c r="AZ48" s="342"/>
      <c r="BA48" s="348">
        <f t="shared" si="9"/>
        <v>0</v>
      </c>
      <c r="BB48" s="348">
        <f t="shared" si="9"/>
        <v>0</v>
      </c>
      <c r="BC48" s="348">
        <f t="shared" si="9"/>
        <v>0</v>
      </c>
      <c r="BD48" s="348">
        <f t="shared" si="9"/>
        <v>0</v>
      </c>
      <c r="BE48" s="348">
        <f t="shared" si="10"/>
        <v>0</v>
      </c>
      <c r="BF48" s="348">
        <f t="shared" si="11"/>
        <v>0</v>
      </c>
      <c r="BG48" s="348">
        <f t="shared" si="11"/>
        <v>0</v>
      </c>
      <c r="BH48" s="348">
        <f t="shared" si="11"/>
        <v>0</v>
      </c>
    </row>
    <row r="49" spans="1:60" s="349" customFormat="1" ht="22.5" customHeight="1">
      <c r="A49" s="830"/>
      <c r="B49" s="839"/>
      <c r="C49" s="363">
        <v>5</v>
      </c>
      <c r="D49" s="363" t="s">
        <v>339</v>
      </c>
      <c r="E49" s="337"/>
      <c r="F49" s="338"/>
      <c r="G49" s="363"/>
      <c r="H49" s="363"/>
      <c r="I49" s="363"/>
      <c r="J49" s="363"/>
      <c r="K49" s="363"/>
      <c r="L49" s="364"/>
      <c r="M49" s="365"/>
      <c r="N49" s="364"/>
      <c r="O49" s="364"/>
      <c r="P49" s="342"/>
      <c r="Q49" s="343"/>
      <c r="R49" s="344"/>
      <c r="S49" s="345"/>
      <c r="T49" s="345"/>
      <c r="U49" s="345"/>
      <c r="V49" s="345"/>
      <c r="W49" s="345"/>
      <c r="X49" s="345"/>
      <c r="Y49" s="345"/>
      <c r="Z49" s="345"/>
      <c r="AA49" s="345"/>
      <c r="AB49" s="342"/>
      <c r="AC49" s="345"/>
      <c r="AD49" s="345"/>
      <c r="AE49" s="345"/>
      <c r="AF49" s="345"/>
      <c r="AG49" s="345"/>
      <c r="AH49" s="345"/>
      <c r="AI49" s="345"/>
      <c r="AJ49" s="345"/>
      <c r="AK49" s="346"/>
      <c r="AL49" s="346"/>
      <c r="AM49" s="346"/>
      <c r="AN49" s="342"/>
      <c r="AO49" s="347"/>
      <c r="AP49" s="347"/>
      <c r="AQ49" s="346"/>
      <c r="AR49" s="346"/>
      <c r="AS49" s="346"/>
      <c r="AT49" s="346"/>
      <c r="AU49" s="346"/>
      <c r="AV49" s="346"/>
      <c r="AW49" s="346"/>
      <c r="AX49" s="346"/>
      <c r="AY49" s="346"/>
      <c r="AZ49" s="342"/>
      <c r="BA49" s="348">
        <f t="shared" si="9"/>
        <v>0</v>
      </c>
      <c r="BB49" s="348">
        <f t="shared" si="9"/>
        <v>0</v>
      </c>
      <c r="BC49" s="348">
        <f t="shared" si="9"/>
        <v>0</v>
      </c>
      <c r="BD49" s="348">
        <f t="shared" si="9"/>
        <v>0</v>
      </c>
      <c r="BE49" s="348">
        <f t="shared" si="10"/>
        <v>0</v>
      </c>
      <c r="BF49" s="348">
        <f t="shared" si="11"/>
        <v>0</v>
      </c>
      <c r="BG49" s="348">
        <f t="shared" si="11"/>
        <v>0</v>
      </c>
      <c r="BH49" s="348">
        <f t="shared" si="11"/>
        <v>0</v>
      </c>
    </row>
    <row r="50" spans="1:60" s="349" customFormat="1" ht="22.5" customHeight="1">
      <c r="A50" s="830"/>
      <c r="B50" s="839"/>
      <c r="C50" s="363">
        <v>6</v>
      </c>
      <c r="D50" s="363" t="s">
        <v>342</v>
      </c>
      <c r="E50" s="337"/>
      <c r="F50" s="338"/>
      <c r="G50" s="363"/>
      <c r="H50" s="363"/>
      <c r="I50" s="363"/>
      <c r="J50" s="363"/>
      <c r="K50" s="363"/>
      <c r="L50" s="364"/>
      <c r="M50" s="365"/>
      <c r="N50" s="364"/>
      <c r="O50" s="364"/>
      <c r="P50" s="342"/>
      <c r="Q50" s="343"/>
      <c r="R50" s="344"/>
      <c r="S50" s="345"/>
      <c r="T50" s="345"/>
      <c r="U50" s="345"/>
      <c r="V50" s="345"/>
      <c r="W50" s="345"/>
      <c r="X50" s="345"/>
      <c r="Y50" s="345"/>
      <c r="Z50" s="345"/>
      <c r="AA50" s="345"/>
      <c r="AB50" s="342"/>
      <c r="AC50" s="345"/>
      <c r="AD50" s="345"/>
      <c r="AE50" s="345"/>
      <c r="AF50" s="345"/>
      <c r="AG50" s="345"/>
      <c r="AH50" s="345"/>
      <c r="AI50" s="345"/>
      <c r="AJ50" s="345"/>
      <c r="AK50" s="346"/>
      <c r="AL50" s="346"/>
      <c r="AM50" s="346"/>
      <c r="AN50" s="342"/>
      <c r="AO50" s="347"/>
      <c r="AP50" s="347"/>
      <c r="AQ50" s="346"/>
      <c r="AR50" s="346"/>
      <c r="AS50" s="346"/>
      <c r="AT50" s="346"/>
      <c r="AU50" s="346"/>
      <c r="AV50" s="346"/>
      <c r="AW50" s="346"/>
      <c r="AX50" s="346"/>
      <c r="AY50" s="346"/>
      <c r="AZ50" s="342"/>
      <c r="BA50" s="348">
        <f t="shared" si="9"/>
        <v>0</v>
      </c>
      <c r="BB50" s="348">
        <f t="shared" si="9"/>
        <v>0</v>
      </c>
      <c r="BC50" s="348">
        <f t="shared" si="9"/>
        <v>0</v>
      </c>
      <c r="BD50" s="348">
        <f t="shared" si="9"/>
        <v>0</v>
      </c>
      <c r="BE50" s="348">
        <f t="shared" si="10"/>
        <v>0</v>
      </c>
      <c r="BF50" s="348">
        <f t="shared" si="11"/>
        <v>0</v>
      </c>
      <c r="BG50" s="348">
        <f t="shared" si="11"/>
        <v>0</v>
      </c>
      <c r="BH50" s="348">
        <f t="shared" si="11"/>
        <v>0</v>
      </c>
    </row>
    <row r="51" spans="1:60" s="349" customFormat="1" ht="22.5" customHeight="1">
      <c r="A51" s="830"/>
      <c r="B51" s="839"/>
      <c r="C51" s="363">
        <v>7</v>
      </c>
      <c r="D51" s="363" t="s">
        <v>346</v>
      </c>
      <c r="E51" s="337"/>
      <c r="F51" s="338"/>
      <c r="G51" s="363"/>
      <c r="H51" s="363"/>
      <c r="I51" s="363"/>
      <c r="J51" s="363"/>
      <c r="K51" s="363"/>
      <c r="L51" s="364"/>
      <c r="M51" s="365"/>
      <c r="N51" s="364"/>
      <c r="O51" s="364"/>
      <c r="P51" s="342"/>
      <c r="Q51" s="343"/>
      <c r="R51" s="344"/>
      <c r="S51" s="345"/>
      <c r="T51" s="345"/>
      <c r="U51" s="345"/>
      <c r="V51" s="345"/>
      <c r="W51" s="345"/>
      <c r="X51" s="345"/>
      <c r="Y51" s="345"/>
      <c r="Z51" s="345"/>
      <c r="AA51" s="345"/>
      <c r="AB51" s="342"/>
      <c r="AC51" s="345"/>
      <c r="AD51" s="345"/>
      <c r="AE51" s="345"/>
      <c r="AF51" s="345"/>
      <c r="AG51" s="345"/>
      <c r="AH51" s="345"/>
      <c r="AI51" s="345"/>
      <c r="AJ51" s="345"/>
      <c r="AK51" s="346"/>
      <c r="AL51" s="346"/>
      <c r="AM51" s="346"/>
      <c r="AN51" s="342"/>
      <c r="AO51" s="347"/>
      <c r="AP51" s="347"/>
      <c r="AQ51" s="346"/>
      <c r="AR51" s="346"/>
      <c r="AS51" s="346"/>
      <c r="AT51" s="346"/>
      <c r="AU51" s="346"/>
      <c r="AV51" s="346"/>
      <c r="AW51" s="346"/>
      <c r="AX51" s="346"/>
      <c r="AY51" s="346"/>
      <c r="AZ51" s="342"/>
      <c r="BA51" s="348">
        <f t="shared" si="9"/>
        <v>0</v>
      </c>
      <c r="BB51" s="348">
        <f t="shared" si="9"/>
        <v>0</v>
      </c>
      <c r="BC51" s="348">
        <f t="shared" si="9"/>
        <v>0</v>
      </c>
      <c r="BD51" s="348">
        <f t="shared" si="9"/>
        <v>0</v>
      </c>
      <c r="BE51" s="348">
        <f t="shared" si="10"/>
        <v>0</v>
      </c>
      <c r="BF51" s="348">
        <f t="shared" si="11"/>
        <v>0</v>
      </c>
      <c r="BG51" s="348">
        <f t="shared" si="11"/>
        <v>0</v>
      </c>
      <c r="BH51" s="348">
        <f t="shared" si="11"/>
        <v>0</v>
      </c>
    </row>
    <row r="52" spans="1:60" s="349" customFormat="1" ht="22.5" customHeight="1">
      <c r="A52" s="830"/>
      <c r="B52" s="839"/>
      <c r="C52" s="363">
        <v>8</v>
      </c>
      <c r="D52" s="363" t="s">
        <v>351</v>
      </c>
      <c r="E52" s="337"/>
      <c r="F52" s="338"/>
      <c r="G52" s="363"/>
      <c r="H52" s="363"/>
      <c r="I52" s="363"/>
      <c r="J52" s="363"/>
      <c r="K52" s="363"/>
      <c r="L52" s="364"/>
      <c r="M52" s="365"/>
      <c r="N52" s="364"/>
      <c r="O52" s="364"/>
      <c r="P52" s="342"/>
      <c r="Q52" s="343"/>
      <c r="R52" s="344"/>
      <c r="S52" s="345"/>
      <c r="T52" s="345"/>
      <c r="U52" s="345"/>
      <c r="V52" s="345"/>
      <c r="W52" s="345"/>
      <c r="X52" s="345"/>
      <c r="Y52" s="345"/>
      <c r="Z52" s="345"/>
      <c r="AA52" s="345"/>
      <c r="AB52" s="342"/>
      <c r="AC52" s="345"/>
      <c r="AD52" s="345"/>
      <c r="AE52" s="345"/>
      <c r="AF52" s="345"/>
      <c r="AG52" s="345"/>
      <c r="AH52" s="345"/>
      <c r="AI52" s="345"/>
      <c r="AJ52" s="345"/>
      <c r="AK52" s="346"/>
      <c r="AL52" s="346"/>
      <c r="AM52" s="346"/>
      <c r="AN52" s="342"/>
      <c r="AO52" s="347"/>
      <c r="AP52" s="347"/>
      <c r="AQ52" s="346"/>
      <c r="AR52" s="346"/>
      <c r="AS52" s="346"/>
      <c r="AT52" s="346"/>
      <c r="AU52" s="346"/>
      <c r="AV52" s="346"/>
      <c r="AW52" s="346"/>
      <c r="AX52" s="346"/>
      <c r="AY52" s="346"/>
      <c r="AZ52" s="342"/>
      <c r="BA52" s="348">
        <f t="shared" si="9"/>
        <v>0</v>
      </c>
      <c r="BB52" s="348">
        <f t="shared" si="9"/>
        <v>0</v>
      </c>
      <c r="BC52" s="348">
        <f t="shared" si="9"/>
        <v>0</v>
      </c>
      <c r="BD52" s="348">
        <f t="shared" si="9"/>
        <v>0</v>
      </c>
      <c r="BE52" s="348">
        <f t="shared" si="10"/>
        <v>0</v>
      </c>
      <c r="BF52" s="348">
        <f t="shared" si="11"/>
        <v>0</v>
      </c>
      <c r="BG52" s="348">
        <f t="shared" si="11"/>
        <v>0</v>
      </c>
      <c r="BH52" s="348">
        <f t="shared" si="11"/>
        <v>0</v>
      </c>
    </row>
    <row r="53" spans="1:60" s="349" customFormat="1" ht="22.5" customHeight="1">
      <c r="A53" s="830"/>
      <c r="B53" s="839"/>
      <c r="C53" s="363">
        <v>9</v>
      </c>
      <c r="D53" s="363" t="s">
        <v>577</v>
      </c>
      <c r="E53" s="337"/>
      <c r="F53" s="338"/>
      <c r="G53" s="363"/>
      <c r="H53" s="363"/>
      <c r="I53" s="363"/>
      <c r="J53" s="363"/>
      <c r="K53" s="363"/>
      <c r="L53" s="364"/>
      <c r="M53" s="365"/>
      <c r="N53" s="364"/>
      <c r="O53" s="364"/>
      <c r="P53" s="342"/>
      <c r="Q53" s="343"/>
      <c r="R53" s="344"/>
      <c r="S53" s="345"/>
      <c r="T53" s="345"/>
      <c r="U53" s="345"/>
      <c r="V53" s="345"/>
      <c r="W53" s="345"/>
      <c r="X53" s="345"/>
      <c r="Y53" s="345"/>
      <c r="Z53" s="345"/>
      <c r="AA53" s="345"/>
      <c r="AB53" s="342"/>
      <c r="AC53" s="345"/>
      <c r="AD53" s="345"/>
      <c r="AE53" s="345"/>
      <c r="AF53" s="345"/>
      <c r="AG53" s="345"/>
      <c r="AH53" s="345"/>
      <c r="AI53" s="345"/>
      <c r="AJ53" s="345"/>
      <c r="AK53" s="346"/>
      <c r="AL53" s="346"/>
      <c r="AM53" s="346"/>
      <c r="AN53" s="342"/>
      <c r="AO53" s="347"/>
      <c r="AP53" s="347"/>
      <c r="AQ53" s="346"/>
      <c r="AR53" s="346"/>
      <c r="AS53" s="346"/>
      <c r="AT53" s="346"/>
      <c r="AU53" s="346"/>
      <c r="AV53" s="346"/>
      <c r="AW53" s="346"/>
      <c r="AX53" s="346"/>
      <c r="AY53" s="346"/>
      <c r="AZ53" s="342"/>
      <c r="BA53" s="348">
        <f t="shared" si="9"/>
        <v>0</v>
      </c>
      <c r="BB53" s="348">
        <f t="shared" si="9"/>
        <v>0</v>
      </c>
      <c r="BC53" s="348">
        <f t="shared" si="9"/>
        <v>0</v>
      </c>
      <c r="BD53" s="348">
        <f t="shared" si="9"/>
        <v>0</v>
      </c>
      <c r="BE53" s="348">
        <f t="shared" si="10"/>
        <v>0</v>
      </c>
      <c r="BF53" s="348">
        <f t="shared" si="11"/>
        <v>0</v>
      </c>
      <c r="BG53" s="348">
        <f t="shared" si="11"/>
        <v>0</v>
      </c>
      <c r="BH53" s="348">
        <f t="shared" si="11"/>
        <v>0</v>
      </c>
    </row>
    <row r="54" spans="1:60" s="349" customFormat="1" ht="22.5" customHeight="1">
      <c r="A54" s="830"/>
      <c r="B54" s="839"/>
      <c r="C54" s="363">
        <v>10</v>
      </c>
      <c r="D54" s="363" t="s">
        <v>578</v>
      </c>
      <c r="E54" s="337"/>
      <c r="F54" s="338"/>
      <c r="G54" s="363"/>
      <c r="H54" s="363"/>
      <c r="I54" s="363"/>
      <c r="J54" s="363"/>
      <c r="K54" s="363"/>
      <c r="L54" s="364"/>
      <c r="M54" s="365"/>
      <c r="N54" s="364"/>
      <c r="O54" s="364"/>
      <c r="P54" s="342"/>
      <c r="Q54" s="343"/>
      <c r="R54" s="344"/>
      <c r="S54" s="345"/>
      <c r="T54" s="345"/>
      <c r="U54" s="345"/>
      <c r="V54" s="345"/>
      <c r="W54" s="345"/>
      <c r="X54" s="345"/>
      <c r="Y54" s="345"/>
      <c r="Z54" s="345"/>
      <c r="AA54" s="345"/>
      <c r="AB54" s="342"/>
      <c r="AC54" s="345"/>
      <c r="AD54" s="345"/>
      <c r="AE54" s="345"/>
      <c r="AF54" s="345"/>
      <c r="AG54" s="345"/>
      <c r="AH54" s="345"/>
      <c r="AI54" s="345"/>
      <c r="AJ54" s="345"/>
      <c r="AK54" s="346"/>
      <c r="AL54" s="346"/>
      <c r="AM54" s="346"/>
      <c r="AN54" s="342"/>
      <c r="AO54" s="347"/>
      <c r="AP54" s="347"/>
      <c r="AQ54" s="346"/>
      <c r="AR54" s="346"/>
      <c r="AS54" s="346"/>
      <c r="AT54" s="346"/>
      <c r="AU54" s="346"/>
      <c r="AV54" s="346"/>
      <c r="AW54" s="346"/>
      <c r="AX54" s="346"/>
      <c r="AY54" s="346"/>
      <c r="AZ54" s="342"/>
      <c r="BA54" s="348">
        <f t="shared" si="9"/>
        <v>0</v>
      </c>
      <c r="BB54" s="348">
        <f t="shared" si="9"/>
        <v>0</v>
      </c>
      <c r="BC54" s="348">
        <f t="shared" si="9"/>
        <v>0</v>
      </c>
      <c r="BD54" s="348">
        <f t="shared" si="9"/>
        <v>0</v>
      </c>
      <c r="BE54" s="348">
        <f t="shared" si="10"/>
        <v>0</v>
      </c>
      <c r="BF54" s="348">
        <f t="shared" si="11"/>
        <v>0</v>
      </c>
      <c r="BG54" s="348">
        <f t="shared" si="11"/>
        <v>0</v>
      </c>
      <c r="BH54" s="348">
        <f t="shared" si="11"/>
        <v>0</v>
      </c>
    </row>
    <row r="55" spans="1:60" s="349" customFormat="1" ht="22.5" customHeight="1">
      <c r="A55" s="830"/>
      <c r="B55" s="839"/>
      <c r="C55" s="363">
        <v>11</v>
      </c>
      <c r="D55" s="363" t="s">
        <v>366</v>
      </c>
      <c r="E55" s="337"/>
      <c r="F55" s="338"/>
      <c r="G55" s="363"/>
      <c r="H55" s="363"/>
      <c r="I55" s="363"/>
      <c r="J55" s="363"/>
      <c r="K55" s="363"/>
      <c r="L55" s="364"/>
      <c r="M55" s="365"/>
      <c r="N55" s="364"/>
      <c r="O55" s="364"/>
      <c r="P55" s="342"/>
      <c r="Q55" s="343"/>
      <c r="R55" s="344"/>
      <c r="S55" s="345"/>
      <c r="T55" s="345"/>
      <c r="U55" s="345"/>
      <c r="V55" s="345"/>
      <c r="W55" s="345"/>
      <c r="X55" s="345"/>
      <c r="Y55" s="345"/>
      <c r="Z55" s="345"/>
      <c r="AA55" s="345"/>
      <c r="AB55" s="342"/>
      <c r="AC55" s="345"/>
      <c r="AD55" s="345"/>
      <c r="AE55" s="345"/>
      <c r="AF55" s="345"/>
      <c r="AG55" s="345"/>
      <c r="AH55" s="345"/>
      <c r="AI55" s="345"/>
      <c r="AJ55" s="345"/>
      <c r="AK55" s="346"/>
      <c r="AL55" s="346"/>
      <c r="AM55" s="346"/>
      <c r="AN55" s="342"/>
      <c r="AO55" s="347"/>
      <c r="AP55" s="347"/>
      <c r="AQ55" s="346"/>
      <c r="AR55" s="346"/>
      <c r="AS55" s="346"/>
      <c r="AT55" s="346"/>
      <c r="AU55" s="346"/>
      <c r="AV55" s="346"/>
      <c r="AW55" s="346"/>
      <c r="AX55" s="346"/>
      <c r="AY55" s="346"/>
      <c r="AZ55" s="342"/>
      <c r="BA55" s="348">
        <f t="shared" si="9"/>
        <v>0</v>
      </c>
      <c r="BB55" s="348">
        <f t="shared" si="9"/>
        <v>0</v>
      </c>
      <c r="BC55" s="348">
        <f t="shared" si="9"/>
        <v>0</v>
      </c>
      <c r="BD55" s="348">
        <f t="shared" si="9"/>
        <v>0</v>
      </c>
      <c r="BE55" s="348">
        <f t="shared" si="10"/>
        <v>0</v>
      </c>
      <c r="BF55" s="348">
        <f t="shared" si="11"/>
        <v>0</v>
      </c>
      <c r="BG55" s="348">
        <f t="shared" si="11"/>
        <v>0</v>
      </c>
      <c r="BH55" s="348">
        <f t="shared" si="11"/>
        <v>0</v>
      </c>
    </row>
    <row r="56" spans="1:60" s="349" customFormat="1" ht="22.5" customHeight="1">
      <c r="A56" s="830"/>
      <c r="B56" s="839"/>
      <c r="C56" s="363">
        <v>12</v>
      </c>
      <c r="D56" s="363" t="s">
        <v>371</v>
      </c>
      <c r="E56" s="337"/>
      <c r="F56" s="338"/>
      <c r="G56" s="363"/>
      <c r="H56" s="363"/>
      <c r="I56" s="363"/>
      <c r="J56" s="363"/>
      <c r="K56" s="363"/>
      <c r="L56" s="364"/>
      <c r="M56" s="365"/>
      <c r="N56" s="364"/>
      <c r="O56" s="364"/>
      <c r="P56" s="342"/>
      <c r="Q56" s="343"/>
      <c r="R56" s="344"/>
      <c r="S56" s="345"/>
      <c r="T56" s="345"/>
      <c r="U56" s="345"/>
      <c r="V56" s="345"/>
      <c r="W56" s="345"/>
      <c r="X56" s="345"/>
      <c r="Y56" s="345"/>
      <c r="Z56" s="345"/>
      <c r="AA56" s="345"/>
      <c r="AB56" s="342"/>
      <c r="AC56" s="345"/>
      <c r="AD56" s="345"/>
      <c r="AE56" s="345"/>
      <c r="AF56" s="345"/>
      <c r="AG56" s="345"/>
      <c r="AH56" s="345"/>
      <c r="AI56" s="345"/>
      <c r="AJ56" s="345"/>
      <c r="AK56" s="346"/>
      <c r="AL56" s="346"/>
      <c r="AM56" s="346"/>
      <c r="AN56" s="342"/>
      <c r="AO56" s="347"/>
      <c r="AP56" s="347"/>
      <c r="AQ56" s="346"/>
      <c r="AR56" s="346"/>
      <c r="AS56" s="346"/>
      <c r="AT56" s="346"/>
      <c r="AU56" s="346"/>
      <c r="AV56" s="346"/>
      <c r="AW56" s="346"/>
      <c r="AX56" s="346"/>
      <c r="AY56" s="346"/>
      <c r="AZ56" s="342"/>
      <c r="BA56" s="348">
        <f t="shared" si="9"/>
        <v>0</v>
      </c>
      <c r="BB56" s="348">
        <f t="shared" si="9"/>
        <v>0</v>
      </c>
      <c r="BC56" s="348">
        <f t="shared" si="9"/>
        <v>0</v>
      </c>
      <c r="BD56" s="348">
        <f t="shared" si="9"/>
        <v>0</v>
      </c>
      <c r="BE56" s="348">
        <f t="shared" si="10"/>
        <v>0</v>
      </c>
      <c r="BF56" s="348">
        <f t="shared" si="11"/>
        <v>0</v>
      </c>
      <c r="BG56" s="348">
        <f t="shared" si="11"/>
        <v>0</v>
      </c>
      <c r="BH56" s="348">
        <f t="shared" si="11"/>
        <v>0</v>
      </c>
    </row>
    <row r="57" spans="1:60" s="349" customFormat="1" ht="22.5" customHeight="1">
      <c r="A57" s="830"/>
      <c r="B57" s="839"/>
      <c r="C57" s="363">
        <v>13</v>
      </c>
      <c r="D57" s="363" t="s">
        <v>376</v>
      </c>
      <c r="E57" s="337"/>
      <c r="F57" s="338"/>
      <c r="G57" s="363"/>
      <c r="H57" s="363"/>
      <c r="I57" s="363"/>
      <c r="J57" s="363"/>
      <c r="K57" s="363"/>
      <c r="L57" s="364"/>
      <c r="M57" s="365"/>
      <c r="N57" s="364"/>
      <c r="O57" s="364"/>
      <c r="P57" s="342"/>
      <c r="Q57" s="343"/>
      <c r="R57" s="344"/>
      <c r="S57" s="345"/>
      <c r="T57" s="345"/>
      <c r="U57" s="345"/>
      <c r="V57" s="345"/>
      <c r="W57" s="345"/>
      <c r="X57" s="345"/>
      <c r="Y57" s="345"/>
      <c r="Z57" s="345"/>
      <c r="AA57" s="345"/>
      <c r="AB57" s="342"/>
      <c r="AC57" s="345"/>
      <c r="AD57" s="345"/>
      <c r="AE57" s="345"/>
      <c r="AF57" s="345"/>
      <c r="AG57" s="345"/>
      <c r="AH57" s="345"/>
      <c r="AI57" s="345"/>
      <c r="AJ57" s="345"/>
      <c r="AK57" s="346"/>
      <c r="AL57" s="346"/>
      <c r="AM57" s="346"/>
      <c r="AN57" s="342"/>
      <c r="AO57" s="347"/>
      <c r="AP57" s="347"/>
      <c r="AQ57" s="346"/>
      <c r="AR57" s="346"/>
      <c r="AS57" s="346"/>
      <c r="AT57" s="346"/>
      <c r="AU57" s="346"/>
      <c r="AV57" s="346"/>
      <c r="AW57" s="346"/>
      <c r="AX57" s="346"/>
      <c r="AY57" s="346"/>
      <c r="AZ57" s="342"/>
      <c r="BA57" s="348">
        <f t="shared" si="9"/>
        <v>0</v>
      </c>
      <c r="BB57" s="348">
        <f t="shared" si="9"/>
        <v>0</v>
      </c>
      <c r="BC57" s="348">
        <f t="shared" si="9"/>
        <v>0</v>
      </c>
      <c r="BD57" s="348">
        <f t="shared" si="9"/>
        <v>0</v>
      </c>
      <c r="BE57" s="348">
        <f t="shared" si="10"/>
        <v>0</v>
      </c>
      <c r="BF57" s="348">
        <f t="shared" si="11"/>
        <v>0</v>
      </c>
      <c r="BG57" s="348">
        <f t="shared" si="11"/>
        <v>0</v>
      </c>
      <c r="BH57" s="348">
        <f t="shared" si="11"/>
        <v>0</v>
      </c>
    </row>
    <row r="58" spans="1:60" s="349" customFormat="1" ht="22.5" customHeight="1">
      <c r="A58" s="830"/>
      <c r="B58" s="839"/>
      <c r="C58" s="363">
        <v>14</v>
      </c>
      <c r="D58" s="363" t="s">
        <v>579</v>
      </c>
      <c r="E58" s="337"/>
      <c r="F58" s="338"/>
      <c r="G58" s="363"/>
      <c r="H58" s="363"/>
      <c r="I58" s="363"/>
      <c r="J58" s="363"/>
      <c r="K58" s="363"/>
      <c r="L58" s="364"/>
      <c r="M58" s="365"/>
      <c r="N58" s="364"/>
      <c r="O58" s="364"/>
      <c r="P58" s="342"/>
      <c r="Q58" s="343"/>
      <c r="R58" s="344"/>
      <c r="S58" s="345"/>
      <c r="T58" s="345"/>
      <c r="U58" s="345"/>
      <c r="V58" s="345"/>
      <c r="W58" s="345"/>
      <c r="X58" s="345"/>
      <c r="Y58" s="345"/>
      <c r="Z58" s="345"/>
      <c r="AA58" s="345"/>
      <c r="AB58" s="342"/>
      <c r="AC58" s="345"/>
      <c r="AD58" s="345"/>
      <c r="AE58" s="345"/>
      <c r="AF58" s="345"/>
      <c r="AG58" s="345"/>
      <c r="AH58" s="345"/>
      <c r="AI58" s="345"/>
      <c r="AJ58" s="345"/>
      <c r="AK58" s="346"/>
      <c r="AL58" s="346"/>
      <c r="AM58" s="346"/>
      <c r="AN58" s="342"/>
      <c r="AO58" s="347"/>
      <c r="AP58" s="347"/>
      <c r="AQ58" s="346"/>
      <c r="AR58" s="346"/>
      <c r="AS58" s="346"/>
      <c r="AT58" s="346"/>
      <c r="AU58" s="346"/>
      <c r="AV58" s="346"/>
      <c r="AW58" s="346"/>
      <c r="AX58" s="346"/>
      <c r="AY58" s="346"/>
      <c r="AZ58" s="342"/>
      <c r="BA58" s="348">
        <f t="shared" si="9"/>
        <v>0</v>
      </c>
      <c r="BB58" s="348">
        <f t="shared" si="9"/>
        <v>0</v>
      </c>
      <c r="BC58" s="348">
        <f t="shared" si="9"/>
        <v>0</v>
      </c>
      <c r="BD58" s="348">
        <f t="shared" si="9"/>
        <v>0</v>
      </c>
      <c r="BE58" s="348">
        <f t="shared" si="10"/>
        <v>0</v>
      </c>
      <c r="BF58" s="348">
        <f t="shared" si="11"/>
        <v>0</v>
      </c>
      <c r="BG58" s="348">
        <f t="shared" si="11"/>
        <v>0</v>
      </c>
      <c r="BH58" s="348">
        <f t="shared" si="11"/>
        <v>0</v>
      </c>
    </row>
    <row r="59" spans="1:60" s="349" customFormat="1" ht="22.5" customHeight="1">
      <c r="A59" s="830"/>
      <c r="B59" s="839"/>
      <c r="C59" s="363">
        <v>15</v>
      </c>
      <c r="D59" s="363" t="s">
        <v>386</v>
      </c>
      <c r="E59" s="337"/>
      <c r="F59" s="338"/>
      <c r="G59" s="363"/>
      <c r="H59" s="363"/>
      <c r="I59" s="363"/>
      <c r="J59" s="363"/>
      <c r="K59" s="363"/>
      <c r="L59" s="364"/>
      <c r="M59" s="365"/>
      <c r="N59" s="364"/>
      <c r="O59" s="364"/>
      <c r="P59" s="342"/>
      <c r="Q59" s="343"/>
      <c r="R59" s="344"/>
      <c r="S59" s="345"/>
      <c r="T59" s="345"/>
      <c r="U59" s="345"/>
      <c r="V59" s="345"/>
      <c r="W59" s="345"/>
      <c r="X59" s="345"/>
      <c r="Y59" s="345"/>
      <c r="Z59" s="345"/>
      <c r="AA59" s="345"/>
      <c r="AB59" s="342"/>
      <c r="AC59" s="345"/>
      <c r="AD59" s="345"/>
      <c r="AE59" s="345"/>
      <c r="AF59" s="345"/>
      <c r="AG59" s="345"/>
      <c r="AH59" s="345"/>
      <c r="AI59" s="345"/>
      <c r="AJ59" s="345"/>
      <c r="AK59" s="346"/>
      <c r="AL59" s="346"/>
      <c r="AM59" s="346"/>
      <c r="AN59" s="342"/>
      <c r="AO59" s="347"/>
      <c r="AP59" s="347"/>
      <c r="AQ59" s="346"/>
      <c r="AR59" s="346"/>
      <c r="AS59" s="346"/>
      <c r="AT59" s="346"/>
      <c r="AU59" s="346"/>
      <c r="AV59" s="346"/>
      <c r="AW59" s="346"/>
      <c r="AX59" s="346"/>
      <c r="AY59" s="346"/>
      <c r="AZ59" s="342"/>
      <c r="BA59" s="348">
        <f t="shared" si="9"/>
        <v>0</v>
      </c>
      <c r="BB59" s="348">
        <f t="shared" si="9"/>
        <v>0</v>
      </c>
      <c r="BC59" s="348">
        <f t="shared" si="9"/>
        <v>0</v>
      </c>
      <c r="BD59" s="348">
        <f t="shared" si="9"/>
        <v>0</v>
      </c>
      <c r="BE59" s="348">
        <f t="shared" si="10"/>
        <v>0</v>
      </c>
      <c r="BF59" s="348">
        <f t="shared" si="11"/>
        <v>0</v>
      </c>
      <c r="BG59" s="348">
        <f t="shared" si="11"/>
        <v>0</v>
      </c>
      <c r="BH59" s="348">
        <f t="shared" si="11"/>
        <v>0</v>
      </c>
    </row>
    <row r="60" spans="1:60" s="349" customFormat="1" ht="22.5" customHeight="1">
      <c r="A60" s="830"/>
      <c r="B60" s="839"/>
      <c r="C60" s="363">
        <v>16</v>
      </c>
      <c r="D60" s="363" t="s">
        <v>391</v>
      </c>
      <c r="E60" s="337"/>
      <c r="F60" s="338"/>
      <c r="G60" s="363"/>
      <c r="H60" s="363"/>
      <c r="I60" s="363"/>
      <c r="J60" s="363"/>
      <c r="K60" s="363"/>
      <c r="L60" s="364"/>
      <c r="M60" s="365"/>
      <c r="N60" s="364"/>
      <c r="O60" s="364"/>
      <c r="P60" s="342"/>
      <c r="Q60" s="343"/>
      <c r="R60" s="344"/>
      <c r="S60" s="345"/>
      <c r="T60" s="345"/>
      <c r="U60" s="345"/>
      <c r="V60" s="345"/>
      <c r="W60" s="345"/>
      <c r="X60" s="345"/>
      <c r="Y60" s="345"/>
      <c r="Z60" s="345"/>
      <c r="AA60" s="345"/>
      <c r="AB60" s="342"/>
      <c r="AC60" s="345"/>
      <c r="AD60" s="345"/>
      <c r="AE60" s="345"/>
      <c r="AF60" s="345"/>
      <c r="AG60" s="345"/>
      <c r="AH60" s="345"/>
      <c r="AI60" s="345"/>
      <c r="AJ60" s="345"/>
      <c r="AK60" s="346"/>
      <c r="AL60" s="346"/>
      <c r="AM60" s="346"/>
      <c r="AN60" s="342"/>
      <c r="AO60" s="347"/>
      <c r="AP60" s="347"/>
      <c r="AQ60" s="346"/>
      <c r="AR60" s="346"/>
      <c r="AS60" s="346"/>
      <c r="AT60" s="346"/>
      <c r="AU60" s="346"/>
      <c r="AV60" s="346"/>
      <c r="AW60" s="346"/>
      <c r="AX60" s="346"/>
      <c r="AY60" s="346"/>
      <c r="AZ60" s="342"/>
      <c r="BA60" s="348">
        <f t="shared" si="9"/>
        <v>0</v>
      </c>
      <c r="BB60" s="348">
        <f t="shared" si="9"/>
        <v>0</v>
      </c>
      <c r="BC60" s="348">
        <f t="shared" si="9"/>
        <v>0</v>
      </c>
      <c r="BD60" s="348">
        <f t="shared" si="9"/>
        <v>0</v>
      </c>
      <c r="BE60" s="348">
        <f t="shared" si="10"/>
        <v>0</v>
      </c>
      <c r="BF60" s="348">
        <f t="shared" si="11"/>
        <v>0</v>
      </c>
      <c r="BG60" s="348">
        <f t="shared" si="11"/>
        <v>0</v>
      </c>
      <c r="BH60" s="348">
        <f t="shared" si="11"/>
        <v>0</v>
      </c>
    </row>
    <row r="61" spans="1:60" s="349" customFormat="1" ht="22.5" customHeight="1">
      <c r="A61" s="830"/>
      <c r="B61" s="839"/>
      <c r="C61" s="363">
        <v>17</v>
      </c>
      <c r="D61" s="363" t="s">
        <v>396</v>
      </c>
      <c r="E61" s="337"/>
      <c r="F61" s="338"/>
      <c r="G61" s="363"/>
      <c r="H61" s="363"/>
      <c r="I61" s="363"/>
      <c r="J61" s="363"/>
      <c r="K61" s="363"/>
      <c r="L61" s="364"/>
      <c r="M61" s="365"/>
      <c r="N61" s="364"/>
      <c r="O61" s="364"/>
      <c r="P61" s="342"/>
      <c r="Q61" s="343"/>
      <c r="R61" s="344"/>
      <c r="S61" s="345"/>
      <c r="T61" s="345"/>
      <c r="U61" s="345"/>
      <c r="V61" s="345"/>
      <c r="W61" s="345"/>
      <c r="X61" s="345"/>
      <c r="Y61" s="345"/>
      <c r="Z61" s="345"/>
      <c r="AA61" s="345"/>
      <c r="AB61" s="342"/>
      <c r="AC61" s="345"/>
      <c r="AD61" s="345"/>
      <c r="AE61" s="345"/>
      <c r="AF61" s="345"/>
      <c r="AG61" s="345"/>
      <c r="AH61" s="345"/>
      <c r="AI61" s="345"/>
      <c r="AJ61" s="345"/>
      <c r="AK61" s="346"/>
      <c r="AL61" s="346"/>
      <c r="AM61" s="346"/>
      <c r="AN61" s="342"/>
      <c r="AO61" s="347"/>
      <c r="AP61" s="347"/>
      <c r="AQ61" s="346"/>
      <c r="AR61" s="346"/>
      <c r="AS61" s="346"/>
      <c r="AT61" s="346"/>
      <c r="AU61" s="346"/>
      <c r="AV61" s="346"/>
      <c r="AW61" s="346"/>
      <c r="AX61" s="346"/>
      <c r="AY61" s="346"/>
      <c r="AZ61" s="342"/>
      <c r="BA61" s="348">
        <f t="shared" si="9"/>
        <v>0</v>
      </c>
      <c r="BB61" s="348">
        <f t="shared" si="9"/>
        <v>0</v>
      </c>
      <c r="BC61" s="348">
        <f t="shared" si="9"/>
        <v>0</v>
      </c>
      <c r="BD61" s="348">
        <f t="shared" si="9"/>
        <v>0</v>
      </c>
      <c r="BE61" s="348">
        <f t="shared" si="10"/>
        <v>0</v>
      </c>
      <c r="BF61" s="348">
        <f t="shared" si="11"/>
        <v>0</v>
      </c>
      <c r="BG61" s="348">
        <f t="shared" si="11"/>
        <v>0</v>
      </c>
      <c r="BH61" s="348">
        <f t="shared" si="11"/>
        <v>0</v>
      </c>
    </row>
    <row r="62" spans="1:60" s="349" customFormat="1" ht="22.5" customHeight="1">
      <c r="A62" s="830"/>
      <c r="B62" s="839"/>
      <c r="C62" s="363">
        <v>18</v>
      </c>
      <c r="D62" s="363" t="s">
        <v>401</v>
      </c>
      <c r="E62" s="337"/>
      <c r="F62" s="338"/>
      <c r="G62" s="363"/>
      <c r="H62" s="363"/>
      <c r="I62" s="363"/>
      <c r="J62" s="363"/>
      <c r="K62" s="363"/>
      <c r="L62" s="364"/>
      <c r="M62" s="365"/>
      <c r="N62" s="364"/>
      <c r="O62" s="364"/>
      <c r="P62" s="342"/>
      <c r="Q62" s="343"/>
      <c r="R62" s="344"/>
      <c r="S62" s="345"/>
      <c r="T62" s="345"/>
      <c r="U62" s="345"/>
      <c r="V62" s="345"/>
      <c r="W62" s="345"/>
      <c r="X62" s="345"/>
      <c r="Y62" s="345"/>
      <c r="Z62" s="345"/>
      <c r="AA62" s="345"/>
      <c r="AB62" s="342"/>
      <c r="AC62" s="345"/>
      <c r="AD62" s="345"/>
      <c r="AE62" s="345"/>
      <c r="AF62" s="345"/>
      <c r="AG62" s="345"/>
      <c r="AH62" s="345"/>
      <c r="AI62" s="345"/>
      <c r="AJ62" s="345"/>
      <c r="AK62" s="346"/>
      <c r="AL62" s="346"/>
      <c r="AM62" s="346"/>
      <c r="AN62" s="342"/>
      <c r="AO62" s="347"/>
      <c r="AP62" s="347"/>
      <c r="AQ62" s="346"/>
      <c r="AR62" s="346"/>
      <c r="AS62" s="346"/>
      <c r="AT62" s="346"/>
      <c r="AU62" s="346"/>
      <c r="AV62" s="346"/>
      <c r="AW62" s="346"/>
      <c r="AX62" s="346"/>
      <c r="AY62" s="346"/>
      <c r="AZ62" s="342"/>
      <c r="BA62" s="348">
        <f t="shared" si="9"/>
        <v>0</v>
      </c>
      <c r="BB62" s="348">
        <f t="shared" si="9"/>
        <v>0</v>
      </c>
      <c r="BC62" s="348">
        <f t="shared" si="9"/>
        <v>0</v>
      </c>
      <c r="BD62" s="348">
        <f t="shared" si="9"/>
        <v>0</v>
      </c>
      <c r="BE62" s="348">
        <f t="shared" si="10"/>
        <v>0</v>
      </c>
      <c r="BF62" s="348">
        <f t="shared" si="11"/>
        <v>0</v>
      </c>
      <c r="BG62" s="348">
        <f t="shared" si="11"/>
        <v>0</v>
      </c>
      <c r="BH62" s="348">
        <f t="shared" si="11"/>
        <v>0</v>
      </c>
    </row>
    <row r="63" spans="1:60" s="349" customFormat="1" ht="22.5" customHeight="1">
      <c r="A63" s="830"/>
      <c r="B63" s="839"/>
      <c r="C63" s="363">
        <v>19</v>
      </c>
      <c r="D63" s="363" t="s">
        <v>406</v>
      </c>
      <c r="E63" s="337"/>
      <c r="F63" s="338"/>
      <c r="G63" s="363"/>
      <c r="H63" s="363"/>
      <c r="I63" s="363"/>
      <c r="J63" s="363"/>
      <c r="K63" s="363"/>
      <c r="L63" s="364"/>
      <c r="M63" s="365"/>
      <c r="N63" s="364"/>
      <c r="O63" s="364"/>
      <c r="P63" s="342"/>
      <c r="Q63" s="343"/>
      <c r="R63" s="344"/>
      <c r="S63" s="345"/>
      <c r="T63" s="345"/>
      <c r="U63" s="345"/>
      <c r="V63" s="345"/>
      <c r="W63" s="345"/>
      <c r="X63" s="345"/>
      <c r="Y63" s="345"/>
      <c r="Z63" s="345"/>
      <c r="AA63" s="345"/>
      <c r="AB63" s="342"/>
      <c r="AC63" s="345"/>
      <c r="AD63" s="345"/>
      <c r="AE63" s="345"/>
      <c r="AF63" s="345"/>
      <c r="AG63" s="345"/>
      <c r="AH63" s="345"/>
      <c r="AI63" s="345"/>
      <c r="AJ63" s="345"/>
      <c r="AK63" s="346"/>
      <c r="AL63" s="346"/>
      <c r="AM63" s="346"/>
      <c r="AN63" s="342"/>
      <c r="AO63" s="347"/>
      <c r="AP63" s="347"/>
      <c r="AQ63" s="346"/>
      <c r="AR63" s="346"/>
      <c r="AS63" s="346"/>
      <c r="AT63" s="346"/>
      <c r="AU63" s="346"/>
      <c r="AV63" s="346"/>
      <c r="AW63" s="346"/>
      <c r="AX63" s="346"/>
      <c r="AY63" s="346"/>
      <c r="AZ63" s="342"/>
      <c r="BA63" s="348">
        <f t="shared" si="9"/>
        <v>0</v>
      </c>
      <c r="BB63" s="348">
        <f t="shared" si="9"/>
        <v>0</v>
      </c>
      <c r="BC63" s="348">
        <f t="shared" si="9"/>
        <v>0</v>
      </c>
      <c r="BD63" s="348">
        <f t="shared" si="9"/>
        <v>0</v>
      </c>
      <c r="BE63" s="348">
        <f t="shared" si="10"/>
        <v>0</v>
      </c>
      <c r="BF63" s="348">
        <f t="shared" si="11"/>
        <v>0</v>
      </c>
      <c r="BG63" s="348">
        <f t="shared" si="11"/>
        <v>0</v>
      </c>
      <c r="BH63" s="348">
        <f t="shared" si="11"/>
        <v>0</v>
      </c>
    </row>
    <row r="64" spans="1:60" s="349" customFormat="1" ht="22.5" customHeight="1">
      <c r="A64" s="830"/>
      <c r="B64" s="839"/>
      <c r="C64" s="363">
        <v>20</v>
      </c>
      <c r="D64" s="363" t="s">
        <v>411</v>
      </c>
      <c r="E64" s="337"/>
      <c r="F64" s="338"/>
      <c r="G64" s="363"/>
      <c r="H64" s="363"/>
      <c r="I64" s="363"/>
      <c r="J64" s="363"/>
      <c r="K64" s="363"/>
      <c r="L64" s="364"/>
      <c r="M64" s="365"/>
      <c r="N64" s="364"/>
      <c r="O64" s="364"/>
      <c r="P64" s="342"/>
      <c r="Q64" s="343"/>
      <c r="R64" s="344"/>
      <c r="S64" s="345"/>
      <c r="T64" s="345"/>
      <c r="U64" s="345"/>
      <c r="V64" s="345"/>
      <c r="W64" s="345"/>
      <c r="X64" s="345"/>
      <c r="Y64" s="345"/>
      <c r="Z64" s="345"/>
      <c r="AA64" s="345"/>
      <c r="AB64" s="342"/>
      <c r="AC64" s="345"/>
      <c r="AD64" s="345"/>
      <c r="AE64" s="345"/>
      <c r="AF64" s="345"/>
      <c r="AG64" s="345"/>
      <c r="AH64" s="345"/>
      <c r="AI64" s="345"/>
      <c r="AJ64" s="345"/>
      <c r="AK64" s="346"/>
      <c r="AL64" s="346"/>
      <c r="AM64" s="346"/>
      <c r="AN64" s="342"/>
      <c r="AO64" s="347"/>
      <c r="AP64" s="347"/>
      <c r="AQ64" s="346"/>
      <c r="AR64" s="346"/>
      <c r="AS64" s="346"/>
      <c r="AT64" s="346"/>
      <c r="AU64" s="346"/>
      <c r="AV64" s="346"/>
      <c r="AW64" s="346"/>
      <c r="AX64" s="346"/>
      <c r="AY64" s="346"/>
      <c r="AZ64" s="342"/>
      <c r="BA64" s="348">
        <f t="shared" si="9"/>
        <v>0</v>
      </c>
      <c r="BB64" s="348">
        <f t="shared" si="9"/>
        <v>0</v>
      </c>
      <c r="BC64" s="348">
        <f t="shared" si="9"/>
        <v>0</v>
      </c>
      <c r="BD64" s="348">
        <f t="shared" si="9"/>
        <v>0</v>
      </c>
      <c r="BE64" s="348">
        <f t="shared" si="10"/>
        <v>0</v>
      </c>
      <c r="BF64" s="348">
        <f t="shared" si="11"/>
        <v>0</v>
      </c>
      <c r="BG64" s="348">
        <f t="shared" si="11"/>
        <v>0</v>
      </c>
      <c r="BH64" s="348">
        <f t="shared" si="11"/>
        <v>0</v>
      </c>
    </row>
    <row r="65" spans="1:60" s="349" customFormat="1" ht="22.5" customHeight="1">
      <c r="A65" s="830"/>
      <c r="B65" s="840"/>
      <c r="C65" s="363">
        <v>77</v>
      </c>
      <c r="D65" s="363" t="s">
        <v>425</v>
      </c>
      <c r="E65" s="337"/>
      <c r="F65" s="338"/>
      <c r="G65" s="363"/>
      <c r="H65" s="363"/>
      <c r="I65" s="363"/>
      <c r="J65" s="363"/>
      <c r="K65" s="363"/>
      <c r="L65" s="364"/>
      <c r="M65" s="365"/>
      <c r="N65" s="364"/>
      <c r="O65" s="364"/>
      <c r="P65" s="342"/>
      <c r="Q65" s="343"/>
      <c r="R65" s="344"/>
      <c r="S65" s="345"/>
      <c r="T65" s="345"/>
      <c r="U65" s="345"/>
      <c r="V65" s="345"/>
      <c r="W65" s="345"/>
      <c r="X65" s="345"/>
      <c r="Y65" s="345"/>
      <c r="Z65" s="345"/>
      <c r="AA65" s="345"/>
      <c r="AB65" s="342"/>
      <c r="AC65" s="345"/>
      <c r="AD65" s="345"/>
      <c r="AE65" s="345"/>
      <c r="AF65" s="345"/>
      <c r="AG65" s="345"/>
      <c r="AH65" s="345"/>
      <c r="AI65" s="345"/>
      <c r="AJ65" s="345"/>
      <c r="AK65" s="346"/>
      <c r="AL65" s="346"/>
      <c r="AM65" s="346"/>
      <c r="AN65" s="342"/>
      <c r="AO65" s="347"/>
      <c r="AP65" s="347"/>
      <c r="AQ65" s="346"/>
      <c r="AR65" s="346"/>
      <c r="AS65" s="346"/>
      <c r="AT65" s="346"/>
      <c r="AU65" s="346"/>
      <c r="AV65" s="346"/>
      <c r="AW65" s="346"/>
      <c r="AX65" s="346"/>
      <c r="AY65" s="346"/>
      <c r="AZ65" s="342"/>
      <c r="BA65" s="348">
        <f t="shared" si="9"/>
        <v>0</v>
      </c>
      <c r="BB65" s="348">
        <f t="shared" si="9"/>
        <v>0</v>
      </c>
      <c r="BC65" s="348">
        <f t="shared" si="9"/>
        <v>0</v>
      </c>
      <c r="BD65" s="348">
        <f t="shared" si="9"/>
        <v>0</v>
      </c>
      <c r="BE65" s="348">
        <f t="shared" si="10"/>
        <v>0</v>
      </c>
      <c r="BF65" s="348">
        <f t="shared" si="11"/>
        <v>0</v>
      </c>
      <c r="BG65" s="348">
        <f t="shared" si="11"/>
        <v>0</v>
      </c>
      <c r="BH65" s="348">
        <f t="shared" si="11"/>
        <v>0</v>
      </c>
    </row>
    <row r="66" spans="1:60" s="40" customFormat="1" ht="22.5" customHeight="1">
      <c r="A66" s="831"/>
      <c r="B66" s="366"/>
      <c r="C66" s="367"/>
      <c r="D66" s="368"/>
      <c r="E66" s="353">
        <f>SUM(E45:E65)</f>
        <v>0</v>
      </c>
      <c r="F66" s="354">
        <f t="shared" ref="F66:O66" si="12">SUM(F45:F65)</f>
        <v>0</v>
      </c>
      <c r="G66" s="355">
        <f t="shared" si="12"/>
        <v>0</v>
      </c>
      <c r="H66" s="355">
        <f t="shared" si="12"/>
        <v>0</v>
      </c>
      <c r="I66" s="355"/>
      <c r="J66" s="355"/>
      <c r="K66" s="355"/>
      <c r="L66" s="353" t="e">
        <f>#REF!</f>
        <v>#REF!</v>
      </c>
      <c r="M66" s="356">
        <f t="shared" si="12"/>
        <v>0</v>
      </c>
      <c r="N66" s="357">
        <f t="shared" si="12"/>
        <v>0</v>
      </c>
      <c r="O66" s="357">
        <f t="shared" si="12"/>
        <v>0</v>
      </c>
      <c r="P66" s="358"/>
      <c r="Q66" s="359">
        <f>SUM(Q45:Q65)</f>
        <v>0</v>
      </c>
      <c r="R66" s="360">
        <f>SUM(R45:R65)</f>
        <v>0</v>
      </c>
      <c r="S66" s="361">
        <f>SUM(S45:S65)</f>
        <v>0</v>
      </c>
      <c r="T66" s="361">
        <f>SUM(T45:T65)</f>
        <v>0</v>
      </c>
      <c r="U66" s="362">
        <f>SUM(U45:U65)</f>
        <v>0</v>
      </c>
      <c r="V66" s="362"/>
      <c r="W66" s="362"/>
      <c r="X66" s="362">
        <f>SUM(X45:X65)</f>
        <v>0</v>
      </c>
      <c r="Y66" s="362">
        <f>SUM(Y45:Y65)</f>
        <v>0</v>
      </c>
      <c r="Z66" s="362">
        <f>SUM(Z45:Z65)</f>
        <v>0</v>
      </c>
      <c r="AA66" s="362"/>
      <c r="AB66" s="358"/>
      <c r="AC66" s="361">
        <f>SUM(AC45:AC65)</f>
        <v>0</v>
      </c>
      <c r="AD66" s="362">
        <f>SUM(AD45:AD65)</f>
        <v>0</v>
      </c>
      <c r="AE66" s="361">
        <f>SUM(AE45:AE65)</f>
        <v>0</v>
      </c>
      <c r="AF66" s="361">
        <f>SUM(AF45:AF65)</f>
        <v>0</v>
      </c>
      <c r="AG66" s="361"/>
      <c r="AH66" s="361"/>
      <c r="AI66" s="361"/>
      <c r="AJ66" s="362">
        <f>SUM(AJ45:AJ65)</f>
        <v>0</v>
      </c>
      <c r="AK66" s="362">
        <f>SUM(AK45:AK65)</f>
        <v>0</v>
      </c>
      <c r="AL66" s="362">
        <f>SUM(AL45:AL65)</f>
        <v>0</v>
      </c>
      <c r="AM66" s="362">
        <f>SUM(AM45:AM65)</f>
        <v>0</v>
      </c>
      <c r="AN66" s="358"/>
      <c r="AO66" s="362">
        <f>SUM(AO45:AO65)</f>
        <v>0</v>
      </c>
      <c r="AP66" s="362">
        <f>SUM(AP45:AP65)</f>
        <v>0</v>
      </c>
      <c r="AQ66" s="361">
        <f>SUM(AQ45:AQ65)</f>
        <v>0</v>
      </c>
      <c r="AR66" s="361">
        <f>SUM(AR45:AR65)</f>
        <v>0</v>
      </c>
      <c r="AS66" s="361"/>
      <c r="AT66" s="361"/>
      <c r="AU66" s="361"/>
      <c r="AV66" s="362">
        <f>SUM(AV45:AV65)</f>
        <v>0</v>
      </c>
      <c r="AW66" s="362">
        <f>SUM(AW45:AW65)</f>
        <v>0</v>
      </c>
      <c r="AX66" s="362">
        <f>SUM(AX45:AX65)</f>
        <v>0</v>
      </c>
      <c r="AY66" s="362">
        <f>SUM(AY45:AY65)</f>
        <v>0</v>
      </c>
      <c r="AZ66" s="358"/>
      <c r="BA66" s="362">
        <f>SUM(BA45:BA65)</f>
        <v>0</v>
      </c>
      <c r="BB66" s="362">
        <f t="shared" ref="BB66:BH66" si="13">SUM(BB45:BB65)</f>
        <v>0</v>
      </c>
      <c r="BC66" s="362">
        <f t="shared" si="13"/>
        <v>0</v>
      </c>
      <c r="BD66" s="362">
        <f t="shared" si="13"/>
        <v>0</v>
      </c>
      <c r="BE66" s="362">
        <f t="shared" si="13"/>
        <v>0</v>
      </c>
      <c r="BF66" s="362">
        <f t="shared" si="13"/>
        <v>0</v>
      </c>
      <c r="BG66" s="362">
        <f t="shared" si="13"/>
        <v>0</v>
      </c>
      <c r="BH66" s="362">
        <f t="shared" si="13"/>
        <v>0</v>
      </c>
    </row>
    <row r="67" spans="1:60" s="349" customFormat="1" ht="22.5" customHeight="1">
      <c r="A67" s="829"/>
      <c r="B67" s="838"/>
      <c r="C67" s="363">
        <v>1</v>
      </c>
      <c r="D67" s="363" t="s">
        <v>575</v>
      </c>
      <c r="E67" s="337"/>
      <c r="F67" s="338"/>
      <c r="G67" s="363"/>
      <c r="H67" s="363"/>
      <c r="I67" s="363"/>
      <c r="J67" s="363"/>
      <c r="K67" s="363"/>
      <c r="L67" s="364"/>
      <c r="M67" s="365"/>
      <c r="N67" s="364"/>
      <c r="O67" s="364"/>
      <c r="P67" s="342"/>
      <c r="Q67" s="343"/>
      <c r="R67" s="344"/>
      <c r="S67" s="345"/>
      <c r="T67" s="345"/>
      <c r="U67" s="345"/>
      <c r="V67" s="345"/>
      <c r="W67" s="345"/>
      <c r="X67" s="345"/>
      <c r="Y67" s="345"/>
      <c r="Z67" s="345"/>
      <c r="AA67" s="345"/>
      <c r="AB67" s="342"/>
      <c r="AC67" s="345"/>
      <c r="AD67" s="345"/>
      <c r="AE67" s="345"/>
      <c r="AF67" s="345"/>
      <c r="AG67" s="345"/>
      <c r="AH67" s="345"/>
      <c r="AI67" s="345"/>
      <c r="AJ67" s="345"/>
      <c r="AK67" s="346"/>
      <c r="AL67" s="346"/>
      <c r="AM67" s="346"/>
      <c r="AN67" s="342"/>
      <c r="AO67" s="347"/>
      <c r="AP67" s="347"/>
      <c r="AQ67" s="346"/>
      <c r="AR67" s="346"/>
      <c r="AS67" s="346"/>
      <c r="AT67" s="346"/>
      <c r="AU67" s="346"/>
      <c r="AV67" s="346"/>
      <c r="AW67" s="346"/>
      <c r="AX67" s="346"/>
      <c r="AY67" s="346"/>
      <c r="AZ67" s="342"/>
      <c r="BA67" s="348">
        <f t="shared" ref="BA67:BD87" si="14">+E67+Q67+AC67+AO67</f>
        <v>0</v>
      </c>
      <c r="BB67" s="348">
        <f t="shared" si="14"/>
        <v>0</v>
      </c>
      <c r="BC67" s="348">
        <f t="shared" si="14"/>
        <v>0</v>
      </c>
      <c r="BD67" s="348">
        <f t="shared" si="14"/>
        <v>0</v>
      </c>
      <c r="BE67" s="348">
        <f t="shared" ref="BE67:BE87" si="15">+L67+U67+AJ67+AV67</f>
        <v>0</v>
      </c>
      <c r="BF67" s="348">
        <f t="shared" ref="BF67:BH87" si="16">+M67+X67+AK67+AW67</f>
        <v>0</v>
      </c>
      <c r="BG67" s="348">
        <f t="shared" si="16"/>
        <v>0</v>
      </c>
      <c r="BH67" s="348">
        <f t="shared" si="16"/>
        <v>0</v>
      </c>
    </row>
    <row r="68" spans="1:60" s="349" customFormat="1" ht="22.5" customHeight="1">
      <c r="A68" s="830"/>
      <c r="B68" s="839"/>
      <c r="C68" s="363">
        <v>2</v>
      </c>
      <c r="D68" s="363" t="s">
        <v>326</v>
      </c>
      <c r="E68" s="337"/>
      <c r="F68" s="338"/>
      <c r="G68" s="363"/>
      <c r="H68" s="363"/>
      <c r="I68" s="363"/>
      <c r="J68" s="363"/>
      <c r="K68" s="363"/>
      <c r="L68" s="364"/>
      <c r="M68" s="365"/>
      <c r="N68" s="364"/>
      <c r="O68" s="364"/>
      <c r="P68" s="342"/>
      <c r="Q68" s="343"/>
      <c r="R68" s="344"/>
      <c r="S68" s="345"/>
      <c r="T68" s="345"/>
      <c r="U68" s="345"/>
      <c r="V68" s="345"/>
      <c r="W68" s="345"/>
      <c r="X68" s="345"/>
      <c r="Y68" s="345"/>
      <c r="Z68" s="345"/>
      <c r="AA68" s="345"/>
      <c r="AB68" s="342"/>
      <c r="AC68" s="345"/>
      <c r="AD68" s="345"/>
      <c r="AE68" s="345"/>
      <c r="AF68" s="345"/>
      <c r="AG68" s="345"/>
      <c r="AH68" s="345"/>
      <c r="AI68" s="345"/>
      <c r="AJ68" s="345"/>
      <c r="AK68" s="346"/>
      <c r="AL68" s="346"/>
      <c r="AM68" s="346"/>
      <c r="AN68" s="342"/>
      <c r="AO68" s="347"/>
      <c r="AP68" s="347"/>
      <c r="AQ68" s="346"/>
      <c r="AR68" s="346"/>
      <c r="AS68" s="346"/>
      <c r="AT68" s="346"/>
      <c r="AU68" s="346"/>
      <c r="AV68" s="346"/>
      <c r="AW68" s="346"/>
      <c r="AX68" s="346"/>
      <c r="AY68" s="346"/>
      <c r="AZ68" s="342"/>
      <c r="BA68" s="348">
        <f t="shared" si="14"/>
        <v>0</v>
      </c>
      <c r="BB68" s="348">
        <f t="shared" si="14"/>
        <v>0</v>
      </c>
      <c r="BC68" s="348">
        <f t="shared" si="14"/>
        <v>0</v>
      </c>
      <c r="BD68" s="348">
        <f t="shared" si="14"/>
        <v>0</v>
      </c>
      <c r="BE68" s="348">
        <f t="shared" si="15"/>
        <v>0</v>
      </c>
      <c r="BF68" s="348">
        <f t="shared" si="16"/>
        <v>0</v>
      </c>
      <c r="BG68" s="348">
        <f t="shared" si="16"/>
        <v>0</v>
      </c>
      <c r="BH68" s="348">
        <f t="shared" si="16"/>
        <v>0</v>
      </c>
    </row>
    <row r="69" spans="1:60" s="349" customFormat="1" ht="22.5" customHeight="1">
      <c r="A69" s="830"/>
      <c r="B69" s="839"/>
      <c r="C69" s="363">
        <v>3</v>
      </c>
      <c r="D69" s="363" t="s">
        <v>331</v>
      </c>
      <c r="E69" s="337"/>
      <c r="F69" s="338"/>
      <c r="G69" s="363"/>
      <c r="H69" s="363"/>
      <c r="I69" s="363"/>
      <c r="J69" s="363"/>
      <c r="K69" s="363"/>
      <c r="L69" s="364"/>
      <c r="M69" s="365"/>
      <c r="N69" s="364"/>
      <c r="O69" s="364"/>
      <c r="P69" s="342"/>
      <c r="Q69" s="343"/>
      <c r="R69" s="344"/>
      <c r="S69" s="345"/>
      <c r="T69" s="345"/>
      <c r="U69" s="345"/>
      <c r="V69" s="345"/>
      <c r="W69" s="345"/>
      <c r="X69" s="345"/>
      <c r="Y69" s="345"/>
      <c r="Z69" s="345"/>
      <c r="AA69" s="345"/>
      <c r="AB69" s="342"/>
      <c r="AC69" s="345"/>
      <c r="AD69" s="345"/>
      <c r="AE69" s="345"/>
      <c r="AF69" s="345"/>
      <c r="AG69" s="345"/>
      <c r="AH69" s="345"/>
      <c r="AI69" s="345"/>
      <c r="AJ69" s="345"/>
      <c r="AK69" s="346"/>
      <c r="AL69" s="346"/>
      <c r="AM69" s="346"/>
      <c r="AN69" s="342"/>
      <c r="AO69" s="347"/>
      <c r="AP69" s="347"/>
      <c r="AQ69" s="346"/>
      <c r="AR69" s="346"/>
      <c r="AS69" s="346"/>
      <c r="AT69" s="346"/>
      <c r="AU69" s="346"/>
      <c r="AV69" s="346"/>
      <c r="AW69" s="346"/>
      <c r="AX69" s="346"/>
      <c r="AY69" s="346"/>
      <c r="AZ69" s="342"/>
      <c r="BA69" s="348">
        <f t="shared" si="14"/>
        <v>0</v>
      </c>
      <c r="BB69" s="348">
        <f t="shared" si="14"/>
        <v>0</v>
      </c>
      <c r="BC69" s="348">
        <f t="shared" si="14"/>
        <v>0</v>
      </c>
      <c r="BD69" s="348">
        <f t="shared" si="14"/>
        <v>0</v>
      </c>
      <c r="BE69" s="348">
        <f t="shared" si="15"/>
        <v>0</v>
      </c>
      <c r="BF69" s="348">
        <f t="shared" si="16"/>
        <v>0</v>
      </c>
      <c r="BG69" s="348">
        <f t="shared" si="16"/>
        <v>0</v>
      </c>
      <c r="BH69" s="348">
        <f t="shared" si="16"/>
        <v>0</v>
      </c>
    </row>
    <row r="70" spans="1:60" s="349" customFormat="1" ht="22.5" customHeight="1">
      <c r="A70" s="830"/>
      <c r="B70" s="839"/>
      <c r="C70" s="363">
        <v>4</v>
      </c>
      <c r="D70" s="363" t="s">
        <v>576</v>
      </c>
      <c r="E70" s="337"/>
      <c r="F70" s="338"/>
      <c r="G70" s="363"/>
      <c r="H70" s="363"/>
      <c r="I70" s="363"/>
      <c r="J70" s="363"/>
      <c r="K70" s="363"/>
      <c r="L70" s="364"/>
      <c r="M70" s="365"/>
      <c r="N70" s="364"/>
      <c r="O70" s="364"/>
      <c r="P70" s="342"/>
      <c r="Q70" s="343"/>
      <c r="R70" s="344"/>
      <c r="S70" s="345"/>
      <c r="T70" s="345"/>
      <c r="U70" s="345"/>
      <c r="V70" s="345"/>
      <c r="W70" s="345"/>
      <c r="X70" s="345"/>
      <c r="Y70" s="345"/>
      <c r="Z70" s="345"/>
      <c r="AA70" s="345"/>
      <c r="AB70" s="342"/>
      <c r="AC70" s="345"/>
      <c r="AD70" s="345"/>
      <c r="AE70" s="345"/>
      <c r="AF70" s="345"/>
      <c r="AG70" s="345"/>
      <c r="AH70" s="345"/>
      <c r="AI70" s="345"/>
      <c r="AJ70" s="345"/>
      <c r="AK70" s="346"/>
      <c r="AL70" s="346"/>
      <c r="AM70" s="346"/>
      <c r="AN70" s="342"/>
      <c r="AO70" s="347"/>
      <c r="AP70" s="347"/>
      <c r="AQ70" s="346"/>
      <c r="AR70" s="346"/>
      <c r="AS70" s="346"/>
      <c r="AT70" s="346"/>
      <c r="AU70" s="346"/>
      <c r="AV70" s="346"/>
      <c r="AW70" s="346"/>
      <c r="AX70" s="346"/>
      <c r="AY70" s="346"/>
      <c r="AZ70" s="342"/>
      <c r="BA70" s="348">
        <f t="shared" si="14"/>
        <v>0</v>
      </c>
      <c r="BB70" s="348">
        <f t="shared" si="14"/>
        <v>0</v>
      </c>
      <c r="BC70" s="348">
        <f t="shared" si="14"/>
        <v>0</v>
      </c>
      <c r="BD70" s="348">
        <f t="shared" si="14"/>
        <v>0</v>
      </c>
      <c r="BE70" s="348">
        <f t="shared" si="15"/>
        <v>0</v>
      </c>
      <c r="BF70" s="348">
        <f t="shared" si="16"/>
        <v>0</v>
      </c>
      <c r="BG70" s="348">
        <f t="shared" si="16"/>
        <v>0</v>
      </c>
      <c r="BH70" s="348">
        <f t="shared" si="16"/>
        <v>0</v>
      </c>
    </row>
    <row r="71" spans="1:60" s="349" customFormat="1" ht="22.5" customHeight="1">
      <c r="A71" s="830"/>
      <c r="B71" s="839"/>
      <c r="C71" s="363">
        <v>5</v>
      </c>
      <c r="D71" s="363" t="s">
        <v>339</v>
      </c>
      <c r="E71" s="337"/>
      <c r="F71" s="338"/>
      <c r="G71" s="363"/>
      <c r="H71" s="363"/>
      <c r="I71" s="363"/>
      <c r="J71" s="363"/>
      <c r="K71" s="363"/>
      <c r="L71" s="364"/>
      <c r="M71" s="365"/>
      <c r="N71" s="364"/>
      <c r="O71" s="364"/>
      <c r="P71" s="342"/>
      <c r="Q71" s="343"/>
      <c r="R71" s="344"/>
      <c r="S71" s="345"/>
      <c r="T71" s="345"/>
      <c r="U71" s="345"/>
      <c r="V71" s="345"/>
      <c r="W71" s="345"/>
      <c r="X71" s="345"/>
      <c r="Y71" s="345"/>
      <c r="Z71" s="345"/>
      <c r="AA71" s="345"/>
      <c r="AB71" s="342"/>
      <c r="AC71" s="345"/>
      <c r="AD71" s="345"/>
      <c r="AE71" s="345"/>
      <c r="AF71" s="345"/>
      <c r="AG71" s="345"/>
      <c r="AH71" s="345"/>
      <c r="AI71" s="345"/>
      <c r="AJ71" s="345"/>
      <c r="AK71" s="346"/>
      <c r="AL71" s="346"/>
      <c r="AM71" s="346"/>
      <c r="AN71" s="342"/>
      <c r="AO71" s="347"/>
      <c r="AP71" s="347"/>
      <c r="AQ71" s="346"/>
      <c r="AR71" s="346"/>
      <c r="AS71" s="346"/>
      <c r="AT71" s="346"/>
      <c r="AU71" s="346"/>
      <c r="AV71" s="346"/>
      <c r="AW71" s="346"/>
      <c r="AX71" s="346"/>
      <c r="AY71" s="346"/>
      <c r="AZ71" s="342"/>
      <c r="BA71" s="348">
        <f t="shared" si="14"/>
        <v>0</v>
      </c>
      <c r="BB71" s="348">
        <f t="shared" si="14"/>
        <v>0</v>
      </c>
      <c r="BC71" s="348">
        <f t="shared" si="14"/>
        <v>0</v>
      </c>
      <c r="BD71" s="348">
        <f t="shared" si="14"/>
        <v>0</v>
      </c>
      <c r="BE71" s="348">
        <f t="shared" si="15"/>
        <v>0</v>
      </c>
      <c r="BF71" s="348">
        <f t="shared" si="16"/>
        <v>0</v>
      </c>
      <c r="BG71" s="348">
        <f t="shared" si="16"/>
        <v>0</v>
      </c>
      <c r="BH71" s="348">
        <f t="shared" si="16"/>
        <v>0</v>
      </c>
    </row>
    <row r="72" spans="1:60" s="349" customFormat="1" ht="22.5" customHeight="1">
      <c r="A72" s="830"/>
      <c r="B72" s="839"/>
      <c r="C72" s="363">
        <v>6</v>
      </c>
      <c r="D72" s="363" t="s">
        <v>342</v>
      </c>
      <c r="E72" s="337"/>
      <c r="F72" s="338"/>
      <c r="G72" s="363"/>
      <c r="H72" s="363"/>
      <c r="I72" s="363"/>
      <c r="J72" s="363"/>
      <c r="K72" s="363"/>
      <c r="L72" s="364"/>
      <c r="M72" s="365"/>
      <c r="N72" s="364"/>
      <c r="O72" s="364"/>
      <c r="P72" s="342"/>
      <c r="Q72" s="343"/>
      <c r="R72" s="344"/>
      <c r="S72" s="345"/>
      <c r="T72" s="345"/>
      <c r="U72" s="345"/>
      <c r="V72" s="345"/>
      <c r="W72" s="345"/>
      <c r="X72" s="345"/>
      <c r="Y72" s="345"/>
      <c r="Z72" s="345"/>
      <c r="AA72" s="345"/>
      <c r="AB72" s="342"/>
      <c r="AC72" s="345"/>
      <c r="AD72" s="345"/>
      <c r="AE72" s="345"/>
      <c r="AF72" s="345"/>
      <c r="AG72" s="345"/>
      <c r="AH72" s="345"/>
      <c r="AI72" s="345"/>
      <c r="AJ72" s="345"/>
      <c r="AK72" s="346"/>
      <c r="AL72" s="346"/>
      <c r="AM72" s="346"/>
      <c r="AN72" s="342"/>
      <c r="AO72" s="347"/>
      <c r="AP72" s="347"/>
      <c r="AQ72" s="346"/>
      <c r="AR72" s="346"/>
      <c r="AS72" s="346"/>
      <c r="AT72" s="346"/>
      <c r="AU72" s="346"/>
      <c r="AV72" s="346"/>
      <c r="AW72" s="346"/>
      <c r="AX72" s="346"/>
      <c r="AY72" s="346"/>
      <c r="AZ72" s="342"/>
      <c r="BA72" s="348">
        <f t="shared" si="14"/>
        <v>0</v>
      </c>
      <c r="BB72" s="348">
        <f t="shared" si="14"/>
        <v>0</v>
      </c>
      <c r="BC72" s="348">
        <f t="shared" si="14"/>
        <v>0</v>
      </c>
      <c r="BD72" s="348">
        <f t="shared" si="14"/>
        <v>0</v>
      </c>
      <c r="BE72" s="348">
        <f t="shared" si="15"/>
        <v>0</v>
      </c>
      <c r="BF72" s="348">
        <f t="shared" si="16"/>
        <v>0</v>
      </c>
      <c r="BG72" s="348">
        <f t="shared" si="16"/>
        <v>0</v>
      </c>
      <c r="BH72" s="348">
        <f t="shared" si="16"/>
        <v>0</v>
      </c>
    </row>
    <row r="73" spans="1:60" s="349" customFormat="1" ht="22.5" customHeight="1">
      <c r="A73" s="830"/>
      <c r="B73" s="839"/>
      <c r="C73" s="363">
        <v>7</v>
      </c>
      <c r="D73" s="363" t="s">
        <v>346</v>
      </c>
      <c r="E73" s="337"/>
      <c r="F73" s="338"/>
      <c r="G73" s="363"/>
      <c r="H73" s="363"/>
      <c r="I73" s="363"/>
      <c r="J73" s="363"/>
      <c r="K73" s="363"/>
      <c r="L73" s="364"/>
      <c r="M73" s="365"/>
      <c r="N73" s="364"/>
      <c r="O73" s="364"/>
      <c r="P73" s="342"/>
      <c r="Q73" s="343"/>
      <c r="R73" s="344"/>
      <c r="S73" s="345"/>
      <c r="T73" s="345"/>
      <c r="U73" s="345"/>
      <c r="V73" s="345"/>
      <c r="W73" s="345"/>
      <c r="X73" s="345"/>
      <c r="Y73" s="345"/>
      <c r="Z73" s="345"/>
      <c r="AA73" s="345"/>
      <c r="AB73" s="342"/>
      <c r="AC73" s="345"/>
      <c r="AD73" s="345"/>
      <c r="AE73" s="345"/>
      <c r="AF73" s="345"/>
      <c r="AG73" s="345"/>
      <c r="AH73" s="345"/>
      <c r="AI73" s="345"/>
      <c r="AJ73" s="345"/>
      <c r="AK73" s="346"/>
      <c r="AL73" s="346"/>
      <c r="AM73" s="346"/>
      <c r="AN73" s="342"/>
      <c r="AO73" s="347"/>
      <c r="AP73" s="347"/>
      <c r="AQ73" s="346"/>
      <c r="AR73" s="346"/>
      <c r="AS73" s="346"/>
      <c r="AT73" s="346"/>
      <c r="AU73" s="346"/>
      <c r="AV73" s="346"/>
      <c r="AW73" s="346"/>
      <c r="AX73" s="346"/>
      <c r="AY73" s="346"/>
      <c r="AZ73" s="342"/>
      <c r="BA73" s="348">
        <f t="shared" si="14"/>
        <v>0</v>
      </c>
      <c r="BB73" s="348">
        <f t="shared" si="14"/>
        <v>0</v>
      </c>
      <c r="BC73" s="348">
        <f t="shared" si="14"/>
        <v>0</v>
      </c>
      <c r="BD73" s="348">
        <f t="shared" si="14"/>
        <v>0</v>
      </c>
      <c r="BE73" s="348">
        <f t="shared" si="15"/>
        <v>0</v>
      </c>
      <c r="BF73" s="348">
        <f t="shared" si="16"/>
        <v>0</v>
      </c>
      <c r="BG73" s="348">
        <f t="shared" si="16"/>
        <v>0</v>
      </c>
      <c r="BH73" s="348">
        <f t="shared" si="16"/>
        <v>0</v>
      </c>
    </row>
    <row r="74" spans="1:60" s="349" customFormat="1" ht="22.5" customHeight="1">
      <c r="A74" s="830"/>
      <c r="B74" s="839"/>
      <c r="C74" s="363">
        <v>8</v>
      </c>
      <c r="D74" s="363" t="s">
        <v>351</v>
      </c>
      <c r="E74" s="337"/>
      <c r="F74" s="338"/>
      <c r="G74" s="363"/>
      <c r="H74" s="363"/>
      <c r="I74" s="363"/>
      <c r="J74" s="363"/>
      <c r="K74" s="363"/>
      <c r="L74" s="364"/>
      <c r="M74" s="365"/>
      <c r="N74" s="364"/>
      <c r="O74" s="364"/>
      <c r="P74" s="342"/>
      <c r="Q74" s="343"/>
      <c r="R74" s="344"/>
      <c r="S74" s="345"/>
      <c r="T74" s="345"/>
      <c r="U74" s="345"/>
      <c r="V74" s="345"/>
      <c r="W74" s="345"/>
      <c r="X74" s="345"/>
      <c r="Y74" s="345"/>
      <c r="Z74" s="345"/>
      <c r="AA74" s="345"/>
      <c r="AB74" s="342"/>
      <c r="AC74" s="345"/>
      <c r="AD74" s="345"/>
      <c r="AE74" s="345"/>
      <c r="AF74" s="345"/>
      <c r="AG74" s="345"/>
      <c r="AH74" s="345"/>
      <c r="AI74" s="345"/>
      <c r="AJ74" s="345"/>
      <c r="AK74" s="346"/>
      <c r="AL74" s="346"/>
      <c r="AM74" s="346"/>
      <c r="AN74" s="342"/>
      <c r="AO74" s="347"/>
      <c r="AP74" s="347"/>
      <c r="AQ74" s="346"/>
      <c r="AR74" s="346"/>
      <c r="AS74" s="346"/>
      <c r="AT74" s="346"/>
      <c r="AU74" s="346"/>
      <c r="AV74" s="346"/>
      <c r="AW74" s="346"/>
      <c r="AX74" s="346"/>
      <c r="AY74" s="346"/>
      <c r="AZ74" s="342"/>
      <c r="BA74" s="348">
        <f t="shared" si="14"/>
        <v>0</v>
      </c>
      <c r="BB74" s="348">
        <f t="shared" si="14"/>
        <v>0</v>
      </c>
      <c r="BC74" s="348">
        <f t="shared" si="14"/>
        <v>0</v>
      </c>
      <c r="BD74" s="348">
        <f t="shared" si="14"/>
        <v>0</v>
      </c>
      <c r="BE74" s="348">
        <f t="shared" si="15"/>
        <v>0</v>
      </c>
      <c r="BF74" s="348">
        <f t="shared" si="16"/>
        <v>0</v>
      </c>
      <c r="BG74" s="348">
        <f t="shared" si="16"/>
        <v>0</v>
      </c>
      <c r="BH74" s="348">
        <f t="shared" si="16"/>
        <v>0</v>
      </c>
    </row>
    <row r="75" spans="1:60" s="349" customFormat="1" ht="22.5" customHeight="1">
      <c r="A75" s="830"/>
      <c r="B75" s="839"/>
      <c r="C75" s="363">
        <v>9</v>
      </c>
      <c r="D75" s="363" t="s">
        <v>577</v>
      </c>
      <c r="E75" s="337"/>
      <c r="F75" s="338"/>
      <c r="G75" s="363"/>
      <c r="H75" s="363"/>
      <c r="I75" s="363"/>
      <c r="J75" s="363"/>
      <c r="K75" s="363"/>
      <c r="L75" s="364"/>
      <c r="M75" s="365"/>
      <c r="N75" s="364"/>
      <c r="O75" s="364"/>
      <c r="P75" s="342"/>
      <c r="Q75" s="343"/>
      <c r="R75" s="344"/>
      <c r="S75" s="345"/>
      <c r="T75" s="345"/>
      <c r="U75" s="345"/>
      <c r="V75" s="345"/>
      <c r="W75" s="345"/>
      <c r="X75" s="345"/>
      <c r="Y75" s="345"/>
      <c r="Z75" s="345"/>
      <c r="AA75" s="345"/>
      <c r="AB75" s="342"/>
      <c r="AC75" s="345"/>
      <c r="AD75" s="345"/>
      <c r="AE75" s="345"/>
      <c r="AF75" s="345"/>
      <c r="AG75" s="345"/>
      <c r="AH75" s="345"/>
      <c r="AI75" s="345"/>
      <c r="AJ75" s="345"/>
      <c r="AK75" s="346"/>
      <c r="AL75" s="346"/>
      <c r="AM75" s="346"/>
      <c r="AN75" s="342"/>
      <c r="AO75" s="347"/>
      <c r="AP75" s="347"/>
      <c r="AQ75" s="346"/>
      <c r="AR75" s="346"/>
      <c r="AS75" s="346"/>
      <c r="AT75" s="346"/>
      <c r="AU75" s="346"/>
      <c r="AV75" s="346"/>
      <c r="AW75" s="346"/>
      <c r="AX75" s="346"/>
      <c r="AY75" s="346"/>
      <c r="AZ75" s="342"/>
      <c r="BA75" s="348">
        <f t="shared" si="14"/>
        <v>0</v>
      </c>
      <c r="BB75" s="348">
        <f t="shared" si="14"/>
        <v>0</v>
      </c>
      <c r="BC75" s="348">
        <f t="shared" si="14"/>
        <v>0</v>
      </c>
      <c r="BD75" s="348">
        <f t="shared" si="14"/>
        <v>0</v>
      </c>
      <c r="BE75" s="348">
        <f t="shared" si="15"/>
        <v>0</v>
      </c>
      <c r="BF75" s="348">
        <f t="shared" si="16"/>
        <v>0</v>
      </c>
      <c r="BG75" s="348">
        <f t="shared" si="16"/>
        <v>0</v>
      </c>
      <c r="BH75" s="348">
        <f t="shared" si="16"/>
        <v>0</v>
      </c>
    </row>
    <row r="76" spans="1:60" s="349" customFormat="1" ht="22.5" customHeight="1">
      <c r="A76" s="830"/>
      <c r="B76" s="839"/>
      <c r="C76" s="363">
        <v>10</v>
      </c>
      <c r="D76" s="363" t="s">
        <v>578</v>
      </c>
      <c r="E76" s="337"/>
      <c r="F76" s="338"/>
      <c r="G76" s="363"/>
      <c r="H76" s="363"/>
      <c r="I76" s="363"/>
      <c r="J76" s="363"/>
      <c r="K76" s="363"/>
      <c r="L76" s="364"/>
      <c r="M76" s="365"/>
      <c r="N76" s="364"/>
      <c r="O76" s="364"/>
      <c r="P76" s="342"/>
      <c r="Q76" s="343"/>
      <c r="R76" s="344"/>
      <c r="S76" s="345"/>
      <c r="T76" s="345"/>
      <c r="U76" s="345"/>
      <c r="V76" s="345"/>
      <c r="W76" s="345"/>
      <c r="X76" s="345"/>
      <c r="Y76" s="345"/>
      <c r="Z76" s="345"/>
      <c r="AA76" s="345"/>
      <c r="AB76" s="342"/>
      <c r="AC76" s="345"/>
      <c r="AD76" s="345"/>
      <c r="AE76" s="345"/>
      <c r="AF76" s="345"/>
      <c r="AG76" s="345"/>
      <c r="AH76" s="345"/>
      <c r="AI76" s="345"/>
      <c r="AJ76" s="345"/>
      <c r="AK76" s="346"/>
      <c r="AL76" s="346"/>
      <c r="AM76" s="346"/>
      <c r="AN76" s="342"/>
      <c r="AO76" s="347"/>
      <c r="AP76" s="347"/>
      <c r="AQ76" s="346"/>
      <c r="AR76" s="346"/>
      <c r="AS76" s="346"/>
      <c r="AT76" s="346"/>
      <c r="AU76" s="346"/>
      <c r="AV76" s="346"/>
      <c r="AW76" s="346"/>
      <c r="AX76" s="346"/>
      <c r="AY76" s="346"/>
      <c r="AZ76" s="342"/>
      <c r="BA76" s="348">
        <f t="shared" si="14"/>
        <v>0</v>
      </c>
      <c r="BB76" s="348">
        <f t="shared" si="14"/>
        <v>0</v>
      </c>
      <c r="BC76" s="348">
        <f t="shared" si="14"/>
        <v>0</v>
      </c>
      <c r="BD76" s="348">
        <f t="shared" si="14"/>
        <v>0</v>
      </c>
      <c r="BE76" s="348">
        <f t="shared" si="15"/>
        <v>0</v>
      </c>
      <c r="BF76" s="348">
        <f t="shared" si="16"/>
        <v>0</v>
      </c>
      <c r="BG76" s="348">
        <f t="shared" si="16"/>
        <v>0</v>
      </c>
      <c r="BH76" s="348">
        <f t="shared" si="16"/>
        <v>0</v>
      </c>
    </row>
    <row r="77" spans="1:60" s="349" customFormat="1" ht="22.5" customHeight="1">
      <c r="A77" s="830"/>
      <c r="B77" s="839"/>
      <c r="C77" s="363">
        <v>11</v>
      </c>
      <c r="D77" s="363" t="s">
        <v>366</v>
      </c>
      <c r="E77" s="337"/>
      <c r="F77" s="338"/>
      <c r="G77" s="363"/>
      <c r="H77" s="363"/>
      <c r="I77" s="363"/>
      <c r="J77" s="363"/>
      <c r="K77" s="363"/>
      <c r="L77" s="364"/>
      <c r="M77" s="365"/>
      <c r="N77" s="364"/>
      <c r="O77" s="364"/>
      <c r="P77" s="342"/>
      <c r="Q77" s="343"/>
      <c r="R77" s="344"/>
      <c r="S77" s="345"/>
      <c r="T77" s="345"/>
      <c r="U77" s="345"/>
      <c r="V77" s="345"/>
      <c r="W77" s="345"/>
      <c r="X77" s="345"/>
      <c r="Y77" s="345"/>
      <c r="Z77" s="345"/>
      <c r="AA77" s="345"/>
      <c r="AB77" s="342"/>
      <c r="AC77" s="345"/>
      <c r="AD77" s="345"/>
      <c r="AE77" s="345"/>
      <c r="AF77" s="345"/>
      <c r="AG77" s="345"/>
      <c r="AH77" s="345"/>
      <c r="AI77" s="345"/>
      <c r="AJ77" s="345"/>
      <c r="AK77" s="346"/>
      <c r="AL77" s="346"/>
      <c r="AM77" s="346"/>
      <c r="AN77" s="342"/>
      <c r="AO77" s="347"/>
      <c r="AP77" s="347"/>
      <c r="AQ77" s="346"/>
      <c r="AR77" s="346"/>
      <c r="AS77" s="346"/>
      <c r="AT77" s="346"/>
      <c r="AU77" s="346"/>
      <c r="AV77" s="346"/>
      <c r="AW77" s="346"/>
      <c r="AX77" s="346"/>
      <c r="AY77" s="346"/>
      <c r="AZ77" s="342"/>
      <c r="BA77" s="348">
        <f t="shared" si="14"/>
        <v>0</v>
      </c>
      <c r="BB77" s="348">
        <f t="shared" si="14"/>
        <v>0</v>
      </c>
      <c r="BC77" s="348">
        <f t="shared" si="14"/>
        <v>0</v>
      </c>
      <c r="BD77" s="348">
        <f t="shared" si="14"/>
        <v>0</v>
      </c>
      <c r="BE77" s="348">
        <f t="shared" si="15"/>
        <v>0</v>
      </c>
      <c r="BF77" s="348">
        <f t="shared" si="16"/>
        <v>0</v>
      </c>
      <c r="BG77" s="348">
        <f t="shared" si="16"/>
        <v>0</v>
      </c>
      <c r="BH77" s="348">
        <f t="shared" si="16"/>
        <v>0</v>
      </c>
    </row>
    <row r="78" spans="1:60" s="349" customFormat="1" ht="22.5" customHeight="1">
      <c r="A78" s="830"/>
      <c r="B78" s="839"/>
      <c r="C78" s="363">
        <v>12</v>
      </c>
      <c r="D78" s="363" t="s">
        <v>371</v>
      </c>
      <c r="E78" s="337"/>
      <c r="F78" s="338"/>
      <c r="G78" s="363"/>
      <c r="H78" s="363"/>
      <c r="I78" s="363"/>
      <c r="J78" s="363"/>
      <c r="K78" s="363"/>
      <c r="L78" s="364"/>
      <c r="M78" s="365"/>
      <c r="N78" s="364"/>
      <c r="O78" s="364"/>
      <c r="P78" s="342"/>
      <c r="Q78" s="343"/>
      <c r="R78" s="344"/>
      <c r="S78" s="345"/>
      <c r="T78" s="345"/>
      <c r="U78" s="345"/>
      <c r="V78" s="345"/>
      <c r="W78" s="345"/>
      <c r="X78" s="345"/>
      <c r="Y78" s="345"/>
      <c r="Z78" s="345"/>
      <c r="AA78" s="345"/>
      <c r="AB78" s="342"/>
      <c r="AC78" s="345"/>
      <c r="AD78" s="345"/>
      <c r="AE78" s="345"/>
      <c r="AF78" s="345"/>
      <c r="AG78" s="345"/>
      <c r="AH78" s="345"/>
      <c r="AI78" s="345"/>
      <c r="AJ78" s="345"/>
      <c r="AK78" s="346"/>
      <c r="AL78" s="346"/>
      <c r="AM78" s="346"/>
      <c r="AN78" s="342"/>
      <c r="AO78" s="347"/>
      <c r="AP78" s="347"/>
      <c r="AQ78" s="346"/>
      <c r="AR78" s="346"/>
      <c r="AS78" s="346"/>
      <c r="AT78" s="346"/>
      <c r="AU78" s="346"/>
      <c r="AV78" s="346"/>
      <c r="AW78" s="346"/>
      <c r="AX78" s="346"/>
      <c r="AY78" s="346"/>
      <c r="AZ78" s="342"/>
      <c r="BA78" s="348">
        <f t="shared" si="14"/>
        <v>0</v>
      </c>
      <c r="BB78" s="348">
        <f t="shared" si="14"/>
        <v>0</v>
      </c>
      <c r="BC78" s="348">
        <f t="shared" si="14"/>
        <v>0</v>
      </c>
      <c r="BD78" s="348">
        <f t="shared" si="14"/>
        <v>0</v>
      </c>
      <c r="BE78" s="348">
        <f t="shared" si="15"/>
        <v>0</v>
      </c>
      <c r="BF78" s="348">
        <f t="shared" si="16"/>
        <v>0</v>
      </c>
      <c r="BG78" s="348">
        <f t="shared" si="16"/>
        <v>0</v>
      </c>
      <c r="BH78" s="348">
        <f t="shared" si="16"/>
        <v>0</v>
      </c>
    </row>
    <row r="79" spans="1:60" s="349" customFormat="1" ht="22.5" customHeight="1">
      <c r="A79" s="830"/>
      <c r="B79" s="839"/>
      <c r="C79" s="363">
        <v>13</v>
      </c>
      <c r="D79" s="363" t="s">
        <v>376</v>
      </c>
      <c r="E79" s="337"/>
      <c r="F79" s="338"/>
      <c r="G79" s="363"/>
      <c r="H79" s="363"/>
      <c r="I79" s="363"/>
      <c r="J79" s="363"/>
      <c r="K79" s="363"/>
      <c r="L79" s="364"/>
      <c r="M79" s="365"/>
      <c r="N79" s="364"/>
      <c r="O79" s="364"/>
      <c r="P79" s="342"/>
      <c r="Q79" s="343"/>
      <c r="R79" s="344"/>
      <c r="S79" s="345"/>
      <c r="T79" s="345"/>
      <c r="U79" s="345"/>
      <c r="V79" s="345"/>
      <c r="W79" s="345"/>
      <c r="X79" s="345"/>
      <c r="Y79" s="345"/>
      <c r="Z79" s="345"/>
      <c r="AA79" s="345"/>
      <c r="AB79" s="342"/>
      <c r="AC79" s="345"/>
      <c r="AD79" s="345"/>
      <c r="AE79" s="345"/>
      <c r="AF79" s="345"/>
      <c r="AG79" s="345"/>
      <c r="AH79" s="345"/>
      <c r="AI79" s="345"/>
      <c r="AJ79" s="345"/>
      <c r="AK79" s="346"/>
      <c r="AL79" s="346"/>
      <c r="AM79" s="346"/>
      <c r="AN79" s="342"/>
      <c r="AO79" s="347"/>
      <c r="AP79" s="347"/>
      <c r="AQ79" s="346"/>
      <c r="AR79" s="346"/>
      <c r="AS79" s="346"/>
      <c r="AT79" s="346"/>
      <c r="AU79" s="346"/>
      <c r="AV79" s="346"/>
      <c r="AW79" s="346"/>
      <c r="AX79" s="346"/>
      <c r="AY79" s="346"/>
      <c r="AZ79" s="342"/>
      <c r="BA79" s="348">
        <f t="shared" si="14"/>
        <v>0</v>
      </c>
      <c r="BB79" s="348">
        <f t="shared" si="14"/>
        <v>0</v>
      </c>
      <c r="BC79" s="348">
        <f t="shared" si="14"/>
        <v>0</v>
      </c>
      <c r="BD79" s="348">
        <f t="shared" si="14"/>
        <v>0</v>
      </c>
      <c r="BE79" s="348">
        <f t="shared" si="15"/>
        <v>0</v>
      </c>
      <c r="BF79" s="348">
        <f t="shared" si="16"/>
        <v>0</v>
      </c>
      <c r="BG79" s="348">
        <f t="shared" si="16"/>
        <v>0</v>
      </c>
      <c r="BH79" s="348">
        <f t="shared" si="16"/>
        <v>0</v>
      </c>
    </row>
    <row r="80" spans="1:60" s="349" customFormat="1" ht="22.5" customHeight="1">
      <c r="A80" s="830"/>
      <c r="B80" s="839"/>
      <c r="C80" s="363">
        <v>14</v>
      </c>
      <c r="D80" s="363" t="s">
        <v>579</v>
      </c>
      <c r="E80" s="337"/>
      <c r="F80" s="338"/>
      <c r="G80" s="363"/>
      <c r="H80" s="363"/>
      <c r="I80" s="363"/>
      <c r="J80" s="363"/>
      <c r="K80" s="363"/>
      <c r="L80" s="364"/>
      <c r="M80" s="365"/>
      <c r="N80" s="364"/>
      <c r="O80" s="364"/>
      <c r="P80" s="342"/>
      <c r="Q80" s="343"/>
      <c r="R80" s="344"/>
      <c r="S80" s="345"/>
      <c r="T80" s="345"/>
      <c r="U80" s="345"/>
      <c r="V80" s="345"/>
      <c r="W80" s="345"/>
      <c r="X80" s="345"/>
      <c r="Y80" s="345"/>
      <c r="Z80" s="345"/>
      <c r="AA80" s="345"/>
      <c r="AB80" s="342"/>
      <c r="AC80" s="345"/>
      <c r="AD80" s="345"/>
      <c r="AE80" s="345"/>
      <c r="AF80" s="345"/>
      <c r="AG80" s="345"/>
      <c r="AH80" s="345"/>
      <c r="AI80" s="345"/>
      <c r="AJ80" s="345"/>
      <c r="AK80" s="346"/>
      <c r="AL80" s="346"/>
      <c r="AM80" s="346"/>
      <c r="AN80" s="342"/>
      <c r="AO80" s="347"/>
      <c r="AP80" s="347"/>
      <c r="AQ80" s="346"/>
      <c r="AR80" s="346"/>
      <c r="AS80" s="346"/>
      <c r="AT80" s="346"/>
      <c r="AU80" s="346"/>
      <c r="AV80" s="346"/>
      <c r="AW80" s="346"/>
      <c r="AX80" s="346"/>
      <c r="AY80" s="346"/>
      <c r="AZ80" s="342"/>
      <c r="BA80" s="348">
        <f t="shared" si="14"/>
        <v>0</v>
      </c>
      <c r="BB80" s="348">
        <f t="shared" si="14"/>
        <v>0</v>
      </c>
      <c r="BC80" s="348">
        <f t="shared" si="14"/>
        <v>0</v>
      </c>
      <c r="BD80" s="348">
        <f t="shared" si="14"/>
        <v>0</v>
      </c>
      <c r="BE80" s="348">
        <f t="shared" si="15"/>
        <v>0</v>
      </c>
      <c r="BF80" s="348">
        <f t="shared" si="16"/>
        <v>0</v>
      </c>
      <c r="BG80" s="348">
        <f t="shared" si="16"/>
        <v>0</v>
      </c>
      <c r="BH80" s="348">
        <f t="shared" si="16"/>
        <v>0</v>
      </c>
    </row>
    <row r="81" spans="1:60" s="349" customFormat="1" ht="22.5" customHeight="1">
      <c r="A81" s="830"/>
      <c r="B81" s="839"/>
      <c r="C81" s="363">
        <v>15</v>
      </c>
      <c r="D81" s="363" t="s">
        <v>386</v>
      </c>
      <c r="E81" s="337"/>
      <c r="F81" s="338"/>
      <c r="G81" s="363"/>
      <c r="H81" s="363"/>
      <c r="I81" s="363"/>
      <c r="J81" s="363"/>
      <c r="K81" s="363"/>
      <c r="L81" s="364"/>
      <c r="M81" s="365"/>
      <c r="N81" s="364"/>
      <c r="O81" s="364"/>
      <c r="P81" s="342"/>
      <c r="Q81" s="343"/>
      <c r="R81" s="344"/>
      <c r="S81" s="345"/>
      <c r="T81" s="345"/>
      <c r="U81" s="345"/>
      <c r="V81" s="345"/>
      <c r="W81" s="345"/>
      <c r="X81" s="345"/>
      <c r="Y81" s="345"/>
      <c r="Z81" s="345"/>
      <c r="AA81" s="345"/>
      <c r="AB81" s="342"/>
      <c r="AC81" s="345"/>
      <c r="AD81" s="345"/>
      <c r="AE81" s="345"/>
      <c r="AF81" s="345"/>
      <c r="AG81" s="345"/>
      <c r="AH81" s="345"/>
      <c r="AI81" s="345"/>
      <c r="AJ81" s="345"/>
      <c r="AK81" s="346"/>
      <c r="AL81" s="346"/>
      <c r="AM81" s="346"/>
      <c r="AN81" s="342"/>
      <c r="AO81" s="347"/>
      <c r="AP81" s="347"/>
      <c r="AQ81" s="346"/>
      <c r="AR81" s="346"/>
      <c r="AS81" s="346"/>
      <c r="AT81" s="346"/>
      <c r="AU81" s="346"/>
      <c r="AV81" s="346"/>
      <c r="AW81" s="346"/>
      <c r="AX81" s="346"/>
      <c r="AY81" s="346"/>
      <c r="AZ81" s="342"/>
      <c r="BA81" s="348">
        <f t="shared" si="14"/>
        <v>0</v>
      </c>
      <c r="BB81" s="348">
        <f t="shared" si="14"/>
        <v>0</v>
      </c>
      <c r="BC81" s="348">
        <f t="shared" si="14"/>
        <v>0</v>
      </c>
      <c r="BD81" s="348">
        <f t="shared" si="14"/>
        <v>0</v>
      </c>
      <c r="BE81" s="348">
        <f t="shared" si="15"/>
        <v>0</v>
      </c>
      <c r="BF81" s="348">
        <f t="shared" si="16"/>
        <v>0</v>
      </c>
      <c r="BG81" s="348">
        <f t="shared" si="16"/>
        <v>0</v>
      </c>
      <c r="BH81" s="348">
        <f t="shared" si="16"/>
        <v>0</v>
      </c>
    </row>
    <row r="82" spans="1:60" s="349" customFormat="1" ht="22.5" customHeight="1">
      <c r="A82" s="830"/>
      <c r="B82" s="839"/>
      <c r="C82" s="363">
        <v>16</v>
      </c>
      <c r="D82" s="363" t="s">
        <v>391</v>
      </c>
      <c r="E82" s="337"/>
      <c r="F82" s="338"/>
      <c r="G82" s="363"/>
      <c r="H82" s="363"/>
      <c r="I82" s="363"/>
      <c r="J82" s="363"/>
      <c r="K82" s="363"/>
      <c r="L82" s="364"/>
      <c r="M82" s="365"/>
      <c r="N82" s="364"/>
      <c r="O82" s="364"/>
      <c r="P82" s="342"/>
      <c r="Q82" s="343"/>
      <c r="R82" s="344"/>
      <c r="S82" s="345"/>
      <c r="T82" s="345"/>
      <c r="U82" s="345"/>
      <c r="V82" s="345"/>
      <c r="W82" s="345"/>
      <c r="X82" s="345"/>
      <c r="Y82" s="345"/>
      <c r="Z82" s="345"/>
      <c r="AA82" s="345"/>
      <c r="AB82" s="342"/>
      <c r="AC82" s="345"/>
      <c r="AD82" s="345"/>
      <c r="AE82" s="345"/>
      <c r="AF82" s="345"/>
      <c r="AG82" s="345"/>
      <c r="AH82" s="345"/>
      <c r="AI82" s="345"/>
      <c r="AJ82" s="345"/>
      <c r="AK82" s="346"/>
      <c r="AL82" s="346"/>
      <c r="AM82" s="346"/>
      <c r="AN82" s="342"/>
      <c r="AO82" s="347"/>
      <c r="AP82" s="347"/>
      <c r="AQ82" s="346"/>
      <c r="AR82" s="346"/>
      <c r="AS82" s="346"/>
      <c r="AT82" s="346"/>
      <c r="AU82" s="346"/>
      <c r="AV82" s="346"/>
      <c r="AW82" s="346"/>
      <c r="AX82" s="346"/>
      <c r="AY82" s="346"/>
      <c r="AZ82" s="342"/>
      <c r="BA82" s="348">
        <f t="shared" si="14"/>
        <v>0</v>
      </c>
      <c r="BB82" s="348">
        <f t="shared" si="14"/>
        <v>0</v>
      </c>
      <c r="BC82" s="348">
        <f t="shared" si="14"/>
        <v>0</v>
      </c>
      <c r="BD82" s="348">
        <f t="shared" si="14"/>
        <v>0</v>
      </c>
      <c r="BE82" s="348">
        <f t="shared" si="15"/>
        <v>0</v>
      </c>
      <c r="BF82" s="348">
        <f t="shared" si="16"/>
        <v>0</v>
      </c>
      <c r="BG82" s="348">
        <f t="shared" si="16"/>
        <v>0</v>
      </c>
      <c r="BH82" s="348">
        <f t="shared" si="16"/>
        <v>0</v>
      </c>
    </row>
    <row r="83" spans="1:60" s="349" customFormat="1" ht="22.5" customHeight="1">
      <c r="A83" s="830"/>
      <c r="B83" s="839"/>
      <c r="C83" s="363">
        <v>17</v>
      </c>
      <c r="D83" s="363" t="s">
        <v>396</v>
      </c>
      <c r="E83" s="337"/>
      <c r="F83" s="338"/>
      <c r="G83" s="363"/>
      <c r="H83" s="363"/>
      <c r="I83" s="363"/>
      <c r="J83" s="363"/>
      <c r="K83" s="363"/>
      <c r="L83" s="364"/>
      <c r="M83" s="365"/>
      <c r="N83" s="364"/>
      <c r="O83" s="364"/>
      <c r="P83" s="342"/>
      <c r="Q83" s="343"/>
      <c r="R83" s="344"/>
      <c r="S83" s="345"/>
      <c r="T83" s="345"/>
      <c r="U83" s="345"/>
      <c r="V83" s="345"/>
      <c r="W83" s="345"/>
      <c r="X83" s="345"/>
      <c r="Y83" s="345"/>
      <c r="Z83" s="345"/>
      <c r="AA83" s="345"/>
      <c r="AB83" s="342"/>
      <c r="AC83" s="345"/>
      <c r="AD83" s="345"/>
      <c r="AE83" s="345"/>
      <c r="AF83" s="345"/>
      <c r="AG83" s="345"/>
      <c r="AH83" s="345"/>
      <c r="AI83" s="345"/>
      <c r="AJ83" s="345"/>
      <c r="AK83" s="346"/>
      <c r="AL83" s="346"/>
      <c r="AM83" s="346"/>
      <c r="AN83" s="342"/>
      <c r="AO83" s="347"/>
      <c r="AP83" s="347"/>
      <c r="AQ83" s="346"/>
      <c r="AR83" s="346"/>
      <c r="AS83" s="346"/>
      <c r="AT83" s="346"/>
      <c r="AU83" s="346"/>
      <c r="AV83" s="346"/>
      <c r="AW83" s="346"/>
      <c r="AX83" s="346"/>
      <c r="AY83" s="346"/>
      <c r="AZ83" s="342"/>
      <c r="BA83" s="348">
        <f t="shared" si="14"/>
        <v>0</v>
      </c>
      <c r="BB83" s="348">
        <f t="shared" si="14"/>
        <v>0</v>
      </c>
      <c r="BC83" s="348">
        <f t="shared" si="14"/>
        <v>0</v>
      </c>
      <c r="BD83" s="348">
        <f t="shared" si="14"/>
        <v>0</v>
      </c>
      <c r="BE83" s="348">
        <f t="shared" si="15"/>
        <v>0</v>
      </c>
      <c r="BF83" s="348">
        <f t="shared" si="16"/>
        <v>0</v>
      </c>
      <c r="BG83" s="348">
        <f t="shared" si="16"/>
        <v>0</v>
      </c>
      <c r="BH83" s="348">
        <f t="shared" si="16"/>
        <v>0</v>
      </c>
    </row>
    <row r="84" spans="1:60" s="349" customFormat="1" ht="22.5" customHeight="1">
      <c r="A84" s="830"/>
      <c r="B84" s="839"/>
      <c r="C84" s="363">
        <v>18</v>
      </c>
      <c r="D84" s="363" t="s">
        <v>401</v>
      </c>
      <c r="E84" s="337"/>
      <c r="F84" s="338"/>
      <c r="G84" s="363"/>
      <c r="H84" s="363"/>
      <c r="I84" s="363"/>
      <c r="J84" s="363"/>
      <c r="K84" s="363"/>
      <c r="L84" s="364"/>
      <c r="M84" s="365"/>
      <c r="N84" s="364"/>
      <c r="O84" s="364"/>
      <c r="P84" s="342"/>
      <c r="Q84" s="343"/>
      <c r="R84" s="344"/>
      <c r="S84" s="345"/>
      <c r="T84" s="345"/>
      <c r="U84" s="345"/>
      <c r="V84" s="345"/>
      <c r="W84" s="345"/>
      <c r="X84" s="345"/>
      <c r="Y84" s="345"/>
      <c r="Z84" s="345"/>
      <c r="AA84" s="345"/>
      <c r="AB84" s="342"/>
      <c r="AC84" s="345"/>
      <c r="AD84" s="345"/>
      <c r="AE84" s="345"/>
      <c r="AF84" s="345"/>
      <c r="AG84" s="345"/>
      <c r="AH84" s="345"/>
      <c r="AI84" s="345"/>
      <c r="AJ84" s="345"/>
      <c r="AK84" s="346"/>
      <c r="AL84" s="346"/>
      <c r="AM84" s="346"/>
      <c r="AN84" s="342"/>
      <c r="AO84" s="347"/>
      <c r="AP84" s="347"/>
      <c r="AQ84" s="346"/>
      <c r="AR84" s="346"/>
      <c r="AS84" s="346"/>
      <c r="AT84" s="346"/>
      <c r="AU84" s="346"/>
      <c r="AV84" s="346"/>
      <c r="AW84" s="346"/>
      <c r="AX84" s="346"/>
      <c r="AY84" s="346"/>
      <c r="AZ84" s="342"/>
      <c r="BA84" s="348">
        <f t="shared" si="14"/>
        <v>0</v>
      </c>
      <c r="BB84" s="348">
        <f t="shared" si="14"/>
        <v>0</v>
      </c>
      <c r="BC84" s="348">
        <f t="shared" si="14"/>
        <v>0</v>
      </c>
      <c r="BD84" s="348">
        <f t="shared" si="14"/>
        <v>0</v>
      </c>
      <c r="BE84" s="348">
        <f t="shared" si="15"/>
        <v>0</v>
      </c>
      <c r="BF84" s="348">
        <f t="shared" si="16"/>
        <v>0</v>
      </c>
      <c r="BG84" s="348">
        <f t="shared" si="16"/>
        <v>0</v>
      </c>
      <c r="BH84" s="348">
        <f t="shared" si="16"/>
        <v>0</v>
      </c>
    </row>
    <row r="85" spans="1:60" s="349" customFormat="1" ht="22.5" customHeight="1">
      <c r="A85" s="830"/>
      <c r="B85" s="839"/>
      <c r="C85" s="363">
        <v>19</v>
      </c>
      <c r="D85" s="363" t="s">
        <v>406</v>
      </c>
      <c r="E85" s="337"/>
      <c r="F85" s="338"/>
      <c r="G85" s="363"/>
      <c r="H85" s="363"/>
      <c r="I85" s="363"/>
      <c r="J85" s="363"/>
      <c r="K85" s="363"/>
      <c r="L85" s="364"/>
      <c r="M85" s="365"/>
      <c r="N85" s="364"/>
      <c r="O85" s="364"/>
      <c r="P85" s="342"/>
      <c r="Q85" s="343"/>
      <c r="R85" s="344"/>
      <c r="S85" s="345"/>
      <c r="T85" s="345"/>
      <c r="U85" s="345"/>
      <c r="V85" s="345"/>
      <c r="W85" s="345"/>
      <c r="X85" s="345"/>
      <c r="Y85" s="345"/>
      <c r="Z85" s="345"/>
      <c r="AA85" s="345"/>
      <c r="AB85" s="342"/>
      <c r="AC85" s="345"/>
      <c r="AD85" s="345"/>
      <c r="AE85" s="345"/>
      <c r="AF85" s="345"/>
      <c r="AG85" s="345"/>
      <c r="AH85" s="345"/>
      <c r="AI85" s="345"/>
      <c r="AJ85" s="345"/>
      <c r="AK85" s="346"/>
      <c r="AL85" s="346"/>
      <c r="AM85" s="346"/>
      <c r="AN85" s="342"/>
      <c r="AO85" s="347"/>
      <c r="AP85" s="347"/>
      <c r="AQ85" s="346"/>
      <c r="AR85" s="346"/>
      <c r="AS85" s="346"/>
      <c r="AT85" s="346"/>
      <c r="AU85" s="346"/>
      <c r="AV85" s="346"/>
      <c r="AW85" s="346"/>
      <c r="AX85" s="346"/>
      <c r="AY85" s="346"/>
      <c r="AZ85" s="342"/>
      <c r="BA85" s="348">
        <f t="shared" si="14"/>
        <v>0</v>
      </c>
      <c r="BB85" s="348">
        <f t="shared" si="14"/>
        <v>0</v>
      </c>
      <c r="BC85" s="348">
        <f t="shared" si="14"/>
        <v>0</v>
      </c>
      <c r="BD85" s="348">
        <f t="shared" si="14"/>
        <v>0</v>
      </c>
      <c r="BE85" s="348">
        <f t="shared" si="15"/>
        <v>0</v>
      </c>
      <c r="BF85" s="348">
        <f t="shared" si="16"/>
        <v>0</v>
      </c>
      <c r="BG85" s="348">
        <f t="shared" si="16"/>
        <v>0</v>
      </c>
      <c r="BH85" s="348">
        <f t="shared" si="16"/>
        <v>0</v>
      </c>
    </row>
    <row r="86" spans="1:60" s="349" customFormat="1" ht="22.5" customHeight="1">
      <c r="A86" s="830"/>
      <c r="B86" s="839"/>
      <c r="C86" s="363">
        <v>20</v>
      </c>
      <c r="D86" s="363" t="s">
        <v>411</v>
      </c>
      <c r="E86" s="337"/>
      <c r="F86" s="338"/>
      <c r="G86" s="363"/>
      <c r="H86" s="363"/>
      <c r="I86" s="363"/>
      <c r="J86" s="363"/>
      <c r="K86" s="363"/>
      <c r="L86" s="364"/>
      <c r="M86" s="365"/>
      <c r="N86" s="364"/>
      <c r="O86" s="364"/>
      <c r="P86" s="342"/>
      <c r="Q86" s="343"/>
      <c r="R86" s="344"/>
      <c r="S86" s="345"/>
      <c r="T86" s="345"/>
      <c r="U86" s="345"/>
      <c r="V86" s="345"/>
      <c r="W86" s="345"/>
      <c r="X86" s="345"/>
      <c r="Y86" s="345"/>
      <c r="Z86" s="345"/>
      <c r="AA86" s="345"/>
      <c r="AB86" s="342"/>
      <c r="AC86" s="345"/>
      <c r="AD86" s="345"/>
      <c r="AE86" s="345"/>
      <c r="AF86" s="345"/>
      <c r="AG86" s="345"/>
      <c r="AH86" s="345"/>
      <c r="AI86" s="345"/>
      <c r="AJ86" s="345"/>
      <c r="AK86" s="346"/>
      <c r="AL86" s="346"/>
      <c r="AM86" s="346"/>
      <c r="AN86" s="342"/>
      <c r="AO86" s="347"/>
      <c r="AP86" s="347"/>
      <c r="AQ86" s="346"/>
      <c r="AR86" s="346"/>
      <c r="AS86" s="346"/>
      <c r="AT86" s="346"/>
      <c r="AU86" s="346"/>
      <c r="AV86" s="346"/>
      <c r="AW86" s="346"/>
      <c r="AX86" s="346"/>
      <c r="AY86" s="346"/>
      <c r="AZ86" s="342"/>
      <c r="BA86" s="348">
        <f t="shared" si="14"/>
        <v>0</v>
      </c>
      <c r="BB86" s="348">
        <f t="shared" si="14"/>
        <v>0</v>
      </c>
      <c r="BC86" s="348">
        <f t="shared" si="14"/>
        <v>0</v>
      </c>
      <c r="BD86" s="348">
        <f t="shared" si="14"/>
        <v>0</v>
      </c>
      <c r="BE86" s="348">
        <f t="shared" si="15"/>
        <v>0</v>
      </c>
      <c r="BF86" s="348">
        <f t="shared" si="16"/>
        <v>0</v>
      </c>
      <c r="BG86" s="348">
        <f t="shared" si="16"/>
        <v>0</v>
      </c>
      <c r="BH86" s="348">
        <f t="shared" si="16"/>
        <v>0</v>
      </c>
    </row>
    <row r="87" spans="1:60" s="349" customFormat="1" ht="21.75" customHeight="1">
      <c r="A87" s="830"/>
      <c r="B87" s="840"/>
      <c r="C87" s="363">
        <v>77</v>
      </c>
      <c r="D87" s="363" t="s">
        <v>425</v>
      </c>
      <c r="E87" s="337"/>
      <c r="F87" s="338"/>
      <c r="G87" s="363"/>
      <c r="H87" s="363"/>
      <c r="I87" s="363"/>
      <c r="J87" s="363"/>
      <c r="K87" s="363"/>
      <c r="L87" s="364"/>
      <c r="M87" s="365"/>
      <c r="N87" s="364"/>
      <c r="O87" s="364"/>
      <c r="P87" s="342"/>
      <c r="Q87" s="343"/>
      <c r="R87" s="344"/>
      <c r="S87" s="345"/>
      <c r="T87" s="345"/>
      <c r="U87" s="345"/>
      <c r="V87" s="345"/>
      <c r="W87" s="345"/>
      <c r="X87" s="345"/>
      <c r="Y87" s="345"/>
      <c r="Z87" s="345"/>
      <c r="AA87" s="345"/>
      <c r="AB87" s="342"/>
      <c r="AC87" s="345"/>
      <c r="AD87" s="345"/>
      <c r="AE87" s="345"/>
      <c r="AF87" s="345"/>
      <c r="AG87" s="345"/>
      <c r="AH87" s="345"/>
      <c r="AI87" s="345"/>
      <c r="AJ87" s="345"/>
      <c r="AK87" s="346"/>
      <c r="AL87" s="346"/>
      <c r="AM87" s="346"/>
      <c r="AN87" s="342"/>
      <c r="AO87" s="347"/>
      <c r="AP87" s="347"/>
      <c r="AQ87" s="346"/>
      <c r="AR87" s="346"/>
      <c r="AS87" s="346"/>
      <c r="AT87" s="346"/>
      <c r="AU87" s="346"/>
      <c r="AV87" s="346"/>
      <c r="AW87" s="346"/>
      <c r="AX87" s="346"/>
      <c r="AY87" s="346"/>
      <c r="AZ87" s="342"/>
      <c r="BA87" s="348">
        <f t="shared" si="14"/>
        <v>0</v>
      </c>
      <c r="BB87" s="348">
        <f t="shared" si="14"/>
        <v>0</v>
      </c>
      <c r="BC87" s="348">
        <f t="shared" si="14"/>
        <v>0</v>
      </c>
      <c r="BD87" s="348">
        <f t="shared" si="14"/>
        <v>0</v>
      </c>
      <c r="BE87" s="348">
        <f t="shared" si="15"/>
        <v>0</v>
      </c>
      <c r="BF87" s="348">
        <f t="shared" si="16"/>
        <v>0</v>
      </c>
      <c r="BG87" s="348">
        <f t="shared" si="16"/>
        <v>0</v>
      </c>
      <c r="BH87" s="348">
        <f t="shared" si="16"/>
        <v>0</v>
      </c>
    </row>
    <row r="88" spans="1:60" s="40" customFormat="1" ht="21.75" customHeight="1">
      <c r="A88" s="831"/>
      <c r="B88" s="366"/>
      <c r="C88" s="367"/>
      <c r="D88" s="368"/>
      <c r="E88" s="353">
        <f>SUM(E67:E87)</f>
        <v>0</v>
      </c>
      <c r="F88" s="354">
        <f t="shared" ref="F88:O88" si="17">SUM(F67:F87)</f>
        <v>0</v>
      </c>
      <c r="G88" s="355">
        <f t="shared" si="17"/>
        <v>0</v>
      </c>
      <c r="H88" s="355">
        <f t="shared" si="17"/>
        <v>0</v>
      </c>
      <c r="I88" s="355"/>
      <c r="J88" s="355"/>
      <c r="K88" s="355"/>
      <c r="L88" s="353" t="e">
        <f>#REF!</f>
        <v>#REF!</v>
      </c>
      <c r="M88" s="356">
        <f t="shared" si="17"/>
        <v>0</v>
      </c>
      <c r="N88" s="357">
        <f t="shared" si="17"/>
        <v>0</v>
      </c>
      <c r="O88" s="357">
        <f t="shared" si="17"/>
        <v>0</v>
      </c>
      <c r="P88" s="358"/>
      <c r="Q88" s="359">
        <f>SUM(Q67:Q87)</f>
        <v>0</v>
      </c>
      <c r="R88" s="360">
        <f>SUM(R67:R87)</f>
        <v>0</v>
      </c>
      <c r="S88" s="361">
        <f>SUM(S67:S87)</f>
        <v>0</v>
      </c>
      <c r="T88" s="361">
        <f>SUM(T67:T87)</f>
        <v>0</v>
      </c>
      <c r="U88" s="362">
        <f>SUM(U67:U87)</f>
        <v>0</v>
      </c>
      <c r="V88" s="362"/>
      <c r="W88" s="362"/>
      <c r="X88" s="362">
        <f>SUM(X67:X87)</f>
        <v>0</v>
      </c>
      <c r="Y88" s="362">
        <f>SUM(Y67:Y87)</f>
        <v>0</v>
      </c>
      <c r="Z88" s="362">
        <f>SUM(Z67:Z87)</f>
        <v>0</v>
      </c>
      <c r="AA88" s="362"/>
      <c r="AB88" s="358"/>
      <c r="AC88" s="361">
        <f>SUM(AC67:AC87)</f>
        <v>0</v>
      </c>
      <c r="AD88" s="362">
        <f>SUM(AD67:AD87)</f>
        <v>0</v>
      </c>
      <c r="AE88" s="361">
        <f>SUM(AE67:AE87)</f>
        <v>0</v>
      </c>
      <c r="AF88" s="361">
        <f>SUM(AF67:AF87)</f>
        <v>0</v>
      </c>
      <c r="AG88" s="361"/>
      <c r="AH88" s="361"/>
      <c r="AI88" s="361"/>
      <c r="AJ88" s="362">
        <f>SUM(AJ67:AJ87)</f>
        <v>0</v>
      </c>
      <c r="AK88" s="362">
        <f>SUM(AK67:AK87)</f>
        <v>0</v>
      </c>
      <c r="AL88" s="362">
        <f>SUM(AL67:AL87)</f>
        <v>0</v>
      </c>
      <c r="AM88" s="362">
        <f>SUM(AM67:AM87)</f>
        <v>0</v>
      </c>
      <c r="AN88" s="358"/>
      <c r="AO88" s="362">
        <f>SUM(AO67:AO87)</f>
        <v>0</v>
      </c>
      <c r="AP88" s="362">
        <f>SUM(AP67:AP87)</f>
        <v>0</v>
      </c>
      <c r="AQ88" s="361">
        <f>SUM(AQ67:AQ87)</f>
        <v>0</v>
      </c>
      <c r="AR88" s="361">
        <f>SUM(AR67:AR87)</f>
        <v>0</v>
      </c>
      <c r="AS88" s="361"/>
      <c r="AT88" s="361"/>
      <c r="AU88" s="361"/>
      <c r="AV88" s="362">
        <f>SUM(AV67:AV87)</f>
        <v>0</v>
      </c>
      <c r="AW88" s="362">
        <f>SUM(AW67:AW87)</f>
        <v>0</v>
      </c>
      <c r="AX88" s="362">
        <f>SUM(AX67:AX87)</f>
        <v>0</v>
      </c>
      <c r="AY88" s="362">
        <f>SUM(AY67:AY87)</f>
        <v>0</v>
      </c>
      <c r="AZ88" s="358"/>
      <c r="BA88" s="362">
        <f>SUM(BA67:BA87)</f>
        <v>0</v>
      </c>
      <c r="BB88" s="362">
        <f t="shared" ref="BB88:BH88" si="18">SUM(BB67:BB87)</f>
        <v>0</v>
      </c>
      <c r="BC88" s="362">
        <f t="shared" si="18"/>
        <v>0</v>
      </c>
      <c r="BD88" s="362">
        <f t="shared" si="18"/>
        <v>0</v>
      </c>
      <c r="BE88" s="362">
        <f t="shared" si="18"/>
        <v>0</v>
      </c>
      <c r="BF88" s="362">
        <f t="shared" si="18"/>
        <v>0</v>
      </c>
      <c r="BG88" s="362">
        <f t="shared" si="18"/>
        <v>0</v>
      </c>
      <c r="BH88" s="362">
        <f t="shared" si="18"/>
        <v>0</v>
      </c>
    </row>
    <row r="89" spans="1:60" s="349" customFormat="1" ht="21.75" customHeight="1">
      <c r="A89" s="829"/>
      <c r="B89" s="832"/>
      <c r="C89" s="363">
        <v>1</v>
      </c>
      <c r="D89" s="363" t="s">
        <v>575</v>
      </c>
      <c r="E89" s="337"/>
      <c r="F89" s="338"/>
      <c r="G89" s="363"/>
      <c r="H89" s="369"/>
      <c r="I89" s="369"/>
      <c r="J89" s="369"/>
      <c r="K89" s="369"/>
      <c r="L89" s="337"/>
      <c r="M89" s="365"/>
      <c r="N89" s="364"/>
      <c r="O89" s="364"/>
      <c r="P89" s="342"/>
      <c r="Q89" s="343"/>
      <c r="R89" s="344"/>
      <c r="S89" s="345"/>
      <c r="T89" s="345"/>
      <c r="U89" s="345"/>
      <c r="V89" s="345"/>
      <c r="W89" s="345"/>
      <c r="X89" s="345"/>
      <c r="Y89" s="345"/>
      <c r="Z89" s="345"/>
      <c r="AA89" s="345"/>
      <c r="AB89" s="342"/>
      <c r="AC89" s="345"/>
      <c r="AD89" s="345"/>
      <c r="AE89" s="345"/>
      <c r="AF89" s="345"/>
      <c r="AG89" s="345"/>
      <c r="AH89" s="345"/>
      <c r="AI89" s="345"/>
      <c r="AJ89" s="345"/>
      <c r="AK89" s="346"/>
      <c r="AL89" s="346"/>
      <c r="AM89" s="346"/>
      <c r="AN89" s="342"/>
      <c r="AO89" s="347"/>
      <c r="AP89" s="347"/>
      <c r="AQ89" s="346"/>
      <c r="AR89" s="346"/>
      <c r="AS89" s="346"/>
      <c r="AT89" s="346"/>
      <c r="AU89" s="346"/>
      <c r="AV89" s="346"/>
      <c r="AW89" s="346"/>
      <c r="AX89" s="346"/>
      <c r="AY89" s="346"/>
      <c r="AZ89" s="342"/>
      <c r="BA89" s="348">
        <f t="shared" ref="BA89:BD109" si="19">+E89+Q89+AC89+AO89</f>
        <v>0</v>
      </c>
      <c r="BB89" s="348">
        <f t="shared" si="19"/>
        <v>0</v>
      </c>
      <c r="BC89" s="348">
        <f t="shared" si="19"/>
        <v>0</v>
      </c>
      <c r="BD89" s="348">
        <f t="shared" si="19"/>
        <v>0</v>
      </c>
      <c r="BE89" s="348">
        <f t="shared" ref="BE89:BE109" si="20">+L89+U89+AJ89+AV89</f>
        <v>0</v>
      </c>
      <c r="BF89" s="348">
        <f t="shared" ref="BF89:BH109" si="21">+M89+X89+AK89+AW89</f>
        <v>0</v>
      </c>
      <c r="BG89" s="348">
        <f t="shared" si="21"/>
        <v>0</v>
      </c>
      <c r="BH89" s="348">
        <f t="shared" si="21"/>
        <v>0</v>
      </c>
    </row>
    <row r="90" spans="1:60" s="349" customFormat="1" ht="21.75" customHeight="1">
      <c r="A90" s="830"/>
      <c r="B90" s="833"/>
      <c r="C90" s="363">
        <v>2</v>
      </c>
      <c r="D90" s="363" t="s">
        <v>326</v>
      </c>
      <c r="E90" s="337"/>
      <c r="F90" s="338"/>
      <c r="G90" s="363"/>
      <c r="H90" s="369"/>
      <c r="I90" s="369"/>
      <c r="J90" s="369"/>
      <c r="K90" s="369"/>
      <c r="L90" s="337"/>
      <c r="M90" s="365"/>
      <c r="N90" s="364"/>
      <c r="O90" s="364"/>
      <c r="P90" s="342"/>
      <c r="Q90" s="343"/>
      <c r="R90" s="344"/>
      <c r="S90" s="345"/>
      <c r="T90" s="345"/>
      <c r="U90" s="345"/>
      <c r="V90" s="345"/>
      <c r="W90" s="345"/>
      <c r="X90" s="345"/>
      <c r="Y90" s="345"/>
      <c r="Z90" s="345"/>
      <c r="AA90" s="345"/>
      <c r="AB90" s="342"/>
      <c r="AC90" s="345"/>
      <c r="AD90" s="345"/>
      <c r="AE90" s="345"/>
      <c r="AF90" s="345"/>
      <c r="AG90" s="345"/>
      <c r="AH90" s="345"/>
      <c r="AI90" s="345"/>
      <c r="AJ90" s="345"/>
      <c r="AK90" s="346"/>
      <c r="AL90" s="346"/>
      <c r="AM90" s="346"/>
      <c r="AN90" s="342"/>
      <c r="AO90" s="347"/>
      <c r="AP90" s="347"/>
      <c r="AQ90" s="346"/>
      <c r="AR90" s="346"/>
      <c r="AS90" s="346"/>
      <c r="AT90" s="346"/>
      <c r="AU90" s="346"/>
      <c r="AV90" s="346"/>
      <c r="AW90" s="346"/>
      <c r="AX90" s="346"/>
      <c r="AY90" s="346"/>
      <c r="AZ90" s="342"/>
      <c r="BA90" s="348">
        <f t="shared" si="19"/>
        <v>0</v>
      </c>
      <c r="BB90" s="348">
        <f t="shared" si="19"/>
        <v>0</v>
      </c>
      <c r="BC90" s="348">
        <f t="shared" si="19"/>
        <v>0</v>
      </c>
      <c r="BD90" s="348">
        <f t="shared" si="19"/>
        <v>0</v>
      </c>
      <c r="BE90" s="348">
        <f t="shared" si="20"/>
        <v>0</v>
      </c>
      <c r="BF90" s="348">
        <f t="shared" si="21"/>
        <v>0</v>
      </c>
      <c r="BG90" s="348">
        <f t="shared" si="21"/>
        <v>0</v>
      </c>
      <c r="BH90" s="348">
        <f t="shared" si="21"/>
        <v>0</v>
      </c>
    </row>
    <row r="91" spans="1:60" s="349" customFormat="1" ht="21.75" customHeight="1">
      <c r="A91" s="830"/>
      <c r="B91" s="833"/>
      <c r="C91" s="363">
        <v>3</v>
      </c>
      <c r="D91" s="363" t="s">
        <v>331</v>
      </c>
      <c r="E91" s="337"/>
      <c r="F91" s="338"/>
      <c r="G91" s="363"/>
      <c r="H91" s="369"/>
      <c r="I91" s="369"/>
      <c r="J91" s="369"/>
      <c r="K91" s="369"/>
      <c r="L91" s="337"/>
      <c r="M91" s="365"/>
      <c r="N91" s="364"/>
      <c r="O91" s="364"/>
      <c r="P91" s="342"/>
      <c r="Q91" s="343"/>
      <c r="R91" s="344"/>
      <c r="S91" s="345"/>
      <c r="T91" s="345"/>
      <c r="U91" s="345"/>
      <c r="V91" s="345"/>
      <c r="W91" s="345"/>
      <c r="X91" s="345"/>
      <c r="Y91" s="345"/>
      <c r="Z91" s="345"/>
      <c r="AA91" s="345"/>
      <c r="AB91" s="342"/>
      <c r="AC91" s="345"/>
      <c r="AD91" s="345"/>
      <c r="AE91" s="345"/>
      <c r="AF91" s="345"/>
      <c r="AG91" s="345"/>
      <c r="AH91" s="345"/>
      <c r="AI91" s="345"/>
      <c r="AJ91" s="345"/>
      <c r="AK91" s="346"/>
      <c r="AL91" s="346"/>
      <c r="AM91" s="346"/>
      <c r="AN91" s="342"/>
      <c r="AO91" s="347"/>
      <c r="AP91" s="347"/>
      <c r="AQ91" s="346"/>
      <c r="AR91" s="346"/>
      <c r="AS91" s="346"/>
      <c r="AT91" s="346"/>
      <c r="AU91" s="346"/>
      <c r="AV91" s="346"/>
      <c r="AW91" s="346"/>
      <c r="AX91" s="346"/>
      <c r="AY91" s="346"/>
      <c r="AZ91" s="342"/>
      <c r="BA91" s="348">
        <f t="shared" si="19"/>
        <v>0</v>
      </c>
      <c r="BB91" s="348">
        <f t="shared" si="19"/>
        <v>0</v>
      </c>
      <c r="BC91" s="348">
        <f t="shared" si="19"/>
        <v>0</v>
      </c>
      <c r="BD91" s="348">
        <f t="shared" si="19"/>
        <v>0</v>
      </c>
      <c r="BE91" s="348">
        <f t="shared" si="20"/>
        <v>0</v>
      </c>
      <c r="BF91" s="348">
        <f t="shared" si="21"/>
        <v>0</v>
      </c>
      <c r="BG91" s="348">
        <f t="shared" si="21"/>
        <v>0</v>
      </c>
      <c r="BH91" s="348">
        <f t="shared" si="21"/>
        <v>0</v>
      </c>
    </row>
    <row r="92" spans="1:60" s="349" customFormat="1" ht="21.75" customHeight="1">
      <c r="A92" s="830"/>
      <c r="B92" s="833"/>
      <c r="C92" s="363">
        <v>4</v>
      </c>
      <c r="D92" s="363" t="s">
        <v>576</v>
      </c>
      <c r="E92" s="337"/>
      <c r="F92" s="338"/>
      <c r="G92" s="363"/>
      <c r="H92" s="369"/>
      <c r="I92" s="369"/>
      <c r="J92" s="369"/>
      <c r="K92" s="369"/>
      <c r="L92" s="337"/>
      <c r="M92" s="365"/>
      <c r="N92" s="364"/>
      <c r="O92" s="364"/>
      <c r="P92" s="342"/>
      <c r="Q92" s="343"/>
      <c r="R92" s="344"/>
      <c r="S92" s="345"/>
      <c r="T92" s="345"/>
      <c r="U92" s="345"/>
      <c r="V92" s="345"/>
      <c r="W92" s="345"/>
      <c r="X92" s="345"/>
      <c r="Y92" s="345"/>
      <c r="Z92" s="345"/>
      <c r="AA92" s="345"/>
      <c r="AB92" s="342"/>
      <c r="AC92" s="345"/>
      <c r="AD92" s="345"/>
      <c r="AE92" s="345"/>
      <c r="AF92" s="345"/>
      <c r="AG92" s="345"/>
      <c r="AH92" s="345"/>
      <c r="AI92" s="345"/>
      <c r="AJ92" s="345"/>
      <c r="AK92" s="346"/>
      <c r="AL92" s="346"/>
      <c r="AM92" s="346"/>
      <c r="AN92" s="342"/>
      <c r="AO92" s="347"/>
      <c r="AP92" s="347"/>
      <c r="AQ92" s="346"/>
      <c r="AR92" s="346"/>
      <c r="AS92" s="346"/>
      <c r="AT92" s="346"/>
      <c r="AU92" s="346"/>
      <c r="AV92" s="346"/>
      <c r="AW92" s="346"/>
      <c r="AX92" s="346"/>
      <c r="AY92" s="346"/>
      <c r="AZ92" s="342"/>
      <c r="BA92" s="348">
        <f t="shared" si="19"/>
        <v>0</v>
      </c>
      <c r="BB92" s="348">
        <f t="shared" si="19"/>
        <v>0</v>
      </c>
      <c r="BC92" s="348">
        <f t="shared" si="19"/>
        <v>0</v>
      </c>
      <c r="BD92" s="348">
        <f t="shared" si="19"/>
        <v>0</v>
      </c>
      <c r="BE92" s="348">
        <f t="shared" si="20"/>
        <v>0</v>
      </c>
      <c r="BF92" s="348">
        <f t="shared" si="21"/>
        <v>0</v>
      </c>
      <c r="BG92" s="348">
        <f t="shared" si="21"/>
        <v>0</v>
      </c>
      <c r="BH92" s="348">
        <f t="shared" si="21"/>
        <v>0</v>
      </c>
    </row>
    <row r="93" spans="1:60" s="349" customFormat="1" ht="21.75" customHeight="1">
      <c r="A93" s="830"/>
      <c r="B93" s="833"/>
      <c r="C93" s="363">
        <v>5</v>
      </c>
      <c r="D93" s="363" t="s">
        <v>339</v>
      </c>
      <c r="E93" s="337"/>
      <c r="F93" s="338"/>
      <c r="G93" s="363"/>
      <c r="H93" s="369"/>
      <c r="I93" s="369"/>
      <c r="J93" s="369"/>
      <c r="K93" s="369"/>
      <c r="L93" s="337"/>
      <c r="M93" s="365"/>
      <c r="N93" s="364"/>
      <c r="O93" s="364"/>
      <c r="P93" s="342"/>
      <c r="Q93" s="343"/>
      <c r="R93" s="344"/>
      <c r="S93" s="345"/>
      <c r="T93" s="345"/>
      <c r="U93" s="345"/>
      <c r="V93" s="345"/>
      <c r="W93" s="345"/>
      <c r="X93" s="345"/>
      <c r="Y93" s="345"/>
      <c r="Z93" s="345"/>
      <c r="AA93" s="345"/>
      <c r="AB93" s="342"/>
      <c r="AC93" s="345"/>
      <c r="AD93" s="345"/>
      <c r="AE93" s="345"/>
      <c r="AF93" s="345"/>
      <c r="AG93" s="345"/>
      <c r="AH93" s="345"/>
      <c r="AI93" s="345"/>
      <c r="AJ93" s="345"/>
      <c r="AK93" s="346"/>
      <c r="AL93" s="346"/>
      <c r="AM93" s="346"/>
      <c r="AN93" s="342"/>
      <c r="AO93" s="347"/>
      <c r="AP93" s="347"/>
      <c r="AQ93" s="346"/>
      <c r="AR93" s="346"/>
      <c r="AS93" s="346"/>
      <c r="AT93" s="346"/>
      <c r="AU93" s="346"/>
      <c r="AV93" s="346"/>
      <c r="AW93" s="346"/>
      <c r="AX93" s="346"/>
      <c r="AY93" s="346"/>
      <c r="AZ93" s="342"/>
      <c r="BA93" s="348">
        <f t="shared" si="19"/>
        <v>0</v>
      </c>
      <c r="BB93" s="348">
        <f t="shared" si="19"/>
        <v>0</v>
      </c>
      <c r="BC93" s="348">
        <f t="shared" si="19"/>
        <v>0</v>
      </c>
      <c r="BD93" s="348">
        <f t="shared" si="19"/>
        <v>0</v>
      </c>
      <c r="BE93" s="348">
        <f t="shared" si="20"/>
        <v>0</v>
      </c>
      <c r="BF93" s="348">
        <f t="shared" si="21"/>
        <v>0</v>
      </c>
      <c r="BG93" s="348">
        <f t="shared" si="21"/>
        <v>0</v>
      </c>
      <c r="BH93" s="348">
        <f t="shared" si="21"/>
        <v>0</v>
      </c>
    </row>
    <row r="94" spans="1:60" s="349" customFormat="1" ht="21.75" customHeight="1">
      <c r="A94" s="830"/>
      <c r="B94" s="833"/>
      <c r="C94" s="363">
        <v>6</v>
      </c>
      <c r="D94" s="363" t="s">
        <v>342</v>
      </c>
      <c r="E94" s="337"/>
      <c r="F94" s="338"/>
      <c r="G94" s="363"/>
      <c r="H94" s="369"/>
      <c r="I94" s="369"/>
      <c r="J94" s="369"/>
      <c r="K94" s="369"/>
      <c r="L94" s="337"/>
      <c r="M94" s="365"/>
      <c r="N94" s="364"/>
      <c r="O94" s="364"/>
      <c r="P94" s="342"/>
      <c r="Q94" s="343"/>
      <c r="R94" s="344"/>
      <c r="S94" s="345"/>
      <c r="T94" s="345"/>
      <c r="U94" s="345"/>
      <c r="V94" s="345"/>
      <c r="W94" s="345"/>
      <c r="X94" s="345"/>
      <c r="Y94" s="345"/>
      <c r="Z94" s="345"/>
      <c r="AA94" s="345"/>
      <c r="AB94" s="342"/>
      <c r="AC94" s="345"/>
      <c r="AD94" s="345"/>
      <c r="AE94" s="345"/>
      <c r="AF94" s="345"/>
      <c r="AG94" s="345"/>
      <c r="AH94" s="345"/>
      <c r="AI94" s="345"/>
      <c r="AJ94" s="345"/>
      <c r="AK94" s="346"/>
      <c r="AL94" s="346"/>
      <c r="AM94" s="346"/>
      <c r="AN94" s="342"/>
      <c r="AO94" s="347"/>
      <c r="AP94" s="347"/>
      <c r="AQ94" s="346"/>
      <c r="AR94" s="346"/>
      <c r="AS94" s="346"/>
      <c r="AT94" s="346"/>
      <c r="AU94" s="346"/>
      <c r="AV94" s="346"/>
      <c r="AW94" s="346"/>
      <c r="AX94" s="346"/>
      <c r="AY94" s="346"/>
      <c r="AZ94" s="342"/>
      <c r="BA94" s="348">
        <f t="shared" si="19"/>
        <v>0</v>
      </c>
      <c r="BB94" s="348">
        <f t="shared" si="19"/>
        <v>0</v>
      </c>
      <c r="BC94" s="348">
        <f t="shared" si="19"/>
        <v>0</v>
      </c>
      <c r="BD94" s="348">
        <f t="shared" si="19"/>
        <v>0</v>
      </c>
      <c r="BE94" s="348">
        <f t="shared" si="20"/>
        <v>0</v>
      </c>
      <c r="BF94" s="348">
        <f t="shared" si="21"/>
        <v>0</v>
      </c>
      <c r="BG94" s="348">
        <f t="shared" si="21"/>
        <v>0</v>
      </c>
      <c r="BH94" s="348">
        <f t="shared" si="21"/>
        <v>0</v>
      </c>
    </row>
    <row r="95" spans="1:60" s="349" customFormat="1" ht="21.75" customHeight="1">
      <c r="A95" s="830"/>
      <c r="B95" s="833"/>
      <c r="C95" s="363">
        <v>7</v>
      </c>
      <c r="D95" s="363" t="s">
        <v>346</v>
      </c>
      <c r="E95" s="337"/>
      <c r="F95" s="338"/>
      <c r="G95" s="363"/>
      <c r="H95" s="369"/>
      <c r="I95" s="369"/>
      <c r="J95" s="369"/>
      <c r="K95" s="369"/>
      <c r="L95" s="337"/>
      <c r="M95" s="365"/>
      <c r="N95" s="364"/>
      <c r="O95" s="364"/>
      <c r="P95" s="342"/>
      <c r="Q95" s="343"/>
      <c r="R95" s="344"/>
      <c r="S95" s="345"/>
      <c r="T95" s="345"/>
      <c r="U95" s="345"/>
      <c r="V95" s="345"/>
      <c r="W95" s="345"/>
      <c r="X95" s="345"/>
      <c r="Y95" s="345"/>
      <c r="Z95" s="345"/>
      <c r="AA95" s="345"/>
      <c r="AB95" s="342"/>
      <c r="AC95" s="345"/>
      <c r="AD95" s="345"/>
      <c r="AE95" s="345"/>
      <c r="AF95" s="345"/>
      <c r="AG95" s="345"/>
      <c r="AH95" s="345"/>
      <c r="AI95" s="345"/>
      <c r="AJ95" s="345"/>
      <c r="AK95" s="346"/>
      <c r="AL95" s="346"/>
      <c r="AM95" s="346"/>
      <c r="AN95" s="342"/>
      <c r="AO95" s="347"/>
      <c r="AP95" s="347"/>
      <c r="AQ95" s="346"/>
      <c r="AR95" s="346"/>
      <c r="AS95" s="346"/>
      <c r="AT95" s="346"/>
      <c r="AU95" s="346"/>
      <c r="AV95" s="346"/>
      <c r="AW95" s="346"/>
      <c r="AX95" s="346"/>
      <c r="AY95" s="346"/>
      <c r="AZ95" s="342"/>
      <c r="BA95" s="348">
        <f t="shared" si="19"/>
        <v>0</v>
      </c>
      <c r="BB95" s="348">
        <f t="shared" si="19"/>
        <v>0</v>
      </c>
      <c r="BC95" s="348">
        <f t="shared" si="19"/>
        <v>0</v>
      </c>
      <c r="BD95" s="348">
        <f t="shared" si="19"/>
        <v>0</v>
      </c>
      <c r="BE95" s="348">
        <f t="shared" si="20"/>
        <v>0</v>
      </c>
      <c r="BF95" s="348">
        <f t="shared" si="21"/>
        <v>0</v>
      </c>
      <c r="BG95" s="348">
        <f t="shared" si="21"/>
        <v>0</v>
      </c>
      <c r="BH95" s="348">
        <f t="shared" si="21"/>
        <v>0</v>
      </c>
    </row>
    <row r="96" spans="1:60" s="349" customFormat="1" ht="21.75" customHeight="1">
      <c r="A96" s="830"/>
      <c r="B96" s="833"/>
      <c r="C96" s="363">
        <v>8</v>
      </c>
      <c r="D96" s="363" t="s">
        <v>351</v>
      </c>
      <c r="E96" s="337"/>
      <c r="F96" s="338"/>
      <c r="G96" s="363"/>
      <c r="H96" s="369"/>
      <c r="I96" s="369"/>
      <c r="J96" s="369"/>
      <c r="K96" s="369"/>
      <c r="L96" s="337"/>
      <c r="M96" s="365"/>
      <c r="N96" s="364"/>
      <c r="O96" s="364"/>
      <c r="P96" s="342"/>
      <c r="Q96" s="343"/>
      <c r="R96" s="344"/>
      <c r="S96" s="345"/>
      <c r="T96" s="345"/>
      <c r="U96" s="345"/>
      <c r="V96" s="345"/>
      <c r="W96" s="345"/>
      <c r="X96" s="345"/>
      <c r="Y96" s="345"/>
      <c r="Z96" s="345"/>
      <c r="AA96" s="345"/>
      <c r="AB96" s="342"/>
      <c r="AC96" s="345"/>
      <c r="AD96" s="345"/>
      <c r="AE96" s="345"/>
      <c r="AF96" s="345"/>
      <c r="AG96" s="345"/>
      <c r="AH96" s="345"/>
      <c r="AI96" s="345"/>
      <c r="AJ96" s="345"/>
      <c r="AK96" s="346"/>
      <c r="AL96" s="346"/>
      <c r="AM96" s="346"/>
      <c r="AN96" s="342"/>
      <c r="AO96" s="347"/>
      <c r="AP96" s="347"/>
      <c r="AQ96" s="346"/>
      <c r="AR96" s="346"/>
      <c r="AS96" s="346"/>
      <c r="AT96" s="346"/>
      <c r="AU96" s="346"/>
      <c r="AV96" s="346"/>
      <c r="AW96" s="346"/>
      <c r="AX96" s="346"/>
      <c r="AY96" s="346"/>
      <c r="AZ96" s="342"/>
      <c r="BA96" s="348">
        <f t="shared" si="19"/>
        <v>0</v>
      </c>
      <c r="BB96" s="348">
        <f t="shared" si="19"/>
        <v>0</v>
      </c>
      <c r="BC96" s="348">
        <f t="shared" si="19"/>
        <v>0</v>
      </c>
      <c r="BD96" s="348">
        <f t="shared" si="19"/>
        <v>0</v>
      </c>
      <c r="BE96" s="348">
        <f t="shared" si="20"/>
        <v>0</v>
      </c>
      <c r="BF96" s="348">
        <f t="shared" si="21"/>
        <v>0</v>
      </c>
      <c r="BG96" s="348">
        <f t="shared" si="21"/>
        <v>0</v>
      </c>
      <c r="BH96" s="348">
        <f t="shared" si="21"/>
        <v>0</v>
      </c>
    </row>
    <row r="97" spans="1:60" s="349" customFormat="1" ht="21.75" customHeight="1">
      <c r="A97" s="830"/>
      <c r="B97" s="833"/>
      <c r="C97" s="363">
        <v>9</v>
      </c>
      <c r="D97" s="363" t="s">
        <v>577</v>
      </c>
      <c r="E97" s="337"/>
      <c r="F97" s="338"/>
      <c r="G97" s="363"/>
      <c r="H97" s="369"/>
      <c r="I97" s="369"/>
      <c r="J97" s="369"/>
      <c r="K97" s="369"/>
      <c r="L97" s="337"/>
      <c r="M97" s="365"/>
      <c r="N97" s="364"/>
      <c r="O97" s="364"/>
      <c r="P97" s="342"/>
      <c r="Q97" s="343"/>
      <c r="R97" s="344"/>
      <c r="S97" s="345"/>
      <c r="T97" s="345"/>
      <c r="U97" s="345"/>
      <c r="V97" s="345"/>
      <c r="W97" s="345"/>
      <c r="X97" s="345"/>
      <c r="Y97" s="345"/>
      <c r="Z97" s="345"/>
      <c r="AA97" s="345"/>
      <c r="AB97" s="342"/>
      <c r="AC97" s="345"/>
      <c r="AD97" s="345"/>
      <c r="AE97" s="345"/>
      <c r="AF97" s="345"/>
      <c r="AG97" s="345"/>
      <c r="AH97" s="345"/>
      <c r="AI97" s="345"/>
      <c r="AJ97" s="345"/>
      <c r="AK97" s="346"/>
      <c r="AL97" s="346"/>
      <c r="AM97" s="346"/>
      <c r="AN97" s="342"/>
      <c r="AO97" s="347"/>
      <c r="AP97" s="347"/>
      <c r="AQ97" s="346"/>
      <c r="AR97" s="346"/>
      <c r="AS97" s="346"/>
      <c r="AT97" s="346"/>
      <c r="AU97" s="346"/>
      <c r="AV97" s="346"/>
      <c r="AW97" s="346"/>
      <c r="AX97" s="346"/>
      <c r="AY97" s="346"/>
      <c r="AZ97" s="342"/>
      <c r="BA97" s="348">
        <f t="shared" si="19"/>
        <v>0</v>
      </c>
      <c r="BB97" s="348">
        <f t="shared" si="19"/>
        <v>0</v>
      </c>
      <c r="BC97" s="348">
        <f t="shared" si="19"/>
        <v>0</v>
      </c>
      <c r="BD97" s="348">
        <f t="shared" si="19"/>
        <v>0</v>
      </c>
      <c r="BE97" s="348">
        <f t="shared" si="20"/>
        <v>0</v>
      </c>
      <c r="BF97" s="348">
        <f t="shared" si="21"/>
        <v>0</v>
      </c>
      <c r="BG97" s="348">
        <f t="shared" si="21"/>
        <v>0</v>
      </c>
      <c r="BH97" s="348">
        <f t="shared" si="21"/>
        <v>0</v>
      </c>
    </row>
    <row r="98" spans="1:60" s="349" customFormat="1" ht="21.75" customHeight="1">
      <c r="A98" s="830"/>
      <c r="B98" s="833"/>
      <c r="C98" s="363">
        <v>10</v>
      </c>
      <c r="D98" s="363" t="s">
        <v>578</v>
      </c>
      <c r="E98" s="337"/>
      <c r="F98" s="338"/>
      <c r="G98" s="363"/>
      <c r="H98" s="369"/>
      <c r="I98" s="369"/>
      <c r="J98" s="369"/>
      <c r="K98" s="369"/>
      <c r="L98" s="337"/>
      <c r="M98" s="365"/>
      <c r="N98" s="364"/>
      <c r="O98" s="364"/>
      <c r="P98" s="342"/>
      <c r="Q98" s="343"/>
      <c r="R98" s="344"/>
      <c r="S98" s="345"/>
      <c r="T98" s="345"/>
      <c r="U98" s="345"/>
      <c r="V98" s="345"/>
      <c r="W98" s="345"/>
      <c r="X98" s="345"/>
      <c r="Y98" s="345"/>
      <c r="Z98" s="345"/>
      <c r="AA98" s="345"/>
      <c r="AB98" s="342"/>
      <c r="AC98" s="345"/>
      <c r="AD98" s="345"/>
      <c r="AE98" s="345"/>
      <c r="AF98" s="345"/>
      <c r="AG98" s="345"/>
      <c r="AH98" s="345"/>
      <c r="AI98" s="345"/>
      <c r="AJ98" s="345"/>
      <c r="AK98" s="346"/>
      <c r="AL98" s="346"/>
      <c r="AM98" s="346"/>
      <c r="AN98" s="342"/>
      <c r="AO98" s="347"/>
      <c r="AP98" s="347"/>
      <c r="AQ98" s="346"/>
      <c r="AR98" s="346"/>
      <c r="AS98" s="346"/>
      <c r="AT98" s="346"/>
      <c r="AU98" s="346"/>
      <c r="AV98" s="346"/>
      <c r="AW98" s="346"/>
      <c r="AX98" s="346"/>
      <c r="AY98" s="346"/>
      <c r="AZ98" s="342"/>
      <c r="BA98" s="348">
        <f t="shared" si="19"/>
        <v>0</v>
      </c>
      <c r="BB98" s="348">
        <f t="shared" si="19"/>
        <v>0</v>
      </c>
      <c r="BC98" s="348">
        <f t="shared" si="19"/>
        <v>0</v>
      </c>
      <c r="BD98" s="348">
        <f t="shared" si="19"/>
        <v>0</v>
      </c>
      <c r="BE98" s="348">
        <f t="shared" si="20"/>
        <v>0</v>
      </c>
      <c r="BF98" s="348">
        <f t="shared" si="21"/>
        <v>0</v>
      </c>
      <c r="BG98" s="348">
        <f t="shared" si="21"/>
        <v>0</v>
      </c>
      <c r="BH98" s="348">
        <f t="shared" si="21"/>
        <v>0</v>
      </c>
    </row>
    <row r="99" spans="1:60" s="349" customFormat="1" ht="21.75" customHeight="1">
      <c r="A99" s="830"/>
      <c r="B99" s="833"/>
      <c r="C99" s="363">
        <v>11</v>
      </c>
      <c r="D99" s="363" t="s">
        <v>366</v>
      </c>
      <c r="E99" s="337"/>
      <c r="F99" s="338"/>
      <c r="G99" s="363"/>
      <c r="H99" s="369"/>
      <c r="I99" s="369"/>
      <c r="J99" s="369"/>
      <c r="K99" s="369"/>
      <c r="L99" s="337"/>
      <c r="M99" s="365"/>
      <c r="N99" s="364"/>
      <c r="O99" s="364"/>
      <c r="P99" s="342"/>
      <c r="Q99" s="343"/>
      <c r="R99" s="344"/>
      <c r="S99" s="345"/>
      <c r="T99" s="345"/>
      <c r="U99" s="345"/>
      <c r="V99" s="345"/>
      <c r="W99" s="345"/>
      <c r="X99" s="345"/>
      <c r="Y99" s="345"/>
      <c r="Z99" s="345"/>
      <c r="AA99" s="345"/>
      <c r="AB99" s="342"/>
      <c r="AC99" s="345"/>
      <c r="AD99" s="345"/>
      <c r="AE99" s="345"/>
      <c r="AF99" s="345"/>
      <c r="AG99" s="345"/>
      <c r="AH99" s="345"/>
      <c r="AI99" s="345"/>
      <c r="AJ99" s="345"/>
      <c r="AK99" s="346"/>
      <c r="AL99" s="346"/>
      <c r="AM99" s="346"/>
      <c r="AN99" s="342"/>
      <c r="AO99" s="347"/>
      <c r="AP99" s="347"/>
      <c r="AQ99" s="346"/>
      <c r="AR99" s="346"/>
      <c r="AS99" s="346"/>
      <c r="AT99" s="346"/>
      <c r="AU99" s="346"/>
      <c r="AV99" s="346"/>
      <c r="AW99" s="346"/>
      <c r="AX99" s="346"/>
      <c r="AY99" s="346"/>
      <c r="AZ99" s="342"/>
      <c r="BA99" s="348">
        <f t="shared" si="19"/>
        <v>0</v>
      </c>
      <c r="BB99" s="348">
        <f t="shared" si="19"/>
        <v>0</v>
      </c>
      <c r="BC99" s="348">
        <f t="shared" si="19"/>
        <v>0</v>
      </c>
      <c r="BD99" s="348">
        <f t="shared" si="19"/>
        <v>0</v>
      </c>
      <c r="BE99" s="348">
        <f t="shared" si="20"/>
        <v>0</v>
      </c>
      <c r="BF99" s="348">
        <f t="shared" si="21"/>
        <v>0</v>
      </c>
      <c r="BG99" s="348">
        <f t="shared" si="21"/>
        <v>0</v>
      </c>
      <c r="BH99" s="348">
        <f t="shared" si="21"/>
        <v>0</v>
      </c>
    </row>
    <row r="100" spans="1:60" s="349" customFormat="1" ht="21.75" customHeight="1">
      <c r="A100" s="830"/>
      <c r="B100" s="833"/>
      <c r="C100" s="363">
        <v>12</v>
      </c>
      <c r="D100" s="363" t="s">
        <v>371</v>
      </c>
      <c r="E100" s="337"/>
      <c r="F100" s="338"/>
      <c r="G100" s="363"/>
      <c r="H100" s="369"/>
      <c r="I100" s="369"/>
      <c r="J100" s="369"/>
      <c r="K100" s="369"/>
      <c r="L100" s="337"/>
      <c r="M100" s="365"/>
      <c r="N100" s="364"/>
      <c r="O100" s="364"/>
      <c r="P100" s="342"/>
      <c r="Q100" s="343"/>
      <c r="R100" s="344"/>
      <c r="S100" s="345"/>
      <c r="T100" s="345"/>
      <c r="U100" s="345"/>
      <c r="V100" s="345"/>
      <c r="W100" s="345"/>
      <c r="X100" s="345"/>
      <c r="Y100" s="345"/>
      <c r="Z100" s="345"/>
      <c r="AA100" s="345"/>
      <c r="AB100" s="342"/>
      <c r="AC100" s="345"/>
      <c r="AD100" s="345"/>
      <c r="AE100" s="345"/>
      <c r="AF100" s="345"/>
      <c r="AG100" s="345"/>
      <c r="AH100" s="345"/>
      <c r="AI100" s="345"/>
      <c r="AJ100" s="345"/>
      <c r="AK100" s="346"/>
      <c r="AL100" s="346"/>
      <c r="AM100" s="346"/>
      <c r="AN100" s="342"/>
      <c r="AO100" s="347"/>
      <c r="AP100" s="347"/>
      <c r="AQ100" s="346"/>
      <c r="AR100" s="346"/>
      <c r="AS100" s="346"/>
      <c r="AT100" s="346"/>
      <c r="AU100" s="346"/>
      <c r="AV100" s="346"/>
      <c r="AW100" s="346"/>
      <c r="AX100" s="346"/>
      <c r="AY100" s="346"/>
      <c r="AZ100" s="342"/>
      <c r="BA100" s="348">
        <f t="shared" si="19"/>
        <v>0</v>
      </c>
      <c r="BB100" s="348">
        <f t="shared" si="19"/>
        <v>0</v>
      </c>
      <c r="BC100" s="348">
        <f t="shared" si="19"/>
        <v>0</v>
      </c>
      <c r="BD100" s="348">
        <f t="shared" si="19"/>
        <v>0</v>
      </c>
      <c r="BE100" s="348">
        <f t="shared" si="20"/>
        <v>0</v>
      </c>
      <c r="BF100" s="348">
        <f t="shared" si="21"/>
        <v>0</v>
      </c>
      <c r="BG100" s="348">
        <f t="shared" si="21"/>
        <v>0</v>
      </c>
      <c r="BH100" s="348">
        <f t="shared" si="21"/>
        <v>0</v>
      </c>
    </row>
    <row r="101" spans="1:60" s="349" customFormat="1" ht="21.75" customHeight="1">
      <c r="A101" s="830"/>
      <c r="B101" s="833"/>
      <c r="C101" s="363">
        <v>13</v>
      </c>
      <c r="D101" s="363" t="s">
        <v>376</v>
      </c>
      <c r="E101" s="337"/>
      <c r="F101" s="338"/>
      <c r="G101" s="363"/>
      <c r="H101" s="369"/>
      <c r="I101" s="369"/>
      <c r="J101" s="369"/>
      <c r="K101" s="369"/>
      <c r="L101" s="337"/>
      <c r="M101" s="365"/>
      <c r="N101" s="364"/>
      <c r="O101" s="364"/>
      <c r="P101" s="342"/>
      <c r="Q101" s="343"/>
      <c r="R101" s="344"/>
      <c r="S101" s="345"/>
      <c r="T101" s="345"/>
      <c r="U101" s="345"/>
      <c r="V101" s="345"/>
      <c r="W101" s="345"/>
      <c r="X101" s="345"/>
      <c r="Y101" s="345"/>
      <c r="Z101" s="345"/>
      <c r="AA101" s="345"/>
      <c r="AB101" s="342"/>
      <c r="AC101" s="345"/>
      <c r="AD101" s="345"/>
      <c r="AE101" s="345"/>
      <c r="AF101" s="345"/>
      <c r="AG101" s="345"/>
      <c r="AH101" s="345"/>
      <c r="AI101" s="345"/>
      <c r="AJ101" s="345"/>
      <c r="AK101" s="346"/>
      <c r="AL101" s="346"/>
      <c r="AM101" s="346"/>
      <c r="AN101" s="342"/>
      <c r="AO101" s="347"/>
      <c r="AP101" s="347"/>
      <c r="AQ101" s="346"/>
      <c r="AR101" s="346"/>
      <c r="AS101" s="346"/>
      <c r="AT101" s="346"/>
      <c r="AU101" s="346"/>
      <c r="AV101" s="346"/>
      <c r="AW101" s="346"/>
      <c r="AX101" s="346"/>
      <c r="AY101" s="346"/>
      <c r="AZ101" s="342"/>
      <c r="BA101" s="348">
        <f t="shared" si="19"/>
        <v>0</v>
      </c>
      <c r="BB101" s="348">
        <f t="shared" si="19"/>
        <v>0</v>
      </c>
      <c r="BC101" s="348">
        <f t="shared" si="19"/>
        <v>0</v>
      </c>
      <c r="BD101" s="348">
        <f t="shared" si="19"/>
        <v>0</v>
      </c>
      <c r="BE101" s="348">
        <f t="shared" si="20"/>
        <v>0</v>
      </c>
      <c r="BF101" s="348">
        <f t="shared" si="21"/>
        <v>0</v>
      </c>
      <c r="BG101" s="348">
        <f t="shared" si="21"/>
        <v>0</v>
      </c>
      <c r="BH101" s="348">
        <f t="shared" si="21"/>
        <v>0</v>
      </c>
    </row>
    <row r="102" spans="1:60" s="349" customFormat="1" ht="21.75" customHeight="1">
      <c r="A102" s="830"/>
      <c r="B102" s="833"/>
      <c r="C102" s="363">
        <v>14</v>
      </c>
      <c r="D102" s="363" t="s">
        <v>579</v>
      </c>
      <c r="E102" s="337"/>
      <c r="F102" s="338"/>
      <c r="G102" s="363"/>
      <c r="H102" s="369"/>
      <c r="I102" s="369"/>
      <c r="J102" s="369"/>
      <c r="K102" s="369"/>
      <c r="L102" s="337"/>
      <c r="M102" s="365"/>
      <c r="N102" s="364"/>
      <c r="O102" s="364"/>
      <c r="P102" s="342"/>
      <c r="Q102" s="343"/>
      <c r="R102" s="344"/>
      <c r="S102" s="345"/>
      <c r="T102" s="345"/>
      <c r="U102" s="345"/>
      <c r="V102" s="345"/>
      <c r="W102" s="345"/>
      <c r="X102" s="345"/>
      <c r="Y102" s="345"/>
      <c r="Z102" s="345"/>
      <c r="AA102" s="345"/>
      <c r="AB102" s="342"/>
      <c r="AC102" s="345"/>
      <c r="AD102" s="345"/>
      <c r="AE102" s="345"/>
      <c r="AF102" s="345"/>
      <c r="AG102" s="345"/>
      <c r="AH102" s="345"/>
      <c r="AI102" s="345"/>
      <c r="AJ102" s="345"/>
      <c r="AK102" s="346"/>
      <c r="AL102" s="346"/>
      <c r="AM102" s="346"/>
      <c r="AN102" s="342"/>
      <c r="AO102" s="347"/>
      <c r="AP102" s="347"/>
      <c r="AQ102" s="346"/>
      <c r="AR102" s="346"/>
      <c r="AS102" s="346"/>
      <c r="AT102" s="346"/>
      <c r="AU102" s="346"/>
      <c r="AV102" s="346"/>
      <c r="AW102" s="346"/>
      <c r="AX102" s="346"/>
      <c r="AY102" s="346"/>
      <c r="AZ102" s="342"/>
      <c r="BA102" s="348">
        <f t="shared" si="19"/>
        <v>0</v>
      </c>
      <c r="BB102" s="348">
        <f t="shared" si="19"/>
        <v>0</v>
      </c>
      <c r="BC102" s="348">
        <f t="shared" si="19"/>
        <v>0</v>
      </c>
      <c r="BD102" s="348">
        <f t="shared" si="19"/>
        <v>0</v>
      </c>
      <c r="BE102" s="348">
        <f t="shared" si="20"/>
        <v>0</v>
      </c>
      <c r="BF102" s="348">
        <f t="shared" si="21"/>
        <v>0</v>
      </c>
      <c r="BG102" s="348">
        <f t="shared" si="21"/>
        <v>0</v>
      </c>
      <c r="BH102" s="348">
        <f t="shared" si="21"/>
        <v>0</v>
      </c>
    </row>
    <row r="103" spans="1:60" s="349" customFormat="1" ht="21.75" customHeight="1">
      <c r="A103" s="830"/>
      <c r="B103" s="833"/>
      <c r="C103" s="363">
        <v>15</v>
      </c>
      <c r="D103" s="363" t="s">
        <v>386</v>
      </c>
      <c r="E103" s="337"/>
      <c r="F103" s="338"/>
      <c r="G103" s="363"/>
      <c r="H103" s="369"/>
      <c r="I103" s="369"/>
      <c r="J103" s="369"/>
      <c r="K103" s="369"/>
      <c r="L103" s="337"/>
      <c r="M103" s="365"/>
      <c r="N103" s="364"/>
      <c r="O103" s="364"/>
      <c r="P103" s="342"/>
      <c r="Q103" s="343"/>
      <c r="R103" s="344"/>
      <c r="S103" s="345"/>
      <c r="T103" s="345"/>
      <c r="U103" s="345"/>
      <c r="V103" s="345"/>
      <c r="W103" s="345"/>
      <c r="X103" s="345"/>
      <c r="Y103" s="345"/>
      <c r="Z103" s="345"/>
      <c r="AA103" s="345"/>
      <c r="AB103" s="342"/>
      <c r="AC103" s="345"/>
      <c r="AD103" s="345"/>
      <c r="AE103" s="345"/>
      <c r="AF103" s="345"/>
      <c r="AG103" s="345"/>
      <c r="AH103" s="345"/>
      <c r="AI103" s="345"/>
      <c r="AJ103" s="345"/>
      <c r="AK103" s="346"/>
      <c r="AL103" s="346"/>
      <c r="AM103" s="346"/>
      <c r="AN103" s="342"/>
      <c r="AO103" s="347"/>
      <c r="AP103" s="347"/>
      <c r="AQ103" s="346"/>
      <c r="AR103" s="346"/>
      <c r="AS103" s="346"/>
      <c r="AT103" s="346"/>
      <c r="AU103" s="346"/>
      <c r="AV103" s="346"/>
      <c r="AW103" s="346"/>
      <c r="AX103" s="346"/>
      <c r="AY103" s="346"/>
      <c r="AZ103" s="342"/>
      <c r="BA103" s="348">
        <f t="shared" si="19"/>
        <v>0</v>
      </c>
      <c r="BB103" s="348">
        <f t="shared" si="19"/>
        <v>0</v>
      </c>
      <c r="BC103" s="348">
        <f t="shared" si="19"/>
        <v>0</v>
      </c>
      <c r="BD103" s="348">
        <f t="shared" si="19"/>
        <v>0</v>
      </c>
      <c r="BE103" s="348">
        <f t="shared" si="20"/>
        <v>0</v>
      </c>
      <c r="BF103" s="348">
        <f t="shared" si="21"/>
        <v>0</v>
      </c>
      <c r="BG103" s="348">
        <f t="shared" si="21"/>
        <v>0</v>
      </c>
      <c r="BH103" s="348">
        <f t="shared" si="21"/>
        <v>0</v>
      </c>
    </row>
    <row r="104" spans="1:60" s="349" customFormat="1" ht="21.75" customHeight="1">
      <c r="A104" s="830"/>
      <c r="B104" s="833"/>
      <c r="C104" s="363">
        <v>16</v>
      </c>
      <c r="D104" s="363" t="s">
        <v>391</v>
      </c>
      <c r="E104" s="337"/>
      <c r="F104" s="338"/>
      <c r="G104" s="363"/>
      <c r="H104" s="369"/>
      <c r="I104" s="369"/>
      <c r="J104" s="369"/>
      <c r="K104" s="369"/>
      <c r="L104" s="337"/>
      <c r="M104" s="365"/>
      <c r="N104" s="364"/>
      <c r="O104" s="364"/>
      <c r="P104" s="342"/>
      <c r="Q104" s="343"/>
      <c r="R104" s="344"/>
      <c r="S104" s="345"/>
      <c r="T104" s="345"/>
      <c r="U104" s="345"/>
      <c r="V104" s="345"/>
      <c r="W104" s="345"/>
      <c r="X104" s="345"/>
      <c r="Y104" s="345"/>
      <c r="Z104" s="345"/>
      <c r="AA104" s="345"/>
      <c r="AB104" s="342"/>
      <c r="AC104" s="345"/>
      <c r="AD104" s="345"/>
      <c r="AE104" s="345"/>
      <c r="AF104" s="345"/>
      <c r="AG104" s="345"/>
      <c r="AH104" s="345"/>
      <c r="AI104" s="345"/>
      <c r="AJ104" s="345"/>
      <c r="AK104" s="346"/>
      <c r="AL104" s="346"/>
      <c r="AM104" s="346"/>
      <c r="AN104" s="342"/>
      <c r="AO104" s="347"/>
      <c r="AP104" s="347"/>
      <c r="AQ104" s="346"/>
      <c r="AR104" s="346"/>
      <c r="AS104" s="346"/>
      <c r="AT104" s="346"/>
      <c r="AU104" s="346"/>
      <c r="AV104" s="346"/>
      <c r="AW104" s="346"/>
      <c r="AX104" s="346"/>
      <c r="AY104" s="346"/>
      <c r="AZ104" s="342"/>
      <c r="BA104" s="348">
        <f t="shared" si="19"/>
        <v>0</v>
      </c>
      <c r="BB104" s="348">
        <f t="shared" si="19"/>
        <v>0</v>
      </c>
      <c r="BC104" s="348">
        <f t="shared" si="19"/>
        <v>0</v>
      </c>
      <c r="BD104" s="348">
        <f t="shared" si="19"/>
        <v>0</v>
      </c>
      <c r="BE104" s="348">
        <f t="shared" si="20"/>
        <v>0</v>
      </c>
      <c r="BF104" s="348">
        <f t="shared" si="21"/>
        <v>0</v>
      </c>
      <c r="BG104" s="348">
        <f t="shared" si="21"/>
        <v>0</v>
      </c>
      <c r="BH104" s="348">
        <f t="shared" si="21"/>
        <v>0</v>
      </c>
    </row>
    <row r="105" spans="1:60" s="349" customFormat="1" ht="21.75" customHeight="1">
      <c r="A105" s="830"/>
      <c r="B105" s="833"/>
      <c r="C105" s="363">
        <v>17</v>
      </c>
      <c r="D105" s="363" t="s">
        <v>396</v>
      </c>
      <c r="E105" s="337"/>
      <c r="F105" s="338"/>
      <c r="G105" s="363"/>
      <c r="H105" s="369"/>
      <c r="I105" s="369"/>
      <c r="J105" s="369"/>
      <c r="K105" s="369"/>
      <c r="L105" s="337"/>
      <c r="M105" s="365"/>
      <c r="N105" s="364"/>
      <c r="O105" s="364"/>
      <c r="P105" s="342"/>
      <c r="Q105" s="343"/>
      <c r="R105" s="344"/>
      <c r="S105" s="345"/>
      <c r="T105" s="345"/>
      <c r="U105" s="345"/>
      <c r="V105" s="345"/>
      <c r="W105" s="345"/>
      <c r="X105" s="345"/>
      <c r="Y105" s="345"/>
      <c r="Z105" s="345"/>
      <c r="AA105" s="345"/>
      <c r="AB105" s="342"/>
      <c r="AC105" s="345"/>
      <c r="AD105" s="345"/>
      <c r="AE105" s="345"/>
      <c r="AF105" s="345"/>
      <c r="AG105" s="345"/>
      <c r="AH105" s="345"/>
      <c r="AI105" s="345"/>
      <c r="AJ105" s="345"/>
      <c r="AK105" s="346"/>
      <c r="AL105" s="346"/>
      <c r="AM105" s="346"/>
      <c r="AN105" s="342"/>
      <c r="AO105" s="347"/>
      <c r="AP105" s="347"/>
      <c r="AQ105" s="346"/>
      <c r="AR105" s="346"/>
      <c r="AS105" s="346"/>
      <c r="AT105" s="346"/>
      <c r="AU105" s="346"/>
      <c r="AV105" s="346"/>
      <c r="AW105" s="346"/>
      <c r="AX105" s="346"/>
      <c r="AY105" s="346"/>
      <c r="AZ105" s="342"/>
      <c r="BA105" s="348">
        <f t="shared" si="19"/>
        <v>0</v>
      </c>
      <c r="BB105" s="348">
        <f t="shared" si="19"/>
        <v>0</v>
      </c>
      <c r="BC105" s="348">
        <f t="shared" si="19"/>
        <v>0</v>
      </c>
      <c r="BD105" s="348">
        <f t="shared" si="19"/>
        <v>0</v>
      </c>
      <c r="BE105" s="348">
        <f t="shared" si="20"/>
        <v>0</v>
      </c>
      <c r="BF105" s="348">
        <f t="shared" si="21"/>
        <v>0</v>
      </c>
      <c r="BG105" s="348">
        <f t="shared" si="21"/>
        <v>0</v>
      </c>
      <c r="BH105" s="348">
        <f t="shared" si="21"/>
        <v>0</v>
      </c>
    </row>
    <row r="106" spans="1:60" s="349" customFormat="1" ht="21.75" customHeight="1">
      <c r="A106" s="830"/>
      <c r="B106" s="833"/>
      <c r="C106" s="363">
        <v>18</v>
      </c>
      <c r="D106" s="363" t="s">
        <v>401</v>
      </c>
      <c r="E106" s="337"/>
      <c r="F106" s="338"/>
      <c r="G106" s="363"/>
      <c r="H106" s="369"/>
      <c r="I106" s="369"/>
      <c r="J106" s="369"/>
      <c r="K106" s="369"/>
      <c r="L106" s="337"/>
      <c r="M106" s="365"/>
      <c r="N106" s="364"/>
      <c r="O106" s="364"/>
      <c r="P106" s="342"/>
      <c r="Q106" s="343"/>
      <c r="R106" s="344"/>
      <c r="S106" s="345"/>
      <c r="T106" s="345"/>
      <c r="U106" s="345"/>
      <c r="V106" s="345"/>
      <c r="W106" s="345"/>
      <c r="X106" s="345"/>
      <c r="Y106" s="345"/>
      <c r="Z106" s="345"/>
      <c r="AA106" s="345"/>
      <c r="AB106" s="342"/>
      <c r="AC106" s="345"/>
      <c r="AD106" s="345"/>
      <c r="AE106" s="345"/>
      <c r="AF106" s="345"/>
      <c r="AG106" s="345"/>
      <c r="AH106" s="345"/>
      <c r="AI106" s="345"/>
      <c r="AJ106" s="345"/>
      <c r="AK106" s="346"/>
      <c r="AL106" s="346"/>
      <c r="AM106" s="346"/>
      <c r="AN106" s="342"/>
      <c r="AO106" s="347"/>
      <c r="AP106" s="347"/>
      <c r="AQ106" s="346"/>
      <c r="AR106" s="346"/>
      <c r="AS106" s="346"/>
      <c r="AT106" s="346"/>
      <c r="AU106" s="346"/>
      <c r="AV106" s="346"/>
      <c r="AW106" s="346"/>
      <c r="AX106" s="346"/>
      <c r="AY106" s="346"/>
      <c r="AZ106" s="342"/>
      <c r="BA106" s="348">
        <f t="shared" si="19"/>
        <v>0</v>
      </c>
      <c r="BB106" s="348">
        <f t="shared" si="19"/>
        <v>0</v>
      </c>
      <c r="BC106" s="348">
        <f t="shared" si="19"/>
        <v>0</v>
      </c>
      <c r="BD106" s="348">
        <f t="shared" si="19"/>
        <v>0</v>
      </c>
      <c r="BE106" s="348">
        <f t="shared" si="20"/>
        <v>0</v>
      </c>
      <c r="BF106" s="348">
        <f t="shared" si="21"/>
        <v>0</v>
      </c>
      <c r="BG106" s="348">
        <f t="shared" si="21"/>
        <v>0</v>
      </c>
      <c r="BH106" s="348">
        <f t="shared" si="21"/>
        <v>0</v>
      </c>
    </row>
    <row r="107" spans="1:60" s="349" customFormat="1" ht="21.75" customHeight="1">
      <c r="A107" s="830"/>
      <c r="B107" s="833"/>
      <c r="C107" s="363">
        <v>19</v>
      </c>
      <c r="D107" s="363" t="s">
        <v>406</v>
      </c>
      <c r="E107" s="337"/>
      <c r="F107" s="338"/>
      <c r="G107" s="363"/>
      <c r="H107" s="369"/>
      <c r="I107" s="369"/>
      <c r="J107" s="369"/>
      <c r="K107" s="369"/>
      <c r="L107" s="337"/>
      <c r="M107" s="365"/>
      <c r="N107" s="364"/>
      <c r="O107" s="364"/>
      <c r="P107" s="342"/>
      <c r="Q107" s="343"/>
      <c r="R107" s="344"/>
      <c r="S107" s="345"/>
      <c r="T107" s="345"/>
      <c r="U107" s="345"/>
      <c r="V107" s="345"/>
      <c r="W107" s="345"/>
      <c r="X107" s="345"/>
      <c r="Y107" s="345"/>
      <c r="Z107" s="345"/>
      <c r="AA107" s="345"/>
      <c r="AB107" s="342"/>
      <c r="AC107" s="345"/>
      <c r="AD107" s="345"/>
      <c r="AE107" s="345"/>
      <c r="AF107" s="345"/>
      <c r="AG107" s="345"/>
      <c r="AH107" s="345"/>
      <c r="AI107" s="345"/>
      <c r="AJ107" s="345"/>
      <c r="AK107" s="346"/>
      <c r="AL107" s="346"/>
      <c r="AM107" s="346"/>
      <c r="AN107" s="342"/>
      <c r="AO107" s="347"/>
      <c r="AP107" s="347"/>
      <c r="AQ107" s="346"/>
      <c r="AR107" s="346"/>
      <c r="AS107" s="346"/>
      <c r="AT107" s="346"/>
      <c r="AU107" s="346"/>
      <c r="AV107" s="346"/>
      <c r="AW107" s="346"/>
      <c r="AX107" s="346"/>
      <c r="AY107" s="346"/>
      <c r="AZ107" s="342"/>
      <c r="BA107" s="348">
        <f t="shared" si="19"/>
        <v>0</v>
      </c>
      <c r="BB107" s="348">
        <f t="shared" si="19"/>
        <v>0</v>
      </c>
      <c r="BC107" s="348">
        <f t="shared" si="19"/>
        <v>0</v>
      </c>
      <c r="BD107" s="348">
        <f t="shared" si="19"/>
        <v>0</v>
      </c>
      <c r="BE107" s="348">
        <f t="shared" si="20"/>
        <v>0</v>
      </c>
      <c r="BF107" s="348">
        <f t="shared" si="21"/>
        <v>0</v>
      </c>
      <c r="BG107" s="348">
        <f t="shared" si="21"/>
        <v>0</v>
      </c>
      <c r="BH107" s="348">
        <f t="shared" si="21"/>
        <v>0</v>
      </c>
    </row>
    <row r="108" spans="1:60" s="349" customFormat="1" ht="21.75" customHeight="1">
      <c r="A108" s="830"/>
      <c r="B108" s="833"/>
      <c r="C108" s="363">
        <v>20</v>
      </c>
      <c r="D108" s="363" t="s">
        <v>411</v>
      </c>
      <c r="E108" s="337"/>
      <c r="F108" s="338"/>
      <c r="G108" s="363"/>
      <c r="H108" s="369"/>
      <c r="I108" s="369"/>
      <c r="J108" s="369"/>
      <c r="K108" s="369"/>
      <c r="L108" s="337"/>
      <c r="M108" s="365"/>
      <c r="N108" s="364"/>
      <c r="O108" s="364"/>
      <c r="P108" s="342"/>
      <c r="Q108" s="343"/>
      <c r="R108" s="344"/>
      <c r="S108" s="345"/>
      <c r="T108" s="345"/>
      <c r="U108" s="345"/>
      <c r="V108" s="345"/>
      <c r="W108" s="345"/>
      <c r="X108" s="345"/>
      <c r="Y108" s="345"/>
      <c r="Z108" s="345"/>
      <c r="AA108" s="345"/>
      <c r="AB108" s="342"/>
      <c r="AC108" s="345"/>
      <c r="AD108" s="345"/>
      <c r="AE108" s="345"/>
      <c r="AF108" s="345"/>
      <c r="AG108" s="345"/>
      <c r="AH108" s="345"/>
      <c r="AI108" s="345"/>
      <c r="AJ108" s="345"/>
      <c r="AK108" s="346"/>
      <c r="AL108" s="346"/>
      <c r="AM108" s="346"/>
      <c r="AN108" s="342"/>
      <c r="AO108" s="347"/>
      <c r="AP108" s="347"/>
      <c r="AQ108" s="346"/>
      <c r="AR108" s="346"/>
      <c r="AS108" s="346"/>
      <c r="AT108" s="346"/>
      <c r="AU108" s="346"/>
      <c r="AV108" s="346"/>
      <c r="AW108" s="346"/>
      <c r="AX108" s="346"/>
      <c r="AY108" s="346"/>
      <c r="AZ108" s="342"/>
      <c r="BA108" s="348">
        <f t="shared" si="19"/>
        <v>0</v>
      </c>
      <c r="BB108" s="348">
        <f t="shared" si="19"/>
        <v>0</v>
      </c>
      <c r="BC108" s="348">
        <f t="shared" si="19"/>
        <v>0</v>
      </c>
      <c r="BD108" s="348">
        <f t="shared" si="19"/>
        <v>0</v>
      </c>
      <c r="BE108" s="348">
        <f t="shared" si="20"/>
        <v>0</v>
      </c>
      <c r="BF108" s="348">
        <f t="shared" si="21"/>
        <v>0</v>
      </c>
      <c r="BG108" s="348">
        <f t="shared" si="21"/>
        <v>0</v>
      </c>
      <c r="BH108" s="348">
        <f t="shared" si="21"/>
        <v>0</v>
      </c>
    </row>
    <row r="109" spans="1:60" s="349" customFormat="1" ht="21.75" customHeight="1">
      <c r="A109" s="830"/>
      <c r="B109" s="834"/>
      <c r="C109" s="363">
        <v>77</v>
      </c>
      <c r="D109" s="363" t="s">
        <v>425</v>
      </c>
      <c r="E109" s="337"/>
      <c r="F109" s="338"/>
      <c r="G109" s="363"/>
      <c r="H109" s="369"/>
      <c r="I109" s="369"/>
      <c r="J109" s="369"/>
      <c r="K109" s="369"/>
      <c r="L109" s="337"/>
      <c r="M109" s="365"/>
      <c r="N109" s="364"/>
      <c r="O109" s="364"/>
      <c r="P109" s="342"/>
      <c r="Q109" s="343"/>
      <c r="R109" s="344"/>
      <c r="S109" s="345"/>
      <c r="T109" s="345"/>
      <c r="U109" s="345"/>
      <c r="V109" s="345"/>
      <c r="W109" s="345"/>
      <c r="X109" s="345"/>
      <c r="Y109" s="345"/>
      <c r="Z109" s="345"/>
      <c r="AA109" s="345"/>
      <c r="AB109" s="342"/>
      <c r="AC109" s="345"/>
      <c r="AD109" s="345"/>
      <c r="AE109" s="345"/>
      <c r="AF109" s="345"/>
      <c r="AG109" s="345"/>
      <c r="AH109" s="345"/>
      <c r="AI109" s="345"/>
      <c r="AJ109" s="345"/>
      <c r="AK109" s="346"/>
      <c r="AL109" s="346"/>
      <c r="AM109" s="346"/>
      <c r="AN109" s="342"/>
      <c r="AO109" s="347"/>
      <c r="AP109" s="347"/>
      <c r="AQ109" s="346"/>
      <c r="AR109" s="346"/>
      <c r="AS109" s="346"/>
      <c r="AT109" s="346"/>
      <c r="AU109" s="346"/>
      <c r="AV109" s="346"/>
      <c r="AW109" s="346"/>
      <c r="AX109" s="346"/>
      <c r="AY109" s="346"/>
      <c r="AZ109" s="342"/>
      <c r="BA109" s="348">
        <f t="shared" si="19"/>
        <v>0</v>
      </c>
      <c r="BB109" s="348">
        <f t="shared" si="19"/>
        <v>0</v>
      </c>
      <c r="BC109" s="348">
        <f t="shared" si="19"/>
        <v>0</v>
      </c>
      <c r="BD109" s="348">
        <f t="shared" si="19"/>
        <v>0</v>
      </c>
      <c r="BE109" s="348">
        <f t="shared" si="20"/>
        <v>0</v>
      </c>
      <c r="BF109" s="348">
        <f t="shared" si="21"/>
        <v>0</v>
      </c>
      <c r="BG109" s="348">
        <f t="shared" si="21"/>
        <v>0</v>
      </c>
      <c r="BH109" s="348">
        <f t="shared" si="21"/>
        <v>0</v>
      </c>
    </row>
    <row r="110" spans="1:60" s="40" customFormat="1" ht="21.75" customHeight="1">
      <c r="A110" s="831"/>
      <c r="B110" s="366"/>
      <c r="C110" s="367"/>
      <c r="D110" s="368"/>
      <c r="E110" s="353">
        <f>SUM(E89:E109)</f>
        <v>0</v>
      </c>
      <c r="F110" s="354">
        <f t="shared" ref="F110:O110" si="22">SUM(F89:F109)</f>
        <v>0</v>
      </c>
      <c r="G110" s="355">
        <f t="shared" si="22"/>
        <v>0</v>
      </c>
      <c r="H110" s="355">
        <f t="shared" si="22"/>
        <v>0</v>
      </c>
      <c r="I110" s="355"/>
      <c r="J110" s="355"/>
      <c r="K110" s="355"/>
      <c r="L110" s="353">
        <f>SUM(L89:L109)</f>
        <v>0</v>
      </c>
      <c r="M110" s="356">
        <f t="shared" si="22"/>
        <v>0</v>
      </c>
      <c r="N110" s="357">
        <f t="shared" si="22"/>
        <v>0</v>
      </c>
      <c r="O110" s="357">
        <f t="shared" si="22"/>
        <v>0</v>
      </c>
      <c r="P110" s="358"/>
      <c r="Q110" s="359">
        <f>SUM(Q89:Q109)</f>
        <v>0</v>
      </c>
      <c r="R110" s="360">
        <f>SUM(R89:R109)</f>
        <v>0</v>
      </c>
      <c r="S110" s="361">
        <f>SUM(S89:S109)</f>
        <v>0</v>
      </c>
      <c r="T110" s="361">
        <f>SUM(T89:T109)</f>
        <v>0</v>
      </c>
      <c r="U110" s="362">
        <f>SUM(U89:U109)</f>
        <v>0</v>
      </c>
      <c r="V110" s="362"/>
      <c r="W110" s="362"/>
      <c r="X110" s="362">
        <f>SUM(X89:X109)</f>
        <v>0</v>
      </c>
      <c r="Y110" s="362">
        <f>SUM(Y89:Y109)</f>
        <v>0</v>
      </c>
      <c r="Z110" s="362">
        <f>SUM(Z89:Z109)</f>
        <v>0</v>
      </c>
      <c r="AA110" s="362"/>
      <c r="AB110" s="358"/>
      <c r="AC110" s="361">
        <f>SUM(AC89:AC109)</f>
        <v>0</v>
      </c>
      <c r="AD110" s="362">
        <f>SUM(AD89:AD109)</f>
        <v>0</v>
      </c>
      <c r="AE110" s="361">
        <f>SUM(AE89:AE109)</f>
        <v>0</v>
      </c>
      <c r="AF110" s="361">
        <f>SUM(AF89:AF109)</f>
        <v>0</v>
      </c>
      <c r="AG110" s="361"/>
      <c r="AH110" s="361"/>
      <c r="AI110" s="361"/>
      <c r="AJ110" s="362">
        <f>SUM(AJ89:AJ109)</f>
        <v>0</v>
      </c>
      <c r="AK110" s="362">
        <f>SUM(AK89:AK109)</f>
        <v>0</v>
      </c>
      <c r="AL110" s="362">
        <f>SUM(AL89:AL109)</f>
        <v>0</v>
      </c>
      <c r="AM110" s="362">
        <f>SUM(AM89:AM109)</f>
        <v>0</v>
      </c>
      <c r="AN110" s="358"/>
      <c r="AO110" s="362">
        <f>SUM(AO89:AO109)</f>
        <v>0</v>
      </c>
      <c r="AP110" s="362">
        <f>SUM(AP89:AP109)</f>
        <v>0</v>
      </c>
      <c r="AQ110" s="361">
        <f>SUM(AQ89:AQ109)</f>
        <v>0</v>
      </c>
      <c r="AR110" s="361">
        <f>SUM(AR89:AR109)</f>
        <v>0</v>
      </c>
      <c r="AS110" s="361"/>
      <c r="AT110" s="361"/>
      <c r="AU110" s="361"/>
      <c r="AV110" s="362">
        <f>SUM(AV89:AV109)</f>
        <v>0</v>
      </c>
      <c r="AW110" s="362">
        <f>SUM(AW89:AW109)</f>
        <v>0</v>
      </c>
      <c r="AX110" s="362">
        <f>SUM(AX89:AX109)</f>
        <v>0</v>
      </c>
      <c r="AY110" s="362">
        <f>SUM(AY89:AY109)</f>
        <v>0</v>
      </c>
      <c r="AZ110" s="358"/>
      <c r="BA110" s="362">
        <f>SUM(BA89:BA109)</f>
        <v>0</v>
      </c>
      <c r="BB110" s="362">
        <f t="shared" ref="BB110:BH110" si="23">SUM(BB89:BB109)</f>
        <v>0</v>
      </c>
      <c r="BC110" s="362">
        <f t="shared" si="23"/>
        <v>0</v>
      </c>
      <c r="BD110" s="362">
        <f t="shared" si="23"/>
        <v>0</v>
      </c>
      <c r="BE110" s="362">
        <f t="shared" si="23"/>
        <v>0</v>
      </c>
      <c r="BF110" s="362">
        <f t="shared" si="23"/>
        <v>0</v>
      </c>
      <c r="BG110" s="362">
        <f t="shared" si="23"/>
        <v>0</v>
      </c>
      <c r="BH110" s="362">
        <f t="shared" si="23"/>
        <v>0</v>
      </c>
    </row>
    <row r="111" spans="1:60" ht="12.75" customHeight="1">
      <c r="B111" s="176"/>
      <c r="C111" s="176"/>
      <c r="D111" s="176"/>
      <c r="E111" s="370"/>
      <c r="F111" s="370"/>
      <c r="G111" s="176"/>
      <c r="H111" s="176"/>
      <c r="I111" s="176"/>
      <c r="J111" s="176"/>
      <c r="K111" s="176"/>
      <c r="L111" s="176"/>
      <c r="M111" s="371"/>
      <c r="N111" s="176"/>
      <c r="O111" s="176"/>
      <c r="P111" s="176"/>
      <c r="Q111" s="372"/>
      <c r="R111" s="373"/>
      <c r="S111" s="176"/>
      <c r="T111" s="176"/>
      <c r="U111" s="176"/>
      <c r="V111" s="176"/>
      <c r="W111" s="176"/>
      <c r="X111" s="176"/>
      <c r="Y111" s="176"/>
      <c r="Z111" s="176"/>
      <c r="AA111" s="176"/>
      <c r="AB111" s="176"/>
      <c r="AC111" s="176"/>
      <c r="AD111" s="176"/>
      <c r="AE111" s="176"/>
      <c r="AF111" s="176"/>
      <c r="AG111" s="176"/>
      <c r="AH111" s="176"/>
      <c r="AI111" s="176"/>
      <c r="AJ111" s="176"/>
      <c r="AN111" s="176"/>
      <c r="AZ111" s="176"/>
    </row>
    <row r="112" spans="1:60" ht="50.25" customHeight="1">
      <c r="B112" s="176"/>
      <c r="C112" s="176"/>
      <c r="D112" s="176"/>
      <c r="E112" s="375"/>
      <c r="F112" s="376"/>
      <c r="G112" s="176"/>
      <c r="H112" s="176"/>
      <c r="I112" s="176"/>
      <c r="J112" s="176"/>
      <c r="K112" s="176"/>
      <c r="L112" s="176"/>
      <c r="M112" s="371"/>
      <c r="N112" s="176"/>
      <c r="O112" s="176"/>
      <c r="P112" s="176"/>
      <c r="Q112" s="372"/>
      <c r="R112" s="373"/>
      <c r="S112" s="176"/>
      <c r="T112" s="176"/>
      <c r="U112" s="176"/>
      <c r="V112" s="176"/>
      <c r="W112" s="176"/>
      <c r="X112" s="176"/>
      <c r="Y112" s="176"/>
      <c r="Z112" s="176"/>
      <c r="AA112" s="176"/>
      <c r="AB112" s="176"/>
      <c r="AC112" s="176"/>
      <c r="AD112" s="176"/>
      <c r="AE112" s="176"/>
      <c r="AF112" s="176"/>
      <c r="AG112" s="176"/>
      <c r="AH112" s="176"/>
      <c r="AI112" s="176"/>
      <c r="AJ112" s="176"/>
      <c r="AN112" s="176"/>
      <c r="AZ112" s="176"/>
    </row>
    <row r="113" spans="2:52" ht="12.75" customHeight="1">
      <c r="B113" s="176"/>
      <c r="C113" s="176"/>
      <c r="D113" s="176"/>
      <c r="E113" s="370"/>
      <c r="F113" s="370"/>
      <c r="G113" s="176"/>
      <c r="H113" s="176"/>
      <c r="I113" s="176"/>
      <c r="J113" s="176"/>
      <c r="K113" s="176"/>
      <c r="L113" s="176"/>
      <c r="M113" s="371"/>
      <c r="N113" s="176"/>
      <c r="O113" s="176"/>
      <c r="P113" s="176"/>
      <c r="Q113" s="372"/>
      <c r="R113" s="373"/>
      <c r="S113" s="176"/>
      <c r="T113" s="176"/>
      <c r="U113" s="176"/>
      <c r="V113" s="176"/>
      <c r="W113" s="176"/>
      <c r="X113" s="176"/>
      <c r="Y113" s="176"/>
      <c r="Z113" s="176"/>
      <c r="AA113" s="176"/>
      <c r="AB113" s="176"/>
      <c r="AC113" s="176"/>
      <c r="AD113" s="176"/>
      <c r="AE113" s="176"/>
      <c r="AF113" s="176"/>
      <c r="AG113" s="176"/>
      <c r="AH113" s="176"/>
      <c r="AI113" s="176"/>
      <c r="AJ113" s="176"/>
      <c r="AN113" s="176"/>
      <c r="AZ113" s="176"/>
    </row>
    <row r="114" spans="2:52" ht="12.75" customHeight="1">
      <c r="B114" s="176"/>
      <c r="C114" s="176"/>
      <c r="D114" s="176"/>
      <c r="E114" s="370"/>
      <c r="F114" s="370"/>
      <c r="G114" s="176"/>
      <c r="H114" s="176"/>
      <c r="I114" s="176"/>
      <c r="J114" s="176"/>
      <c r="K114" s="176"/>
      <c r="L114" s="176"/>
      <c r="M114" s="371"/>
      <c r="N114" s="176"/>
      <c r="O114" s="176"/>
      <c r="P114" s="176"/>
      <c r="Q114" s="372"/>
      <c r="R114" s="373"/>
      <c r="S114" s="176"/>
      <c r="T114" s="176"/>
      <c r="U114" s="176"/>
      <c r="V114" s="176"/>
      <c r="W114" s="176"/>
      <c r="X114" s="176"/>
      <c r="Y114" s="176"/>
      <c r="Z114" s="176"/>
      <c r="AA114" s="176"/>
      <c r="AB114" s="176"/>
      <c r="AC114" s="176"/>
      <c r="AD114" s="176"/>
      <c r="AE114" s="176"/>
      <c r="AF114" s="176"/>
      <c r="AG114" s="176"/>
      <c r="AH114" s="176"/>
      <c r="AI114" s="176"/>
      <c r="AJ114" s="176"/>
      <c r="AN114" s="176"/>
      <c r="AZ114" s="176"/>
    </row>
    <row r="115" spans="2:52" ht="12.75" customHeight="1">
      <c r="B115" s="176"/>
      <c r="C115" s="176"/>
      <c r="D115" s="176"/>
      <c r="E115" s="370"/>
      <c r="F115" s="370"/>
      <c r="G115" s="176"/>
      <c r="H115" s="176"/>
      <c r="I115" s="176"/>
      <c r="J115" s="176"/>
      <c r="K115" s="176"/>
      <c r="L115" s="176"/>
      <c r="M115" s="371"/>
      <c r="N115" s="176"/>
      <c r="O115" s="176"/>
      <c r="P115" s="176"/>
      <c r="Q115" s="372"/>
      <c r="R115" s="373"/>
      <c r="S115" s="176"/>
      <c r="T115" s="176"/>
      <c r="U115" s="176"/>
      <c r="V115" s="176"/>
      <c r="W115" s="176"/>
      <c r="X115" s="176"/>
      <c r="Y115" s="176"/>
      <c r="Z115" s="176"/>
      <c r="AA115" s="176"/>
      <c r="AB115" s="176"/>
      <c r="AC115" s="176"/>
      <c r="AD115" s="176"/>
      <c r="AE115" s="176"/>
      <c r="AF115" s="176"/>
      <c r="AG115" s="176"/>
      <c r="AH115" s="176"/>
      <c r="AI115" s="176"/>
      <c r="AJ115" s="176"/>
      <c r="AN115" s="176"/>
      <c r="AZ115" s="176"/>
    </row>
    <row r="116" spans="2:52" ht="12.75" customHeight="1">
      <c r="B116" s="176"/>
      <c r="C116" s="176"/>
      <c r="D116" s="176"/>
      <c r="E116" s="370"/>
      <c r="F116" s="370"/>
      <c r="G116" s="176"/>
      <c r="H116" s="176"/>
      <c r="I116" s="176"/>
      <c r="J116" s="176"/>
      <c r="K116" s="176"/>
      <c r="L116" s="176"/>
      <c r="M116" s="371"/>
      <c r="N116" s="176"/>
      <c r="O116" s="176"/>
      <c r="P116" s="176"/>
      <c r="Q116" s="372"/>
      <c r="R116" s="373"/>
      <c r="S116" s="176"/>
      <c r="T116" s="176"/>
      <c r="U116" s="176"/>
      <c r="V116" s="176"/>
      <c r="W116" s="176"/>
      <c r="X116" s="176"/>
      <c r="Y116" s="176"/>
      <c r="Z116" s="176"/>
      <c r="AA116" s="176"/>
      <c r="AB116" s="176"/>
      <c r="AC116" s="176"/>
      <c r="AD116" s="176"/>
      <c r="AE116" s="176"/>
      <c r="AF116" s="176"/>
      <c r="AG116" s="176"/>
      <c r="AH116" s="176"/>
      <c r="AI116" s="176"/>
      <c r="AJ116" s="176"/>
      <c r="AN116" s="176"/>
      <c r="AZ116" s="176"/>
    </row>
    <row r="117" spans="2:52" ht="12.75" customHeight="1">
      <c r="B117" s="176"/>
      <c r="C117" s="176"/>
      <c r="D117" s="176"/>
      <c r="E117" s="370"/>
      <c r="F117" s="370"/>
      <c r="G117" s="176"/>
      <c r="H117" s="176"/>
      <c r="I117" s="176"/>
      <c r="J117" s="176"/>
      <c r="K117" s="176"/>
      <c r="L117" s="176"/>
      <c r="M117" s="371"/>
      <c r="N117" s="176"/>
      <c r="O117" s="176"/>
      <c r="P117" s="176"/>
      <c r="Q117" s="372"/>
      <c r="R117" s="373"/>
      <c r="S117" s="176"/>
      <c r="T117" s="176"/>
      <c r="U117" s="176"/>
      <c r="V117" s="176"/>
      <c r="W117" s="176"/>
      <c r="X117" s="176"/>
      <c r="Y117" s="176"/>
      <c r="Z117" s="176"/>
      <c r="AA117" s="176"/>
      <c r="AB117" s="176"/>
      <c r="AC117" s="176"/>
      <c r="AD117" s="176"/>
      <c r="AE117" s="176"/>
      <c r="AF117" s="176"/>
      <c r="AG117" s="176"/>
      <c r="AH117" s="176"/>
      <c r="AI117" s="176"/>
      <c r="AJ117" s="176"/>
      <c r="AN117" s="176"/>
      <c r="AZ117" s="176"/>
    </row>
    <row r="118" spans="2:52" ht="12.75" customHeight="1">
      <c r="B118" s="176"/>
      <c r="C118" s="176"/>
      <c r="D118" s="176"/>
      <c r="E118" s="370"/>
      <c r="F118" s="370"/>
      <c r="G118" s="176"/>
      <c r="H118" s="176"/>
      <c r="I118" s="176"/>
      <c r="J118" s="176"/>
      <c r="K118" s="176"/>
      <c r="L118" s="176"/>
      <c r="M118" s="371"/>
      <c r="N118" s="176"/>
      <c r="O118" s="176"/>
      <c r="P118" s="176"/>
      <c r="Q118" s="372"/>
      <c r="R118" s="373"/>
      <c r="S118" s="176"/>
      <c r="T118" s="176"/>
      <c r="U118" s="176"/>
      <c r="V118" s="176"/>
      <c r="W118" s="176"/>
      <c r="X118" s="176"/>
      <c r="Y118" s="176"/>
      <c r="Z118" s="176"/>
      <c r="AA118" s="176"/>
      <c r="AB118" s="176"/>
      <c r="AC118" s="176"/>
      <c r="AD118" s="176"/>
      <c r="AE118" s="176"/>
      <c r="AF118" s="176"/>
      <c r="AG118" s="176"/>
      <c r="AH118" s="176"/>
      <c r="AI118" s="176"/>
      <c r="AJ118" s="176"/>
      <c r="AN118" s="176"/>
      <c r="AZ118" s="176"/>
    </row>
    <row r="119" spans="2:52" ht="12.75" customHeight="1">
      <c r="B119" s="176"/>
      <c r="C119" s="176"/>
      <c r="D119" s="176"/>
      <c r="E119" s="370"/>
      <c r="F119" s="370"/>
      <c r="G119" s="176"/>
      <c r="H119" s="176"/>
      <c r="I119" s="176"/>
      <c r="J119" s="176"/>
      <c r="K119" s="176"/>
      <c r="L119" s="176"/>
      <c r="M119" s="371"/>
      <c r="N119" s="176"/>
      <c r="O119" s="176"/>
      <c r="P119" s="176"/>
      <c r="Q119" s="372"/>
      <c r="R119" s="373"/>
      <c r="S119" s="176"/>
      <c r="T119" s="176"/>
      <c r="U119" s="176"/>
      <c r="V119" s="176"/>
      <c r="W119" s="176"/>
      <c r="X119" s="176"/>
      <c r="Y119" s="176"/>
      <c r="Z119" s="176"/>
      <c r="AA119" s="176"/>
      <c r="AB119" s="176"/>
      <c r="AC119" s="176"/>
      <c r="AD119" s="176"/>
      <c r="AE119" s="176"/>
      <c r="AF119" s="176"/>
      <c r="AG119" s="176"/>
      <c r="AH119" s="176"/>
      <c r="AI119" s="176"/>
      <c r="AJ119" s="176"/>
      <c r="AN119" s="176"/>
      <c r="AZ119" s="176"/>
    </row>
    <row r="120" spans="2:52" ht="12.75" customHeight="1">
      <c r="B120" s="176"/>
      <c r="C120" s="176"/>
      <c r="D120" s="176"/>
      <c r="E120" s="370"/>
      <c r="F120" s="370"/>
      <c r="G120" s="176"/>
      <c r="H120" s="176"/>
      <c r="I120" s="176"/>
      <c r="J120" s="176"/>
      <c r="K120" s="176"/>
      <c r="L120" s="176"/>
      <c r="M120" s="371"/>
      <c r="N120" s="176"/>
      <c r="O120" s="176"/>
      <c r="P120" s="176"/>
      <c r="Q120" s="372"/>
      <c r="R120" s="373"/>
      <c r="S120" s="176"/>
      <c r="T120" s="176"/>
      <c r="U120" s="176"/>
      <c r="V120" s="176"/>
      <c r="W120" s="176"/>
      <c r="X120" s="176"/>
      <c r="Y120" s="176"/>
      <c r="Z120" s="176"/>
      <c r="AA120" s="176"/>
      <c r="AB120" s="176"/>
      <c r="AC120" s="176"/>
      <c r="AD120" s="176"/>
      <c r="AE120" s="176"/>
      <c r="AF120" s="176"/>
      <c r="AG120" s="176"/>
      <c r="AH120" s="176"/>
      <c r="AI120" s="176"/>
      <c r="AJ120" s="176"/>
      <c r="AN120" s="176"/>
      <c r="AZ120" s="176"/>
    </row>
    <row r="121" spans="2:52" ht="12.75" customHeight="1">
      <c r="B121" s="176"/>
      <c r="C121" s="176"/>
      <c r="D121" s="176"/>
      <c r="E121" s="370"/>
      <c r="F121" s="370"/>
      <c r="G121" s="176"/>
      <c r="H121" s="176"/>
      <c r="I121" s="176"/>
      <c r="J121" s="176"/>
      <c r="K121" s="176"/>
      <c r="L121" s="176"/>
      <c r="M121" s="371"/>
      <c r="N121" s="176"/>
      <c r="O121" s="176"/>
      <c r="P121" s="176"/>
      <c r="Q121" s="372"/>
      <c r="R121" s="373"/>
      <c r="S121" s="176"/>
      <c r="T121" s="176"/>
      <c r="U121" s="176"/>
      <c r="V121" s="176"/>
      <c r="W121" s="176"/>
      <c r="X121" s="176"/>
      <c r="Y121" s="176"/>
      <c r="Z121" s="176"/>
      <c r="AA121" s="176"/>
      <c r="AB121" s="176"/>
      <c r="AC121" s="176"/>
      <c r="AD121" s="176"/>
      <c r="AE121" s="176"/>
      <c r="AF121" s="176"/>
      <c r="AG121" s="176"/>
      <c r="AH121" s="176"/>
      <c r="AI121" s="176"/>
      <c r="AJ121" s="176"/>
      <c r="AN121" s="176"/>
      <c r="AZ121" s="176"/>
    </row>
    <row r="122" spans="2:52" ht="12.75" customHeight="1">
      <c r="B122" s="176"/>
      <c r="C122" s="176"/>
      <c r="D122" s="176"/>
      <c r="E122" s="370"/>
      <c r="F122" s="370"/>
      <c r="G122" s="176"/>
      <c r="H122" s="176"/>
      <c r="I122" s="176"/>
      <c r="J122" s="176"/>
      <c r="K122" s="176"/>
      <c r="L122" s="176"/>
      <c r="M122" s="371"/>
      <c r="N122" s="176"/>
      <c r="O122" s="176"/>
      <c r="P122" s="176"/>
      <c r="Q122" s="372"/>
      <c r="R122" s="373"/>
      <c r="S122" s="176"/>
      <c r="T122" s="176"/>
      <c r="U122" s="176"/>
      <c r="V122" s="176"/>
      <c r="W122" s="176"/>
      <c r="X122" s="176"/>
      <c r="Y122" s="176"/>
      <c r="Z122" s="176"/>
      <c r="AA122" s="176"/>
      <c r="AB122" s="176"/>
      <c r="AC122" s="176"/>
      <c r="AD122" s="176"/>
      <c r="AE122" s="176"/>
      <c r="AF122" s="176"/>
      <c r="AG122" s="176"/>
      <c r="AH122" s="176"/>
      <c r="AI122" s="176"/>
      <c r="AJ122" s="176"/>
      <c r="AN122" s="176"/>
      <c r="AZ122" s="176"/>
    </row>
    <row r="123" spans="2:52" ht="12.75" customHeight="1">
      <c r="B123" s="176"/>
      <c r="C123" s="176"/>
      <c r="D123" s="176"/>
      <c r="E123" s="370"/>
      <c r="F123" s="370"/>
      <c r="G123" s="176"/>
      <c r="H123" s="176"/>
      <c r="I123" s="176"/>
      <c r="J123" s="176"/>
      <c r="K123" s="176"/>
      <c r="L123" s="176"/>
      <c r="M123" s="371"/>
      <c r="N123" s="176"/>
      <c r="O123" s="176"/>
      <c r="P123" s="176"/>
      <c r="Q123" s="372"/>
      <c r="R123" s="373"/>
      <c r="S123" s="176"/>
      <c r="T123" s="176"/>
      <c r="U123" s="176"/>
      <c r="V123" s="176"/>
      <c r="W123" s="176"/>
      <c r="X123" s="176"/>
      <c r="Y123" s="176"/>
      <c r="Z123" s="176"/>
      <c r="AA123" s="176"/>
      <c r="AB123" s="176"/>
      <c r="AC123" s="176"/>
      <c r="AD123" s="176"/>
      <c r="AE123" s="176"/>
      <c r="AF123" s="176"/>
      <c r="AG123" s="176"/>
      <c r="AH123" s="176"/>
      <c r="AI123" s="176"/>
      <c r="AJ123" s="176"/>
      <c r="AN123" s="176"/>
      <c r="AZ123" s="176"/>
    </row>
    <row r="124" spans="2:52" ht="12.75" customHeight="1">
      <c r="B124" s="176"/>
      <c r="C124" s="176"/>
      <c r="D124" s="176"/>
      <c r="E124" s="370"/>
      <c r="F124" s="370"/>
      <c r="G124" s="176"/>
      <c r="H124" s="176"/>
      <c r="I124" s="176"/>
      <c r="J124" s="176"/>
      <c r="K124" s="176"/>
      <c r="L124" s="176"/>
      <c r="M124" s="371"/>
      <c r="N124" s="176"/>
      <c r="O124" s="176"/>
      <c r="P124" s="176"/>
      <c r="Q124" s="372"/>
      <c r="R124" s="373"/>
      <c r="S124" s="176"/>
      <c r="T124" s="176"/>
      <c r="U124" s="176"/>
      <c r="V124" s="176"/>
      <c r="W124" s="176"/>
      <c r="X124" s="176"/>
      <c r="Y124" s="176"/>
      <c r="Z124" s="176"/>
      <c r="AA124" s="176"/>
      <c r="AB124" s="176"/>
      <c r="AC124" s="176"/>
      <c r="AD124" s="176"/>
      <c r="AE124" s="176"/>
      <c r="AF124" s="176"/>
      <c r="AG124" s="176"/>
      <c r="AH124" s="176"/>
      <c r="AI124" s="176"/>
      <c r="AJ124" s="176"/>
      <c r="AN124" s="176"/>
      <c r="AZ124" s="176"/>
    </row>
    <row r="125" spans="2:52" ht="12.75" customHeight="1">
      <c r="B125" s="176"/>
      <c r="C125" s="176"/>
      <c r="D125" s="176"/>
      <c r="E125" s="370"/>
      <c r="F125" s="370"/>
      <c r="G125" s="176"/>
      <c r="H125" s="176"/>
      <c r="I125" s="176"/>
      <c r="J125" s="176"/>
      <c r="K125" s="176"/>
      <c r="L125" s="176"/>
      <c r="M125" s="371"/>
      <c r="N125" s="176"/>
      <c r="O125" s="176"/>
      <c r="P125" s="176"/>
      <c r="Q125" s="372"/>
      <c r="R125" s="373"/>
      <c r="S125" s="176"/>
      <c r="T125" s="176"/>
      <c r="U125" s="176"/>
      <c r="V125" s="176"/>
      <c r="W125" s="176"/>
      <c r="X125" s="176"/>
      <c r="Y125" s="176"/>
      <c r="Z125" s="176"/>
      <c r="AA125" s="176"/>
      <c r="AB125" s="176"/>
      <c r="AC125" s="176"/>
      <c r="AD125" s="176"/>
      <c r="AE125" s="176"/>
      <c r="AF125" s="176"/>
      <c r="AG125" s="176"/>
      <c r="AH125" s="176"/>
      <c r="AI125" s="176"/>
      <c r="AJ125" s="176"/>
      <c r="AN125" s="176"/>
      <c r="AZ125" s="176"/>
    </row>
    <row r="126" spans="2:52" ht="12.75" customHeight="1">
      <c r="B126" s="176"/>
      <c r="C126" s="176"/>
      <c r="D126" s="176"/>
      <c r="E126" s="370"/>
      <c r="F126" s="370"/>
      <c r="G126" s="176"/>
      <c r="H126" s="176"/>
      <c r="I126" s="176"/>
      <c r="J126" s="176"/>
      <c r="K126" s="176"/>
      <c r="L126" s="176"/>
      <c r="M126" s="371"/>
      <c r="N126" s="176"/>
      <c r="O126" s="176"/>
      <c r="P126" s="176"/>
      <c r="Q126" s="372"/>
      <c r="R126" s="373"/>
      <c r="S126" s="176"/>
      <c r="T126" s="176"/>
      <c r="U126" s="176"/>
      <c r="V126" s="176"/>
      <c r="W126" s="176"/>
      <c r="X126" s="176"/>
      <c r="Y126" s="176"/>
      <c r="Z126" s="176"/>
      <c r="AA126" s="176"/>
      <c r="AB126" s="176"/>
      <c r="AC126" s="176"/>
      <c r="AD126" s="176"/>
      <c r="AE126" s="176"/>
      <c r="AF126" s="176"/>
      <c r="AG126" s="176"/>
      <c r="AH126" s="176"/>
      <c r="AI126" s="176"/>
      <c r="AJ126" s="176"/>
      <c r="AN126" s="176"/>
      <c r="AZ126" s="176"/>
    </row>
    <row r="127" spans="2:52" ht="12.75" customHeight="1">
      <c r="B127" s="176"/>
      <c r="C127" s="176"/>
      <c r="D127" s="176"/>
      <c r="E127" s="370"/>
      <c r="F127" s="370"/>
      <c r="G127" s="176"/>
      <c r="H127" s="176"/>
      <c r="I127" s="176"/>
      <c r="J127" s="176"/>
      <c r="K127" s="176"/>
      <c r="L127" s="176"/>
      <c r="M127" s="371"/>
      <c r="N127" s="176"/>
      <c r="O127" s="176"/>
      <c r="P127" s="176"/>
      <c r="Q127" s="372"/>
      <c r="R127" s="373"/>
      <c r="S127" s="176"/>
      <c r="T127" s="176"/>
      <c r="U127" s="176"/>
      <c r="V127" s="176"/>
      <c r="W127" s="176"/>
      <c r="X127" s="176"/>
      <c r="Y127" s="176"/>
      <c r="Z127" s="176"/>
      <c r="AA127" s="176"/>
      <c r="AB127" s="176"/>
      <c r="AC127" s="176"/>
      <c r="AD127" s="176"/>
      <c r="AE127" s="176"/>
      <c r="AF127" s="176"/>
      <c r="AG127" s="176"/>
      <c r="AH127" s="176"/>
      <c r="AI127" s="176"/>
      <c r="AJ127" s="176"/>
      <c r="AN127" s="176"/>
      <c r="AZ127" s="176"/>
    </row>
    <row r="128" spans="2:52" ht="12.75" customHeight="1">
      <c r="B128" s="176"/>
      <c r="C128" s="176"/>
      <c r="D128" s="176"/>
      <c r="E128" s="370"/>
      <c r="F128" s="370"/>
      <c r="G128" s="176"/>
      <c r="H128" s="176"/>
      <c r="I128" s="176"/>
      <c r="J128" s="176"/>
      <c r="K128" s="176"/>
      <c r="L128" s="176"/>
      <c r="M128" s="371"/>
      <c r="N128" s="176"/>
      <c r="O128" s="176"/>
      <c r="P128" s="176"/>
      <c r="Q128" s="372"/>
      <c r="R128" s="373"/>
      <c r="S128" s="176"/>
      <c r="T128" s="176"/>
      <c r="U128" s="176"/>
      <c r="V128" s="176"/>
      <c r="W128" s="176"/>
      <c r="X128" s="176"/>
      <c r="Y128" s="176"/>
      <c r="Z128" s="176"/>
      <c r="AA128" s="176"/>
      <c r="AB128" s="176"/>
      <c r="AC128" s="176"/>
      <c r="AD128" s="176"/>
      <c r="AE128" s="176"/>
      <c r="AF128" s="176"/>
      <c r="AG128" s="176"/>
      <c r="AH128" s="176"/>
      <c r="AI128" s="176"/>
      <c r="AJ128" s="176"/>
      <c r="AN128" s="176"/>
      <c r="AZ128" s="176"/>
    </row>
    <row r="129" spans="2:52" ht="12.75" customHeight="1">
      <c r="B129" s="176"/>
      <c r="C129" s="176"/>
      <c r="D129" s="176"/>
      <c r="E129" s="370"/>
      <c r="F129" s="370"/>
      <c r="G129" s="176"/>
      <c r="H129" s="176"/>
      <c r="I129" s="176"/>
      <c r="J129" s="176"/>
      <c r="K129" s="176"/>
      <c r="L129" s="176"/>
      <c r="M129" s="371"/>
      <c r="N129" s="176"/>
      <c r="O129" s="176"/>
      <c r="P129" s="176"/>
      <c r="Q129" s="372"/>
      <c r="R129" s="373"/>
      <c r="S129" s="176"/>
      <c r="T129" s="176"/>
      <c r="U129" s="176"/>
      <c r="V129" s="176"/>
      <c r="W129" s="176"/>
      <c r="X129" s="176"/>
      <c r="Y129" s="176"/>
      <c r="Z129" s="176"/>
      <c r="AA129" s="176"/>
      <c r="AB129" s="176"/>
      <c r="AC129" s="176"/>
      <c r="AD129" s="176"/>
      <c r="AE129" s="176"/>
      <c r="AF129" s="176"/>
      <c r="AG129" s="176"/>
      <c r="AH129" s="176"/>
      <c r="AI129" s="176"/>
      <c r="AJ129" s="176"/>
      <c r="AN129" s="176"/>
      <c r="AZ129" s="176"/>
    </row>
    <row r="130" spans="2:52" ht="12.75" customHeight="1">
      <c r="B130" s="176"/>
      <c r="C130" s="176"/>
      <c r="D130" s="176"/>
      <c r="E130" s="370"/>
      <c r="F130" s="370"/>
      <c r="G130" s="176"/>
      <c r="H130" s="176"/>
      <c r="I130" s="176"/>
      <c r="J130" s="176"/>
      <c r="K130" s="176"/>
      <c r="L130" s="176"/>
      <c r="M130" s="371"/>
      <c r="N130" s="176"/>
      <c r="O130" s="176"/>
      <c r="P130" s="176"/>
      <c r="Q130" s="372"/>
      <c r="R130" s="373"/>
      <c r="S130" s="176"/>
      <c r="T130" s="176"/>
      <c r="U130" s="176"/>
      <c r="V130" s="176"/>
      <c r="W130" s="176"/>
      <c r="X130" s="176"/>
      <c r="Y130" s="176"/>
      <c r="Z130" s="176"/>
      <c r="AA130" s="176"/>
      <c r="AB130" s="176"/>
      <c r="AC130" s="176"/>
      <c r="AD130" s="176"/>
      <c r="AE130" s="176"/>
      <c r="AF130" s="176"/>
      <c r="AG130" s="176"/>
      <c r="AH130" s="176"/>
      <c r="AI130" s="176"/>
      <c r="AJ130" s="176"/>
      <c r="AN130" s="176"/>
      <c r="AZ130" s="176"/>
    </row>
    <row r="131" spans="2:52" ht="12.75" customHeight="1">
      <c r="B131" s="176"/>
      <c r="C131" s="176"/>
      <c r="D131" s="176"/>
      <c r="E131" s="370"/>
      <c r="F131" s="370"/>
      <c r="G131" s="176"/>
      <c r="H131" s="176"/>
      <c r="I131" s="176"/>
      <c r="J131" s="176"/>
      <c r="K131" s="176"/>
      <c r="L131" s="176"/>
      <c r="M131" s="371"/>
      <c r="N131" s="176"/>
      <c r="O131" s="176"/>
      <c r="P131" s="176"/>
      <c r="Q131" s="372"/>
      <c r="R131" s="373"/>
      <c r="S131" s="176"/>
      <c r="T131" s="176"/>
      <c r="U131" s="176"/>
      <c r="V131" s="176"/>
      <c r="W131" s="176"/>
      <c r="X131" s="176"/>
      <c r="Y131" s="176"/>
      <c r="Z131" s="176"/>
      <c r="AA131" s="176"/>
      <c r="AB131" s="176"/>
      <c r="AC131" s="176"/>
      <c r="AD131" s="176"/>
      <c r="AE131" s="176"/>
      <c r="AF131" s="176"/>
      <c r="AG131" s="176"/>
      <c r="AH131" s="176"/>
      <c r="AI131" s="176"/>
      <c r="AJ131" s="176"/>
      <c r="AN131" s="176"/>
      <c r="AZ131" s="176"/>
    </row>
    <row r="132" spans="2:52" ht="12.75" customHeight="1">
      <c r="B132" s="176"/>
      <c r="C132" s="176"/>
      <c r="D132" s="176"/>
      <c r="E132" s="370"/>
      <c r="F132" s="370"/>
      <c r="G132" s="176"/>
      <c r="H132" s="176"/>
      <c r="I132" s="176"/>
      <c r="J132" s="176"/>
      <c r="K132" s="176"/>
      <c r="L132" s="176"/>
      <c r="M132" s="371"/>
      <c r="N132" s="176"/>
      <c r="O132" s="176"/>
      <c r="P132" s="176"/>
      <c r="Q132" s="372"/>
      <c r="R132" s="373"/>
      <c r="S132" s="176"/>
      <c r="T132" s="176"/>
      <c r="U132" s="176"/>
      <c r="V132" s="176"/>
      <c r="W132" s="176"/>
      <c r="X132" s="176"/>
      <c r="Y132" s="176"/>
      <c r="Z132" s="176"/>
      <c r="AA132" s="176"/>
      <c r="AB132" s="176"/>
      <c r="AC132" s="176"/>
      <c r="AD132" s="176"/>
      <c r="AE132" s="176"/>
      <c r="AF132" s="176"/>
      <c r="AG132" s="176"/>
      <c r="AH132" s="176"/>
      <c r="AI132" s="176"/>
      <c r="AJ132" s="176"/>
      <c r="AN132" s="176"/>
      <c r="AZ132" s="176"/>
    </row>
    <row r="133" spans="2:52" ht="12.75" customHeight="1">
      <c r="B133" s="176"/>
      <c r="C133" s="176"/>
      <c r="D133" s="176"/>
      <c r="E133" s="370"/>
      <c r="F133" s="370"/>
      <c r="G133" s="176"/>
      <c r="H133" s="176"/>
      <c r="I133" s="176"/>
      <c r="J133" s="176"/>
      <c r="K133" s="176"/>
      <c r="L133" s="176"/>
      <c r="M133" s="371"/>
      <c r="N133" s="176"/>
      <c r="O133" s="176"/>
      <c r="P133" s="176"/>
      <c r="Q133" s="372"/>
      <c r="R133" s="373"/>
      <c r="S133" s="176"/>
      <c r="T133" s="176"/>
      <c r="U133" s="176"/>
      <c r="V133" s="176"/>
      <c r="W133" s="176"/>
      <c r="X133" s="176"/>
      <c r="Y133" s="176"/>
      <c r="Z133" s="176"/>
      <c r="AA133" s="176"/>
      <c r="AB133" s="176"/>
      <c r="AC133" s="176"/>
      <c r="AD133" s="176"/>
      <c r="AE133" s="176"/>
      <c r="AF133" s="176"/>
      <c r="AG133" s="176"/>
      <c r="AH133" s="176"/>
      <c r="AI133" s="176"/>
      <c r="AJ133" s="176"/>
      <c r="AN133" s="176"/>
      <c r="AZ133" s="176"/>
    </row>
    <row r="134" spans="2:52" ht="12.75" customHeight="1">
      <c r="B134" s="176"/>
      <c r="C134" s="176"/>
      <c r="D134" s="176"/>
      <c r="E134" s="370"/>
      <c r="F134" s="370"/>
      <c r="G134" s="176"/>
      <c r="H134" s="176"/>
      <c r="I134" s="176"/>
      <c r="J134" s="176"/>
      <c r="K134" s="176"/>
      <c r="L134" s="176"/>
      <c r="M134" s="371"/>
      <c r="N134" s="176"/>
      <c r="O134" s="176"/>
      <c r="P134" s="176"/>
      <c r="Q134" s="372"/>
      <c r="R134" s="373"/>
      <c r="S134" s="176"/>
      <c r="T134" s="176"/>
      <c r="U134" s="176"/>
      <c r="V134" s="176"/>
      <c r="W134" s="176"/>
      <c r="X134" s="176"/>
      <c r="Y134" s="176"/>
      <c r="Z134" s="176"/>
      <c r="AA134" s="176"/>
      <c r="AB134" s="176"/>
      <c r="AC134" s="176"/>
      <c r="AD134" s="176"/>
      <c r="AE134" s="176"/>
      <c r="AF134" s="176"/>
      <c r="AG134" s="176"/>
      <c r="AH134" s="176"/>
      <c r="AI134" s="176"/>
      <c r="AJ134" s="176"/>
      <c r="AN134" s="176"/>
      <c r="AZ134" s="176"/>
    </row>
    <row r="135" spans="2:52" ht="12.75" customHeight="1">
      <c r="B135" s="176"/>
      <c r="C135" s="176"/>
      <c r="D135" s="176"/>
      <c r="E135" s="370"/>
      <c r="F135" s="370"/>
      <c r="G135" s="176"/>
      <c r="H135" s="176"/>
      <c r="I135" s="176"/>
      <c r="J135" s="176"/>
      <c r="K135" s="176"/>
      <c r="L135" s="176"/>
      <c r="M135" s="371"/>
      <c r="N135" s="176"/>
      <c r="O135" s="176"/>
      <c r="P135" s="176"/>
      <c r="Q135" s="372"/>
      <c r="R135" s="373"/>
      <c r="S135" s="176"/>
      <c r="T135" s="176"/>
      <c r="U135" s="176"/>
      <c r="V135" s="176"/>
      <c r="W135" s="176"/>
      <c r="X135" s="176"/>
      <c r="Y135" s="176"/>
      <c r="Z135" s="176"/>
      <c r="AA135" s="176"/>
      <c r="AB135" s="176"/>
      <c r="AC135" s="176"/>
      <c r="AD135" s="176"/>
      <c r="AE135" s="176"/>
      <c r="AF135" s="176"/>
      <c r="AG135" s="176"/>
      <c r="AH135" s="176"/>
      <c r="AI135" s="176"/>
      <c r="AJ135" s="176"/>
      <c r="AN135" s="176"/>
      <c r="AZ135" s="176"/>
    </row>
    <row r="136" spans="2:52" ht="12.75" customHeight="1">
      <c r="B136" s="176"/>
      <c r="C136" s="176"/>
      <c r="D136" s="176"/>
      <c r="E136" s="370"/>
      <c r="F136" s="370"/>
      <c r="G136" s="176"/>
      <c r="H136" s="176"/>
      <c r="I136" s="176"/>
      <c r="J136" s="176"/>
      <c r="K136" s="176"/>
      <c r="L136" s="176"/>
      <c r="M136" s="371"/>
      <c r="N136" s="176"/>
      <c r="O136" s="176"/>
      <c r="P136" s="176"/>
      <c r="Q136" s="372"/>
      <c r="R136" s="373"/>
      <c r="S136" s="176"/>
      <c r="T136" s="176"/>
      <c r="U136" s="176"/>
      <c r="V136" s="176"/>
      <c r="W136" s="176"/>
      <c r="X136" s="176"/>
      <c r="Y136" s="176"/>
      <c r="Z136" s="176"/>
      <c r="AA136" s="176"/>
      <c r="AB136" s="176"/>
      <c r="AC136" s="176"/>
      <c r="AD136" s="176"/>
      <c r="AE136" s="176"/>
      <c r="AF136" s="176"/>
      <c r="AG136" s="176"/>
      <c r="AH136" s="176"/>
      <c r="AI136" s="176"/>
      <c r="AJ136" s="176"/>
      <c r="AN136" s="176"/>
      <c r="AZ136" s="176"/>
    </row>
    <row r="137" spans="2:52" ht="12.75" customHeight="1">
      <c r="B137" s="176"/>
      <c r="C137" s="176"/>
      <c r="D137" s="176"/>
      <c r="E137" s="370"/>
      <c r="F137" s="370"/>
      <c r="G137" s="176"/>
      <c r="H137" s="176"/>
      <c r="I137" s="176"/>
      <c r="J137" s="176"/>
      <c r="K137" s="176"/>
      <c r="L137" s="176"/>
      <c r="M137" s="371"/>
      <c r="N137" s="176"/>
      <c r="O137" s="176"/>
      <c r="P137" s="176"/>
      <c r="Q137" s="372"/>
      <c r="R137" s="373"/>
      <c r="S137" s="176"/>
      <c r="T137" s="176"/>
      <c r="U137" s="176"/>
      <c r="V137" s="176"/>
      <c r="W137" s="176"/>
      <c r="X137" s="176"/>
      <c r="Y137" s="176"/>
      <c r="Z137" s="176"/>
      <c r="AA137" s="176"/>
      <c r="AB137" s="176"/>
      <c r="AC137" s="176"/>
      <c r="AD137" s="176"/>
      <c r="AE137" s="176"/>
      <c r="AF137" s="176"/>
      <c r="AG137" s="176"/>
      <c r="AH137" s="176"/>
      <c r="AI137" s="176"/>
      <c r="AJ137" s="176"/>
      <c r="AN137" s="176"/>
      <c r="AZ137" s="176"/>
    </row>
    <row r="138" spans="2:52" ht="12.75" customHeight="1">
      <c r="B138" s="176"/>
      <c r="C138" s="176"/>
      <c r="D138" s="176"/>
      <c r="E138" s="370"/>
      <c r="F138" s="370"/>
      <c r="G138" s="176"/>
      <c r="H138" s="176"/>
      <c r="I138" s="176"/>
      <c r="J138" s="176"/>
      <c r="K138" s="176"/>
      <c r="L138" s="176"/>
      <c r="M138" s="371"/>
      <c r="N138" s="176"/>
      <c r="O138" s="176"/>
      <c r="P138" s="176"/>
      <c r="Q138" s="372"/>
      <c r="R138" s="373"/>
      <c r="S138" s="176"/>
      <c r="T138" s="176"/>
      <c r="U138" s="176"/>
      <c r="V138" s="176"/>
      <c r="W138" s="176"/>
      <c r="X138" s="176"/>
      <c r="Y138" s="176"/>
      <c r="Z138" s="176"/>
      <c r="AA138" s="176"/>
      <c r="AB138" s="176"/>
      <c r="AC138" s="176"/>
      <c r="AD138" s="176"/>
      <c r="AE138" s="176"/>
      <c r="AF138" s="176"/>
      <c r="AG138" s="176"/>
      <c r="AH138" s="176"/>
      <c r="AI138" s="176"/>
      <c r="AJ138" s="176"/>
      <c r="AN138" s="176"/>
      <c r="AZ138" s="176"/>
    </row>
    <row r="139" spans="2:52" ht="12.75" customHeight="1">
      <c r="B139" s="176"/>
      <c r="C139" s="176"/>
      <c r="D139" s="176"/>
      <c r="E139" s="370"/>
      <c r="F139" s="370"/>
      <c r="G139" s="176"/>
      <c r="H139" s="176"/>
      <c r="I139" s="176"/>
      <c r="J139" s="176"/>
      <c r="K139" s="176"/>
      <c r="L139" s="176"/>
      <c r="M139" s="371"/>
      <c r="N139" s="176"/>
      <c r="O139" s="176"/>
      <c r="P139" s="176"/>
      <c r="Q139" s="372"/>
      <c r="R139" s="373"/>
      <c r="S139" s="176"/>
      <c r="T139" s="176"/>
      <c r="U139" s="176"/>
      <c r="V139" s="176"/>
      <c r="W139" s="176"/>
      <c r="X139" s="176"/>
      <c r="Y139" s="176"/>
      <c r="Z139" s="176"/>
      <c r="AA139" s="176"/>
      <c r="AB139" s="176"/>
      <c r="AC139" s="176"/>
      <c r="AD139" s="176"/>
      <c r="AE139" s="176"/>
      <c r="AF139" s="176"/>
      <c r="AG139" s="176"/>
      <c r="AH139" s="176"/>
      <c r="AI139" s="176"/>
      <c r="AJ139" s="176"/>
      <c r="AN139" s="176"/>
      <c r="AZ139" s="176"/>
    </row>
    <row r="140" spans="2:52" ht="12.75" customHeight="1">
      <c r="B140" s="176"/>
      <c r="C140" s="176"/>
      <c r="D140" s="176"/>
      <c r="E140" s="370"/>
      <c r="F140" s="370"/>
      <c r="G140" s="176"/>
      <c r="H140" s="176"/>
      <c r="I140" s="176"/>
      <c r="J140" s="176"/>
      <c r="K140" s="176"/>
      <c r="L140" s="176"/>
      <c r="M140" s="371"/>
      <c r="N140" s="176"/>
      <c r="O140" s="176"/>
      <c r="P140" s="176"/>
      <c r="Q140" s="372"/>
      <c r="R140" s="373"/>
      <c r="S140" s="176"/>
      <c r="T140" s="176"/>
      <c r="U140" s="176"/>
      <c r="V140" s="176"/>
      <c r="W140" s="176"/>
      <c r="X140" s="176"/>
      <c r="Y140" s="176"/>
      <c r="Z140" s="176"/>
      <c r="AA140" s="176"/>
      <c r="AB140" s="176"/>
      <c r="AC140" s="176"/>
      <c r="AD140" s="176"/>
      <c r="AE140" s="176"/>
      <c r="AF140" s="176"/>
      <c r="AG140" s="176"/>
      <c r="AH140" s="176"/>
      <c r="AI140" s="176"/>
      <c r="AJ140" s="176"/>
      <c r="AN140" s="176"/>
      <c r="AZ140" s="176"/>
    </row>
    <row r="141" spans="2:52" ht="12.75" customHeight="1">
      <c r="B141" s="176"/>
      <c r="C141" s="176"/>
      <c r="D141" s="176"/>
      <c r="E141" s="370"/>
      <c r="F141" s="370"/>
      <c r="G141" s="176"/>
      <c r="H141" s="176"/>
      <c r="I141" s="176"/>
      <c r="J141" s="176"/>
      <c r="K141" s="176"/>
      <c r="L141" s="176"/>
      <c r="M141" s="371"/>
      <c r="N141" s="176"/>
      <c r="O141" s="176"/>
      <c r="P141" s="176"/>
      <c r="Q141" s="372"/>
      <c r="R141" s="373"/>
      <c r="S141" s="176"/>
      <c r="T141" s="176"/>
      <c r="U141" s="176"/>
      <c r="V141" s="176"/>
      <c r="W141" s="176"/>
      <c r="X141" s="176"/>
      <c r="Y141" s="176"/>
      <c r="Z141" s="176"/>
      <c r="AA141" s="176"/>
      <c r="AB141" s="176"/>
      <c r="AC141" s="176"/>
      <c r="AD141" s="176"/>
      <c r="AE141" s="176"/>
      <c r="AF141" s="176"/>
      <c r="AG141" s="176"/>
      <c r="AH141" s="176"/>
      <c r="AI141" s="176"/>
      <c r="AJ141" s="176"/>
      <c r="AN141" s="176"/>
      <c r="AZ141" s="176"/>
    </row>
    <row r="142" spans="2:52" ht="12.75" customHeight="1">
      <c r="B142" s="176"/>
      <c r="C142" s="176"/>
      <c r="D142" s="176"/>
      <c r="E142" s="370"/>
      <c r="F142" s="370"/>
      <c r="G142" s="176"/>
      <c r="H142" s="176"/>
      <c r="I142" s="176"/>
      <c r="J142" s="176"/>
      <c r="K142" s="176"/>
      <c r="L142" s="176"/>
      <c r="M142" s="371"/>
      <c r="N142" s="176"/>
      <c r="O142" s="176"/>
      <c r="P142" s="176"/>
      <c r="Q142" s="372"/>
      <c r="R142" s="373"/>
      <c r="S142" s="176"/>
      <c r="T142" s="176"/>
      <c r="U142" s="176"/>
      <c r="V142" s="176"/>
      <c r="W142" s="176"/>
      <c r="X142" s="176"/>
      <c r="Y142" s="176"/>
      <c r="Z142" s="176"/>
      <c r="AA142" s="176"/>
      <c r="AB142" s="176"/>
      <c r="AC142" s="176"/>
      <c r="AD142" s="176"/>
      <c r="AE142" s="176"/>
      <c r="AF142" s="176"/>
      <c r="AG142" s="176"/>
      <c r="AH142" s="176"/>
      <c r="AI142" s="176"/>
      <c r="AJ142" s="176"/>
      <c r="AN142" s="176"/>
      <c r="AZ142" s="176"/>
    </row>
    <row r="143" spans="2:52" ht="12.75" customHeight="1">
      <c r="B143" s="176"/>
      <c r="C143" s="176"/>
      <c r="D143" s="176"/>
      <c r="E143" s="370"/>
      <c r="F143" s="370"/>
      <c r="G143" s="176"/>
      <c r="H143" s="176"/>
      <c r="I143" s="176"/>
      <c r="J143" s="176"/>
      <c r="K143" s="176"/>
      <c r="L143" s="176"/>
      <c r="M143" s="371"/>
      <c r="N143" s="176"/>
      <c r="O143" s="176"/>
      <c r="P143" s="176"/>
      <c r="Q143" s="372"/>
      <c r="R143" s="373"/>
      <c r="S143" s="176"/>
      <c r="T143" s="176"/>
      <c r="U143" s="176"/>
      <c r="V143" s="176"/>
      <c r="W143" s="176"/>
      <c r="X143" s="176"/>
      <c r="Y143" s="176"/>
      <c r="Z143" s="176"/>
      <c r="AA143" s="176"/>
      <c r="AB143" s="176"/>
      <c r="AC143" s="176"/>
      <c r="AD143" s="176"/>
      <c r="AE143" s="176"/>
      <c r="AF143" s="176"/>
      <c r="AG143" s="176"/>
      <c r="AH143" s="176"/>
      <c r="AI143" s="176"/>
      <c r="AJ143" s="176"/>
      <c r="AN143" s="176"/>
      <c r="AZ143" s="176"/>
    </row>
    <row r="144" spans="2:52" ht="12.75" customHeight="1">
      <c r="B144" s="176"/>
      <c r="C144" s="176"/>
      <c r="D144" s="176"/>
      <c r="E144" s="370"/>
      <c r="F144" s="370"/>
      <c r="G144" s="176"/>
      <c r="H144" s="176"/>
      <c r="I144" s="176"/>
      <c r="J144" s="176"/>
      <c r="K144" s="176"/>
      <c r="L144" s="176"/>
      <c r="M144" s="371"/>
      <c r="N144" s="176"/>
      <c r="O144" s="176"/>
      <c r="P144" s="176"/>
      <c r="Q144" s="372"/>
      <c r="R144" s="373"/>
      <c r="S144" s="176"/>
      <c r="T144" s="176"/>
      <c r="U144" s="176"/>
      <c r="V144" s="176"/>
      <c r="W144" s="176"/>
      <c r="X144" s="176"/>
      <c r="Y144" s="176"/>
      <c r="Z144" s="176"/>
      <c r="AA144" s="176"/>
      <c r="AB144" s="176"/>
      <c r="AC144" s="176"/>
      <c r="AD144" s="176"/>
      <c r="AE144" s="176"/>
      <c r="AF144" s="176"/>
      <c r="AG144" s="176"/>
      <c r="AH144" s="176"/>
      <c r="AI144" s="176"/>
      <c r="AJ144" s="176"/>
      <c r="AN144" s="176"/>
      <c r="AZ144" s="176"/>
    </row>
    <row r="145" spans="2:52" ht="12.75" customHeight="1">
      <c r="B145" s="176"/>
      <c r="C145" s="176"/>
      <c r="D145" s="176"/>
      <c r="E145" s="370"/>
      <c r="F145" s="370"/>
      <c r="G145" s="176"/>
      <c r="H145" s="176"/>
      <c r="I145" s="176"/>
      <c r="J145" s="176"/>
      <c r="K145" s="176"/>
      <c r="L145" s="176"/>
      <c r="M145" s="371"/>
      <c r="N145" s="176"/>
      <c r="O145" s="176"/>
      <c r="P145" s="176"/>
      <c r="Q145" s="372"/>
      <c r="R145" s="373"/>
      <c r="S145" s="176"/>
      <c r="T145" s="176"/>
      <c r="U145" s="176"/>
      <c r="V145" s="176"/>
      <c r="W145" s="176"/>
      <c r="X145" s="176"/>
      <c r="Y145" s="176"/>
      <c r="Z145" s="176"/>
      <c r="AA145" s="176"/>
      <c r="AB145" s="176"/>
      <c r="AC145" s="176"/>
      <c r="AD145" s="176"/>
      <c r="AE145" s="176"/>
      <c r="AF145" s="176"/>
      <c r="AG145" s="176"/>
      <c r="AH145" s="176"/>
      <c r="AI145" s="176"/>
      <c r="AJ145" s="176"/>
      <c r="AN145" s="176"/>
      <c r="AZ145" s="176"/>
    </row>
    <row r="146" spans="2:52" ht="12.75" customHeight="1">
      <c r="B146" s="176"/>
      <c r="C146" s="176"/>
      <c r="D146" s="176"/>
      <c r="E146" s="370"/>
      <c r="F146" s="370"/>
      <c r="G146" s="176"/>
      <c r="H146" s="176"/>
      <c r="I146" s="176"/>
      <c r="J146" s="176"/>
      <c r="K146" s="176"/>
      <c r="L146" s="176"/>
      <c r="M146" s="371"/>
      <c r="N146" s="176"/>
      <c r="O146" s="176"/>
      <c r="P146" s="176"/>
      <c r="Q146" s="372"/>
      <c r="R146" s="373"/>
      <c r="S146" s="176"/>
      <c r="T146" s="176"/>
      <c r="U146" s="176"/>
      <c r="V146" s="176"/>
      <c r="W146" s="176"/>
      <c r="X146" s="176"/>
      <c r="Y146" s="176"/>
      <c r="Z146" s="176"/>
      <c r="AA146" s="176"/>
      <c r="AB146" s="176"/>
      <c r="AC146" s="176"/>
      <c r="AD146" s="176"/>
      <c r="AE146" s="176"/>
      <c r="AF146" s="176"/>
      <c r="AG146" s="176"/>
      <c r="AH146" s="176"/>
      <c r="AI146" s="176"/>
      <c r="AJ146" s="176"/>
      <c r="AN146" s="176"/>
      <c r="AZ146" s="176"/>
    </row>
    <row r="147" spans="2:52" ht="12.75" customHeight="1">
      <c r="B147" s="176"/>
      <c r="C147" s="176"/>
      <c r="D147" s="176"/>
      <c r="E147" s="370"/>
      <c r="F147" s="370"/>
      <c r="G147" s="176"/>
      <c r="H147" s="176"/>
      <c r="I147" s="176"/>
      <c r="J147" s="176"/>
      <c r="K147" s="176"/>
      <c r="L147" s="176"/>
      <c r="M147" s="371"/>
      <c r="N147" s="176"/>
      <c r="O147" s="176"/>
      <c r="P147" s="176"/>
      <c r="Q147" s="372"/>
      <c r="R147" s="373"/>
      <c r="S147" s="176"/>
      <c r="T147" s="176"/>
      <c r="U147" s="176"/>
      <c r="V147" s="176"/>
      <c r="W147" s="176"/>
      <c r="X147" s="176"/>
      <c r="Y147" s="176"/>
      <c r="Z147" s="176"/>
      <c r="AA147" s="176"/>
      <c r="AB147" s="176"/>
      <c r="AC147" s="176"/>
      <c r="AD147" s="176"/>
      <c r="AE147" s="176"/>
      <c r="AF147" s="176"/>
      <c r="AG147" s="176"/>
      <c r="AH147" s="176"/>
      <c r="AI147" s="176"/>
      <c r="AJ147" s="176"/>
      <c r="AN147" s="176"/>
      <c r="AZ147" s="176"/>
    </row>
    <row r="148" spans="2:52" ht="12.75" customHeight="1">
      <c r="B148" s="176"/>
      <c r="C148" s="176"/>
      <c r="D148" s="176"/>
      <c r="E148" s="370"/>
      <c r="F148" s="370"/>
      <c r="G148" s="176"/>
      <c r="H148" s="176"/>
      <c r="I148" s="176"/>
      <c r="J148" s="176"/>
      <c r="K148" s="176"/>
      <c r="L148" s="176"/>
      <c r="M148" s="371"/>
      <c r="N148" s="176"/>
      <c r="O148" s="176"/>
      <c r="P148" s="176"/>
      <c r="Q148" s="372"/>
      <c r="R148" s="373"/>
      <c r="S148" s="176"/>
      <c r="T148" s="176"/>
      <c r="U148" s="176"/>
      <c r="V148" s="176"/>
      <c r="W148" s="176"/>
      <c r="X148" s="176"/>
      <c r="Y148" s="176"/>
      <c r="Z148" s="176"/>
      <c r="AA148" s="176"/>
      <c r="AB148" s="176"/>
      <c r="AC148" s="176"/>
      <c r="AD148" s="176"/>
      <c r="AE148" s="176"/>
      <c r="AF148" s="176"/>
      <c r="AG148" s="176"/>
      <c r="AH148" s="176"/>
      <c r="AI148" s="176"/>
      <c r="AJ148" s="176"/>
      <c r="AN148" s="176"/>
      <c r="AZ148" s="176"/>
    </row>
    <row r="149" spans="2:52" ht="12.75" customHeight="1">
      <c r="B149" s="176"/>
      <c r="C149" s="176"/>
      <c r="D149" s="176"/>
      <c r="E149" s="370"/>
      <c r="F149" s="370"/>
      <c r="G149" s="176"/>
      <c r="H149" s="176"/>
      <c r="I149" s="176"/>
      <c r="J149" s="176"/>
      <c r="K149" s="176"/>
      <c r="L149" s="176"/>
      <c r="M149" s="371"/>
      <c r="N149" s="176"/>
      <c r="O149" s="176"/>
      <c r="P149" s="176"/>
      <c r="Q149" s="372"/>
      <c r="R149" s="373"/>
      <c r="S149" s="176"/>
      <c r="T149" s="176"/>
      <c r="U149" s="176"/>
      <c r="V149" s="176"/>
      <c r="W149" s="176"/>
      <c r="X149" s="176"/>
      <c r="Y149" s="176"/>
      <c r="Z149" s="176"/>
      <c r="AA149" s="176"/>
      <c r="AB149" s="176"/>
      <c r="AC149" s="176"/>
      <c r="AD149" s="176"/>
      <c r="AE149" s="176"/>
      <c r="AF149" s="176"/>
      <c r="AG149" s="176"/>
      <c r="AH149" s="176"/>
      <c r="AI149" s="176"/>
      <c r="AJ149" s="176"/>
      <c r="AN149" s="176"/>
      <c r="AZ149" s="176"/>
    </row>
    <row r="150" spans="2:52" ht="12.75" customHeight="1">
      <c r="B150" s="176"/>
      <c r="C150" s="176"/>
      <c r="D150" s="176"/>
      <c r="E150" s="370"/>
      <c r="F150" s="370"/>
      <c r="G150" s="176"/>
      <c r="H150" s="176"/>
      <c r="I150" s="176"/>
      <c r="J150" s="176"/>
      <c r="K150" s="176"/>
      <c r="L150" s="176"/>
      <c r="M150" s="371"/>
      <c r="N150" s="176"/>
      <c r="O150" s="176"/>
      <c r="P150" s="176"/>
      <c r="Q150" s="372"/>
      <c r="R150" s="373"/>
      <c r="S150" s="176"/>
      <c r="T150" s="176"/>
      <c r="U150" s="176"/>
      <c r="V150" s="176"/>
      <c r="W150" s="176"/>
      <c r="X150" s="176"/>
      <c r="Y150" s="176"/>
      <c r="Z150" s="176"/>
      <c r="AA150" s="176"/>
      <c r="AB150" s="176"/>
      <c r="AC150" s="176"/>
      <c r="AD150" s="176"/>
      <c r="AE150" s="176"/>
      <c r="AF150" s="176"/>
      <c r="AG150" s="176"/>
      <c r="AH150" s="176"/>
      <c r="AI150" s="176"/>
      <c r="AJ150" s="176"/>
      <c r="AN150" s="176"/>
      <c r="AZ150" s="176"/>
    </row>
    <row r="151" spans="2:52" ht="12.75" customHeight="1">
      <c r="B151" s="176"/>
      <c r="C151" s="176"/>
      <c r="D151" s="176"/>
      <c r="E151" s="370"/>
      <c r="F151" s="370"/>
      <c r="G151" s="176"/>
      <c r="H151" s="176"/>
      <c r="I151" s="176"/>
      <c r="J151" s="176"/>
      <c r="K151" s="176"/>
      <c r="L151" s="176"/>
      <c r="M151" s="371"/>
      <c r="N151" s="176"/>
      <c r="O151" s="176"/>
      <c r="P151" s="176"/>
      <c r="Q151" s="372"/>
      <c r="R151" s="373"/>
      <c r="S151" s="176"/>
      <c r="T151" s="176"/>
      <c r="U151" s="176"/>
      <c r="V151" s="176"/>
      <c r="W151" s="176"/>
      <c r="X151" s="176"/>
      <c r="Y151" s="176"/>
      <c r="Z151" s="176"/>
      <c r="AA151" s="176"/>
      <c r="AB151" s="176"/>
      <c r="AC151" s="176"/>
      <c r="AD151" s="176"/>
      <c r="AE151" s="176"/>
      <c r="AF151" s="176"/>
      <c r="AG151" s="176"/>
      <c r="AH151" s="176"/>
      <c r="AI151" s="176"/>
      <c r="AJ151" s="176"/>
      <c r="AN151" s="176"/>
      <c r="AZ151" s="176"/>
    </row>
    <row r="152" spans="2:52" ht="12.75" customHeight="1">
      <c r="B152" s="176"/>
      <c r="C152" s="176"/>
      <c r="D152" s="176"/>
      <c r="E152" s="370"/>
      <c r="F152" s="370"/>
      <c r="G152" s="176"/>
      <c r="H152" s="176"/>
      <c r="I152" s="176"/>
      <c r="J152" s="176"/>
      <c r="K152" s="176"/>
      <c r="L152" s="176"/>
      <c r="M152" s="371"/>
      <c r="N152" s="176"/>
      <c r="O152" s="176"/>
      <c r="P152" s="176"/>
      <c r="Q152" s="372"/>
      <c r="R152" s="373"/>
      <c r="S152" s="176"/>
      <c r="T152" s="176"/>
      <c r="U152" s="176"/>
      <c r="V152" s="176"/>
      <c r="W152" s="176"/>
      <c r="X152" s="176"/>
      <c r="Y152" s="176"/>
      <c r="Z152" s="176"/>
      <c r="AA152" s="176"/>
      <c r="AB152" s="176"/>
      <c r="AC152" s="176"/>
      <c r="AD152" s="176"/>
      <c r="AE152" s="176"/>
      <c r="AF152" s="176"/>
      <c r="AG152" s="176"/>
      <c r="AH152" s="176"/>
      <c r="AI152" s="176"/>
      <c r="AJ152" s="176"/>
      <c r="AN152" s="176"/>
      <c r="AZ152" s="176"/>
    </row>
    <row r="153" spans="2:52" ht="12.75" customHeight="1">
      <c r="B153" s="176"/>
      <c r="C153" s="176"/>
      <c r="D153" s="176"/>
      <c r="E153" s="370"/>
      <c r="F153" s="370"/>
      <c r="G153" s="176"/>
      <c r="H153" s="176"/>
      <c r="I153" s="176"/>
      <c r="J153" s="176"/>
      <c r="K153" s="176"/>
      <c r="L153" s="176"/>
      <c r="M153" s="371"/>
      <c r="N153" s="176"/>
      <c r="O153" s="176"/>
      <c r="P153" s="176"/>
      <c r="Q153" s="372"/>
      <c r="R153" s="373"/>
      <c r="S153" s="176"/>
      <c r="T153" s="176"/>
      <c r="U153" s="176"/>
      <c r="V153" s="176"/>
      <c r="W153" s="176"/>
      <c r="X153" s="176"/>
      <c r="Y153" s="176"/>
      <c r="Z153" s="176"/>
      <c r="AA153" s="176"/>
      <c r="AB153" s="176"/>
      <c r="AC153" s="176"/>
      <c r="AD153" s="176"/>
      <c r="AE153" s="176"/>
      <c r="AF153" s="176"/>
      <c r="AG153" s="176"/>
      <c r="AH153" s="176"/>
      <c r="AI153" s="176"/>
      <c r="AJ153" s="176"/>
      <c r="AN153" s="176"/>
      <c r="AZ153" s="176"/>
    </row>
    <row r="154" spans="2:52" ht="12.75" customHeight="1">
      <c r="B154" s="176"/>
      <c r="C154" s="176"/>
      <c r="D154" s="176"/>
      <c r="E154" s="370"/>
      <c r="F154" s="370"/>
      <c r="G154" s="176"/>
      <c r="H154" s="176"/>
      <c r="I154" s="176"/>
      <c r="J154" s="176"/>
      <c r="K154" s="176"/>
      <c r="L154" s="176"/>
      <c r="M154" s="371"/>
      <c r="N154" s="176"/>
      <c r="O154" s="176"/>
      <c r="P154" s="176"/>
      <c r="Q154" s="372"/>
      <c r="R154" s="373"/>
      <c r="S154" s="176"/>
      <c r="T154" s="176"/>
      <c r="U154" s="176"/>
      <c r="V154" s="176"/>
      <c r="W154" s="176"/>
      <c r="X154" s="176"/>
      <c r="Y154" s="176"/>
      <c r="Z154" s="176"/>
      <c r="AA154" s="176"/>
      <c r="AB154" s="176"/>
      <c r="AC154" s="176"/>
      <c r="AD154" s="176"/>
      <c r="AE154" s="176"/>
      <c r="AF154" s="176"/>
      <c r="AG154" s="176"/>
      <c r="AH154" s="176"/>
      <c r="AI154" s="176"/>
      <c r="AJ154" s="176"/>
      <c r="AN154" s="176"/>
      <c r="AZ154" s="176"/>
    </row>
    <row r="155" spans="2:52" ht="12.75" customHeight="1">
      <c r="B155" s="176"/>
      <c r="C155" s="176"/>
      <c r="D155" s="176"/>
      <c r="E155" s="370"/>
      <c r="F155" s="370"/>
      <c r="G155" s="176"/>
      <c r="H155" s="176"/>
      <c r="I155" s="176"/>
      <c r="J155" s="176"/>
      <c r="K155" s="176"/>
      <c r="L155" s="176"/>
      <c r="M155" s="371"/>
      <c r="N155" s="176"/>
      <c r="O155" s="176"/>
      <c r="P155" s="176"/>
      <c r="Q155" s="372"/>
      <c r="R155" s="373"/>
      <c r="S155" s="176"/>
      <c r="T155" s="176"/>
      <c r="U155" s="176"/>
      <c r="V155" s="176"/>
      <c r="W155" s="176"/>
      <c r="X155" s="176"/>
      <c r="Y155" s="176"/>
      <c r="Z155" s="176"/>
      <c r="AA155" s="176"/>
      <c r="AB155" s="176"/>
      <c r="AC155" s="176"/>
      <c r="AD155" s="176"/>
      <c r="AE155" s="176"/>
      <c r="AF155" s="176"/>
      <c r="AG155" s="176"/>
      <c r="AH155" s="176"/>
      <c r="AI155" s="176"/>
      <c r="AJ155" s="176"/>
      <c r="AN155" s="176"/>
      <c r="AZ155" s="176"/>
    </row>
    <row r="156" spans="2:52" ht="12.75" customHeight="1">
      <c r="B156" s="176"/>
      <c r="C156" s="176"/>
      <c r="D156" s="176"/>
      <c r="E156" s="370"/>
      <c r="F156" s="370"/>
      <c r="G156" s="176"/>
      <c r="H156" s="176"/>
      <c r="I156" s="176"/>
      <c r="J156" s="176"/>
      <c r="K156" s="176"/>
      <c r="L156" s="176"/>
      <c r="M156" s="371"/>
      <c r="N156" s="176"/>
      <c r="O156" s="176"/>
      <c r="P156" s="176"/>
      <c r="Q156" s="372"/>
      <c r="R156" s="373"/>
      <c r="S156" s="176"/>
      <c r="T156" s="176"/>
      <c r="U156" s="176"/>
      <c r="V156" s="176"/>
      <c r="W156" s="176"/>
      <c r="X156" s="176"/>
      <c r="Y156" s="176"/>
      <c r="Z156" s="176"/>
      <c r="AA156" s="176"/>
      <c r="AB156" s="176"/>
      <c r="AC156" s="176"/>
      <c r="AD156" s="176"/>
      <c r="AE156" s="176"/>
      <c r="AF156" s="176"/>
      <c r="AG156" s="176"/>
      <c r="AH156" s="176"/>
      <c r="AI156" s="176"/>
      <c r="AJ156" s="176"/>
      <c r="AN156" s="176"/>
      <c r="AZ156" s="176"/>
    </row>
    <row r="157" spans="2:52" ht="12.75" customHeight="1">
      <c r="B157" s="176"/>
      <c r="C157" s="176"/>
      <c r="D157" s="176"/>
      <c r="E157" s="370"/>
      <c r="F157" s="370"/>
      <c r="G157" s="176"/>
      <c r="H157" s="176"/>
      <c r="I157" s="176"/>
      <c r="J157" s="176"/>
      <c r="K157" s="176"/>
      <c r="L157" s="176"/>
      <c r="M157" s="371"/>
      <c r="N157" s="176"/>
      <c r="O157" s="176"/>
      <c r="P157" s="176"/>
      <c r="Q157" s="372"/>
      <c r="R157" s="373"/>
      <c r="S157" s="176"/>
      <c r="T157" s="176"/>
      <c r="U157" s="176"/>
      <c r="V157" s="176"/>
      <c r="W157" s="176"/>
      <c r="X157" s="176"/>
      <c r="Y157" s="176"/>
      <c r="Z157" s="176"/>
      <c r="AA157" s="176"/>
      <c r="AB157" s="176"/>
      <c r="AC157" s="176"/>
      <c r="AD157" s="176"/>
      <c r="AE157" s="176"/>
      <c r="AF157" s="176"/>
      <c r="AG157" s="176"/>
      <c r="AH157" s="176"/>
      <c r="AI157" s="176"/>
      <c r="AJ157" s="176"/>
      <c r="AN157" s="176"/>
      <c r="AZ157" s="176"/>
    </row>
    <row r="158" spans="2:52" ht="12.75" customHeight="1">
      <c r="B158" s="176"/>
      <c r="C158" s="176"/>
      <c r="D158" s="176"/>
      <c r="E158" s="370"/>
      <c r="F158" s="370"/>
      <c r="G158" s="176"/>
      <c r="H158" s="176"/>
      <c r="I158" s="176"/>
      <c r="J158" s="176"/>
      <c r="K158" s="176"/>
      <c r="L158" s="176"/>
      <c r="M158" s="371"/>
      <c r="N158" s="176"/>
      <c r="O158" s="176"/>
      <c r="P158" s="176"/>
      <c r="Q158" s="372"/>
      <c r="R158" s="373"/>
      <c r="S158" s="176"/>
      <c r="T158" s="176"/>
      <c r="U158" s="176"/>
      <c r="V158" s="176"/>
      <c r="W158" s="176"/>
      <c r="X158" s="176"/>
      <c r="Y158" s="176"/>
      <c r="Z158" s="176"/>
      <c r="AA158" s="176"/>
      <c r="AB158" s="176"/>
      <c r="AC158" s="176"/>
      <c r="AD158" s="176"/>
      <c r="AE158" s="176"/>
      <c r="AF158" s="176"/>
      <c r="AG158" s="176"/>
      <c r="AH158" s="176"/>
      <c r="AI158" s="176"/>
      <c r="AJ158" s="176"/>
      <c r="AN158" s="176"/>
      <c r="AZ158" s="176"/>
    </row>
    <row r="159" spans="2:52" ht="12.75" customHeight="1">
      <c r="B159" s="176"/>
      <c r="C159" s="176"/>
      <c r="D159" s="176"/>
      <c r="E159" s="370"/>
      <c r="F159" s="370"/>
      <c r="G159" s="176"/>
      <c r="H159" s="176"/>
      <c r="I159" s="176"/>
      <c r="J159" s="176"/>
      <c r="K159" s="176"/>
      <c r="L159" s="176"/>
      <c r="M159" s="371"/>
      <c r="N159" s="176"/>
      <c r="O159" s="176"/>
      <c r="P159" s="176"/>
      <c r="Q159" s="372"/>
      <c r="R159" s="373"/>
      <c r="S159" s="176"/>
      <c r="T159" s="176"/>
      <c r="U159" s="176"/>
      <c r="V159" s="176"/>
      <c r="W159" s="176"/>
      <c r="X159" s="176"/>
      <c r="Y159" s="176"/>
      <c r="Z159" s="176"/>
      <c r="AA159" s="176"/>
      <c r="AB159" s="176"/>
      <c r="AC159" s="176"/>
      <c r="AD159" s="176"/>
      <c r="AE159" s="176"/>
      <c r="AF159" s="176"/>
      <c r="AG159" s="176"/>
      <c r="AH159" s="176"/>
      <c r="AI159" s="176"/>
      <c r="AJ159" s="176"/>
      <c r="AN159" s="176"/>
      <c r="AZ159" s="176"/>
    </row>
    <row r="160" spans="2:52" ht="12.75" customHeight="1">
      <c r="B160" s="176"/>
      <c r="C160" s="176"/>
      <c r="D160" s="176"/>
      <c r="E160" s="370"/>
      <c r="F160" s="370"/>
      <c r="G160" s="176"/>
      <c r="H160" s="176"/>
      <c r="I160" s="176"/>
      <c r="J160" s="176"/>
      <c r="K160" s="176"/>
      <c r="L160" s="176"/>
      <c r="M160" s="371"/>
      <c r="N160" s="176"/>
      <c r="O160" s="176"/>
      <c r="P160" s="176"/>
      <c r="Q160" s="372"/>
      <c r="R160" s="373"/>
      <c r="S160" s="176"/>
      <c r="T160" s="176"/>
      <c r="U160" s="176"/>
      <c r="V160" s="176"/>
      <c r="W160" s="176"/>
      <c r="X160" s="176"/>
      <c r="Y160" s="176"/>
      <c r="Z160" s="176"/>
      <c r="AA160" s="176"/>
      <c r="AB160" s="176"/>
      <c r="AC160" s="176"/>
      <c r="AD160" s="176"/>
      <c r="AE160" s="176"/>
      <c r="AF160" s="176"/>
      <c r="AG160" s="176"/>
      <c r="AH160" s="176"/>
      <c r="AI160" s="176"/>
      <c r="AJ160" s="176"/>
      <c r="AN160" s="176"/>
      <c r="AZ160" s="176"/>
    </row>
    <row r="161" spans="2:52" ht="12.75" customHeight="1">
      <c r="B161" s="176"/>
      <c r="C161" s="176"/>
      <c r="D161" s="176"/>
      <c r="E161" s="370"/>
      <c r="F161" s="370"/>
      <c r="G161" s="176"/>
      <c r="H161" s="176"/>
      <c r="I161" s="176"/>
      <c r="J161" s="176"/>
      <c r="K161" s="176"/>
      <c r="L161" s="176"/>
      <c r="M161" s="371"/>
      <c r="N161" s="176"/>
      <c r="O161" s="176"/>
      <c r="P161" s="176"/>
      <c r="Q161" s="372"/>
      <c r="R161" s="373"/>
      <c r="S161" s="176"/>
      <c r="T161" s="176"/>
      <c r="U161" s="176"/>
      <c r="V161" s="176"/>
      <c r="W161" s="176"/>
      <c r="X161" s="176"/>
      <c r="Y161" s="176"/>
      <c r="Z161" s="176"/>
      <c r="AA161" s="176"/>
      <c r="AB161" s="176"/>
      <c r="AC161" s="176"/>
      <c r="AD161" s="176"/>
      <c r="AE161" s="176"/>
      <c r="AF161" s="176"/>
      <c r="AG161" s="176"/>
      <c r="AH161" s="176"/>
      <c r="AI161" s="176"/>
      <c r="AJ161" s="176"/>
      <c r="AN161" s="176"/>
      <c r="AZ161" s="176"/>
    </row>
    <row r="162" spans="2:52" ht="12.75" customHeight="1">
      <c r="B162" s="176"/>
      <c r="C162" s="176"/>
      <c r="D162" s="176"/>
      <c r="E162" s="370"/>
      <c r="F162" s="370"/>
      <c r="G162" s="176"/>
      <c r="H162" s="176"/>
      <c r="I162" s="176"/>
      <c r="J162" s="176"/>
      <c r="K162" s="176"/>
      <c r="L162" s="176"/>
      <c r="M162" s="371"/>
      <c r="N162" s="176"/>
      <c r="O162" s="176"/>
      <c r="P162" s="176"/>
      <c r="Q162" s="372"/>
      <c r="R162" s="373"/>
      <c r="S162" s="176"/>
      <c r="T162" s="176"/>
      <c r="U162" s="176"/>
      <c r="V162" s="176"/>
      <c r="W162" s="176"/>
      <c r="X162" s="176"/>
      <c r="Y162" s="176"/>
      <c r="Z162" s="176"/>
      <c r="AA162" s="176"/>
      <c r="AB162" s="176"/>
      <c r="AC162" s="176"/>
      <c r="AD162" s="176"/>
      <c r="AE162" s="176"/>
      <c r="AF162" s="176"/>
      <c r="AG162" s="176"/>
      <c r="AH162" s="176"/>
      <c r="AI162" s="176"/>
      <c r="AJ162" s="176"/>
      <c r="AN162" s="176"/>
      <c r="AZ162" s="176"/>
    </row>
    <row r="163" spans="2:52" ht="12.75" customHeight="1">
      <c r="B163" s="176"/>
      <c r="C163" s="176"/>
      <c r="D163" s="176"/>
      <c r="E163" s="370"/>
      <c r="F163" s="370"/>
      <c r="G163" s="176"/>
      <c r="H163" s="176"/>
      <c r="I163" s="176"/>
      <c r="J163" s="176"/>
      <c r="K163" s="176"/>
      <c r="L163" s="176"/>
      <c r="M163" s="371"/>
      <c r="N163" s="176"/>
      <c r="O163" s="176"/>
      <c r="P163" s="176"/>
      <c r="Q163" s="372"/>
      <c r="R163" s="373"/>
      <c r="S163" s="176"/>
      <c r="T163" s="176"/>
      <c r="U163" s="176"/>
      <c r="V163" s="176"/>
      <c r="W163" s="176"/>
      <c r="X163" s="176"/>
      <c r="Y163" s="176"/>
      <c r="Z163" s="176"/>
      <c r="AA163" s="176"/>
      <c r="AB163" s="176"/>
      <c r="AC163" s="176"/>
      <c r="AD163" s="176"/>
      <c r="AE163" s="176"/>
      <c r="AF163" s="176"/>
      <c r="AG163" s="176"/>
      <c r="AH163" s="176"/>
      <c r="AI163" s="176"/>
      <c r="AJ163" s="176"/>
      <c r="AN163" s="176"/>
      <c r="AZ163" s="176"/>
    </row>
    <row r="164" spans="2:52" ht="12.75" customHeight="1">
      <c r="B164" s="176"/>
      <c r="C164" s="176"/>
      <c r="D164" s="176"/>
      <c r="E164" s="370"/>
      <c r="F164" s="370"/>
      <c r="G164" s="176"/>
      <c r="H164" s="176"/>
      <c r="I164" s="176"/>
      <c r="J164" s="176"/>
      <c r="K164" s="176"/>
      <c r="L164" s="176"/>
      <c r="M164" s="371"/>
      <c r="N164" s="176"/>
      <c r="O164" s="176"/>
      <c r="P164" s="176"/>
      <c r="Q164" s="372"/>
      <c r="R164" s="373"/>
      <c r="S164" s="176"/>
      <c r="T164" s="176"/>
      <c r="U164" s="176"/>
      <c r="V164" s="176"/>
      <c r="W164" s="176"/>
      <c r="X164" s="176"/>
      <c r="Y164" s="176"/>
      <c r="Z164" s="176"/>
      <c r="AA164" s="176"/>
      <c r="AB164" s="176"/>
      <c r="AC164" s="176"/>
      <c r="AD164" s="176"/>
      <c r="AE164" s="176"/>
      <c r="AF164" s="176"/>
      <c r="AG164" s="176"/>
      <c r="AH164" s="176"/>
      <c r="AI164" s="176"/>
      <c r="AJ164" s="176"/>
      <c r="AN164" s="176"/>
      <c r="AZ164" s="176"/>
    </row>
    <row r="165" spans="2:52" ht="12.75" customHeight="1">
      <c r="B165" s="176"/>
      <c r="C165" s="176"/>
      <c r="D165" s="176"/>
      <c r="E165" s="370"/>
      <c r="F165" s="370"/>
      <c r="G165" s="176"/>
      <c r="H165" s="176"/>
      <c r="I165" s="176"/>
      <c r="J165" s="176"/>
      <c r="K165" s="176"/>
      <c r="L165" s="176"/>
      <c r="M165" s="371"/>
      <c r="N165" s="176"/>
      <c r="O165" s="176"/>
      <c r="P165" s="176"/>
      <c r="Q165" s="372"/>
      <c r="R165" s="373"/>
      <c r="S165" s="176"/>
      <c r="T165" s="176"/>
      <c r="U165" s="176"/>
      <c r="V165" s="176"/>
      <c r="W165" s="176"/>
      <c r="X165" s="176"/>
      <c r="Y165" s="176"/>
      <c r="Z165" s="176"/>
      <c r="AA165" s="176"/>
      <c r="AB165" s="176"/>
      <c r="AC165" s="176"/>
      <c r="AD165" s="176"/>
      <c r="AE165" s="176"/>
      <c r="AF165" s="176"/>
      <c r="AG165" s="176"/>
      <c r="AH165" s="176"/>
      <c r="AI165" s="176"/>
      <c r="AJ165" s="176"/>
      <c r="AN165" s="176"/>
      <c r="AZ165" s="176"/>
    </row>
    <row r="166" spans="2:52" ht="12.75" customHeight="1">
      <c r="B166" s="176"/>
      <c r="C166" s="176"/>
      <c r="D166" s="176"/>
      <c r="E166" s="370"/>
      <c r="F166" s="370"/>
      <c r="G166" s="176"/>
      <c r="H166" s="176"/>
      <c r="I166" s="176"/>
      <c r="J166" s="176"/>
      <c r="K166" s="176"/>
      <c r="L166" s="176"/>
      <c r="M166" s="371"/>
      <c r="N166" s="176"/>
      <c r="O166" s="176"/>
      <c r="P166" s="176"/>
      <c r="Q166" s="372"/>
      <c r="R166" s="373"/>
      <c r="S166" s="176"/>
      <c r="T166" s="176"/>
      <c r="U166" s="176"/>
      <c r="V166" s="176"/>
      <c r="W166" s="176"/>
      <c r="X166" s="176"/>
      <c r="Y166" s="176"/>
      <c r="Z166" s="176"/>
      <c r="AA166" s="176"/>
      <c r="AB166" s="176"/>
      <c r="AC166" s="176"/>
      <c r="AD166" s="176"/>
      <c r="AE166" s="176"/>
      <c r="AF166" s="176"/>
      <c r="AG166" s="176"/>
      <c r="AH166" s="176"/>
      <c r="AI166" s="176"/>
      <c r="AJ166" s="176"/>
      <c r="AN166" s="176"/>
      <c r="AZ166" s="176"/>
    </row>
    <row r="167" spans="2:52" ht="12.75" customHeight="1">
      <c r="B167" s="176"/>
      <c r="C167" s="176"/>
      <c r="D167" s="176"/>
      <c r="E167" s="370"/>
      <c r="F167" s="370"/>
      <c r="G167" s="176"/>
      <c r="H167" s="176"/>
      <c r="I167" s="176"/>
      <c r="J167" s="176"/>
      <c r="K167" s="176"/>
      <c r="L167" s="176"/>
      <c r="M167" s="371"/>
      <c r="N167" s="176"/>
      <c r="O167" s="176"/>
      <c r="P167" s="176"/>
      <c r="Q167" s="372"/>
      <c r="R167" s="373"/>
      <c r="S167" s="176"/>
      <c r="T167" s="176"/>
      <c r="U167" s="176"/>
      <c r="V167" s="176"/>
      <c r="W167" s="176"/>
      <c r="X167" s="176"/>
      <c r="Y167" s="176"/>
      <c r="Z167" s="176"/>
      <c r="AA167" s="176"/>
      <c r="AB167" s="176"/>
      <c r="AC167" s="176"/>
      <c r="AD167" s="176"/>
      <c r="AE167" s="176"/>
      <c r="AF167" s="176"/>
      <c r="AG167" s="176"/>
      <c r="AH167" s="176"/>
      <c r="AI167" s="176"/>
      <c r="AJ167" s="176"/>
      <c r="AN167" s="176"/>
      <c r="AZ167" s="176"/>
    </row>
    <row r="168" spans="2:52" ht="12.75" customHeight="1">
      <c r="B168" s="176"/>
      <c r="C168" s="176"/>
      <c r="D168" s="176"/>
      <c r="E168" s="370"/>
      <c r="F168" s="370"/>
      <c r="G168" s="176"/>
      <c r="H168" s="176"/>
      <c r="I168" s="176"/>
      <c r="J168" s="176"/>
      <c r="K168" s="176"/>
      <c r="L168" s="176"/>
      <c r="M168" s="371"/>
      <c r="N168" s="176"/>
      <c r="O168" s="176"/>
      <c r="P168" s="176"/>
      <c r="Q168" s="372"/>
      <c r="R168" s="373"/>
      <c r="S168" s="176"/>
      <c r="T168" s="176"/>
      <c r="U168" s="176"/>
      <c r="V168" s="176"/>
      <c r="W168" s="176"/>
      <c r="X168" s="176"/>
      <c r="Y168" s="176"/>
      <c r="Z168" s="176"/>
      <c r="AA168" s="176"/>
      <c r="AB168" s="176"/>
      <c r="AC168" s="176"/>
      <c r="AD168" s="176"/>
      <c r="AE168" s="176"/>
      <c r="AF168" s="176"/>
      <c r="AG168" s="176"/>
      <c r="AH168" s="176"/>
      <c r="AI168" s="176"/>
      <c r="AJ168" s="176"/>
      <c r="AN168" s="176"/>
      <c r="AZ168" s="176"/>
    </row>
    <row r="169" spans="2:52" ht="12.75" customHeight="1">
      <c r="B169" s="176"/>
      <c r="C169" s="176"/>
      <c r="D169" s="176"/>
      <c r="E169" s="370"/>
      <c r="F169" s="370"/>
      <c r="G169" s="176"/>
      <c r="H169" s="176"/>
      <c r="I169" s="176"/>
      <c r="J169" s="176"/>
      <c r="K169" s="176"/>
      <c r="L169" s="176"/>
      <c r="M169" s="371"/>
      <c r="N169" s="176"/>
      <c r="O169" s="176"/>
      <c r="P169" s="176"/>
      <c r="Q169" s="372"/>
      <c r="R169" s="373"/>
      <c r="S169" s="176"/>
      <c r="T169" s="176"/>
      <c r="U169" s="176"/>
      <c r="V169" s="176"/>
      <c r="W169" s="176"/>
      <c r="X169" s="176"/>
      <c r="Y169" s="176"/>
      <c r="Z169" s="176"/>
      <c r="AA169" s="176"/>
      <c r="AB169" s="176"/>
      <c r="AC169" s="176"/>
      <c r="AD169" s="176"/>
      <c r="AE169" s="176"/>
      <c r="AF169" s="176"/>
      <c r="AG169" s="176"/>
      <c r="AH169" s="176"/>
      <c r="AI169" s="176"/>
      <c r="AJ169" s="176"/>
      <c r="AN169" s="176"/>
      <c r="AZ169" s="176"/>
    </row>
    <row r="170" spans="2:52" ht="12.75" customHeight="1">
      <c r="B170" s="176"/>
      <c r="C170" s="176"/>
      <c r="D170" s="176"/>
      <c r="E170" s="370"/>
      <c r="F170" s="370"/>
      <c r="G170" s="176"/>
      <c r="H170" s="176"/>
      <c r="I170" s="176"/>
      <c r="J170" s="176"/>
      <c r="K170" s="176"/>
      <c r="L170" s="176"/>
      <c r="M170" s="371"/>
      <c r="N170" s="176"/>
      <c r="O170" s="176"/>
      <c r="P170" s="176"/>
      <c r="Q170" s="372"/>
      <c r="R170" s="373"/>
      <c r="S170" s="176"/>
      <c r="T170" s="176"/>
      <c r="U170" s="176"/>
      <c r="V170" s="176"/>
      <c r="W170" s="176"/>
      <c r="X170" s="176"/>
      <c r="Y170" s="176"/>
      <c r="Z170" s="176"/>
      <c r="AA170" s="176"/>
      <c r="AB170" s="176"/>
      <c r="AC170" s="176"/>
      <c r="AD170" s="176"/>
      <c r="AE170" s="176"/>
      <c r="AF170" s="176"/>
      <c r="AG170" s="176"/>
      <c r="AH170" s="176"/>
      <c r="AI170" s="176"/>
      <c r="AJ170" s="176"/>
      <c r="AN170" s="176"/>
      <c r="AZ170" s="176"/>
    </row>
    <row r="171" spans="2:52" ht="12.75" customHeight="1">
      <c r="B171" s="176"/>
      <c r="C171" s="176"/>
      <c r="D171" s="176"/>
      <c r="E171" s="370"/>
      <c r="F171" s="370"/>
      <c r="G171" s="176"/>
      <c r="H171" s="176"/>
      <c r="I171" s="176"/>
      <c r="J171" s="176"/>
      <c r="K171" s="176"/>
      <c r="L171" s="176"/>
      <c r="M171" s="371"/>
      <c r="N171" s="176"/>
      <c r="O171" s="176"/>
      <c r="P171" s="176"/>
      <c r="Q171" s="372"/>
      <c r="R171" s="373"/>
      <c r="S171" s="176"/>
      <c r="T171" s="176"/>
      <c r="U171" s="176"/>
      <c r="V171" s="176"/>
      <c r="W171" s="176"/>
      <c r="X171" s="176"/>
      <c r="Y171" s="176"/>
      <c r="Z171" s="176"/>
      <c r="AA171" s="176"/>
      <c r="AB171" s="176"/>
      <c r="AC171" s="176"/>
      <c r="AD171" s="176"/>
      <c r="AE171" s="176"/>
      <c r="AF171" s="176"/>
      <c r="AG171" s="176"/>
      <c r="AH171" s="176"/>
      <c r="AI171" s="176"/>
      <c r="AJ171" s="176"/>
      <c r="AN171" s="176"/>
      <c r="AZ171" s="176"/>
    </row>
    <row r="172" spans="2:52" ht="12.75" customHeight="1">
      <c r="B172" s="176"/>
      <c r="C172" s="176"/>
      <c r="D172" s="176"/>
      <c r="E172" s="370"/>
      <c r="F172" s="370"/>
      <c r="G172" s="176"/>
      <c r="H172" s="176"/>
      <c r="I172" s="176"/>
      <c r="J172" s="176"/>
      <c r="K172" s="176"/>
      <c r="L172" s="176"/>
      <c r="M172" s="371"/>
      <c r="N172" s="176"/>
      <c r="O172" s="176"/>
      <c r="P172" s="176"/>
      <c r="Q172" s="372"/>
      <c r="R172" s="373"/>
      <c r="S172" s="176"/>
      <c r="T172" s="176"/>
      <c r="U172" s="176"/>
      <c r="V172" s="176"/>
      <c r="W172" s="176"/>
      <c r="X172" s="176"/>
      <c r="Y172" s="176"/>
      <c r="Z172" s="176"/>
      <c r="AA172" s="176"/>
      <c r="AB172" s="176"/>
      <c r="AC172" s="176"/>
      <c r="AD172" s="176"/>
      <c r="AE172" s="176"/>
      <c r="AF172" s="176"/>
      <c r="AG172" s="176"/>
      <c r="AH172" s="176"/>
      <c r="AI172" s="176"/>
      <c r="AJ172" s="176"/>
      <c r="AN172" s="176"/>
      <c r="AZ172" s="176"/>
    </row>
    <row r="173" spans="2:52" ht="12.75" customHeight="1">
      <c r="B173" s="176"/>
      <c r="C173" s="176"/>
      <c r="D173" s="176"/>
      <c r="E173" s="370"/>
      <c r="F173" s="370"/>
      <c r="G173" s="176"/>
      <c r="H173" s="176"/>
      <c r="I173" s="176"/>
      <c r="J173" s="176"/>
      <c r="K173" s="176"/>
      <c r="L173" s="176"/>
      <c r="M173" s="371"/>
      <c r="N173" s="176"/>
      <c r="O173" s="176"/>
      <c r="P173" s="176"/>
      <c r="Q173" s="372"/>
      <c r="R173" s="373"/>
      <c r="S173" s="176"/>
      <c r="T173" s="176"/>
      <c r="U173" s="176"/>
      <c r="V173" s="176"/>
      <c r="W173" s="176"/>
      <c r="X173" s="176"/>
      <c r="Y173" s="176"/>
      <c r="Z173" s="176"/>
      <c r="AA173" s="176"/>
      <c r="AB173" s="176"/>
      <c r="AC173" s="176"/>
      <c r="AD173" s="176"/>
      <c r="AE173" s="176"/>
      <c r="AF173" s="176"/>
      <c r="AG173" s="176"/>
      <c r="AH173" s="176"/>
      <c r="AI173" s="176"/>
      <c r="AJ173" s="176"/>
      <c r="AN173" s="176"/>
      <c r="AZ173" s="176"/>
    </row>
    <row r="174" spans="2:52" ht="12.75" customHeight="1">
      <c r="B174" s="176"/>
      <c r="C174" s="176"/>
      <c r="D174" s="176"/>
      <c r="E174" s="370"/>
      <c r="F174" s="370"/>
      <c r="G174" s="176"/>
      <c r="H174" s="176"/>
      <c r="I174" s="176"/>
      <c r="J174" s="176"/>
      <c r="K174" s="176"/>
      <c r="L174" s="176"/>
      <c r="M174" s="371"/>
      <c r="N174" s="176"/>
      <c r="O174" s="176"/>
      <c r="P174" s="176"/>
      <c r="Q174" s="372"/>
      <c r="R174" s="373"/>
      <c r="S174" s="176"/>
      <c r="T174" s="176"/>
      <c r="U174" s="176"/>
      <c r="V174" s="176"/>
      <c r="W174" s="176"/>
      <c r="X174" s="176"/>
      <c r="Y174" s="176"/>
      <c r="Z174" s="176"/>
      <c r="AA174" s="176"/>
      <c r="AB174" s="176"/>
      <c r="AC174" s="176"/>
      <c r="AD174" s="176"/>
      <c r="AE174" s="176"/>
      <c r="AF174" s="176"/>
      <c r="AG174" s="176"/>
      <c r="AH174" s="176"/>
      <c r="AI174" s="176"/>
      <c r="AJ174" s="176"/>
      <c r="AN174" s="176"/>
      <c r="AZ174" s="176"/>
    </row>
    <row r="175" spans="2:52" ht="12.75" customHeight="1">
      <c r="B175" s="176"/>
      <c r="C175" s="176"/>
      <c r="D175" s="176"/>
      <c r="E175" s="370"/>
      <c r="F175" s="370"/>
      <c r="G175" s="176"/>
      <c r="H175" s="176"/>
      <c r="I175" s="176"/>
      <c r="J175" s="176"/>
      <c r="K175" s="176"/>
      <c r="L175" s="176"/>
      <c r="M175" s="371"/>
      <c r="N175" s="176"/>
      <c r="O175" s="176"/>
      <c r="P175" s="176"/>
      <c r="Q175" s="372"/>
      <c r="R175" s="373"/>
      <c r="S175" s="176"/>
      <c r="T175" s="176"/>
      <c r="U175" s="176"/>
      <c r="V175" s="176"/>
      <c r="W175" s="176"/>
      <c r="X175" s="176"/>
      <c r="Y175" s="176"/>
      <c r="Z175" s="176"/>
      <c r="AA175" s="176"/>
      <c r="AB175" s="176"/>
      <c r="AC175" s="176"/>
      <c r="AD175" s="176"/>
      <c r="AE175" s="176"/>
      <c r="AF175" s="176"/>
      <c r="AG175" s="176"/>
      <c r="AH175" s="176"/>
      <c r="AI175" s="176"/>
      <c r="AJ175" s="176"/>
      <c r="AN175" s="176"/>
      <c r="AZ175" s="176"/>
    </row>
    <row r="176" spans="2:52" ht="12.75" customHeight="1">
      <c r="B176" s="176"/>
      <c r="C176" s="176"/>
      <c r="D176" s="176"/>
      <c r="E176" s="370"/>
      <c r="F176" s="370"/>
      <c r="G176" s="176"/>
      <c r="H176" s="176"/>
      <c r="I176" s="176"/>
      <c r="J176" s="176"/>
      <c r="K176" s="176"/>
      <c r="L176" s="176"/>
      <c r="M176" s="371"/>
      <c r="N176" s="176"/>
      <c r="O176" s="176"/>
      <c r="P176" s="176"/>
      <c r="Q176" s="372"/>
      <c r="R176" s="373"/>
      <c r="S176" s="176"/>
      <c r="T176" s="176"/>
      <c r="U176" s="176"/>
      <c r="V176" s="176"/>
      <c r="W176" s="176"/>
      <c r="X176" s="176"/>
      <c r="Y176" s="176"/>
      <c r="Z176" s="176"/>
      <c r="AA176" s="176"/>
      <c r="AB176" s="176"/>
      <c r="AC176" s="176"/>
      <c r="AD176" s="176"/>
      <c r="AE176" s="176"/>
      <c r="AF176" s="176"/>
      <c r="AG176" s="176"/>
      <c r="AH176" s="176"/>
      <c r="AI176" s="176"/>
      <c r="AJ176" s="176"/>
      <c r="AN176" s="176"/>
      <c r="AZ176" s="176"/>
    </row>
    <row r="177" spans="2:52" ht="12.75" customHeight="1">
      <c r="B177" s="176"/>
      <c r="C177" s="176"/>
      <c r="D177" s="176"/>
      <c r="E177" s="370"/>
      <c r="F177" s="370"/>
      <c r="G177" s="176"/>
      <c r="H177" s="176"/>
      <c r="I177" s="176"/>
      <c r="J177" s="176"/>
      <c r="K177" s="176"/>
      <c r="L177" s="176"/>
      <c r="M177" s="371"/>
      <c r="N177" s="176"/>
      <c r="O177" s="176"/>
      <c r="P177" s="176"/>
      <c r="Q177" s="372"/>
      <c r="R177" s="373"/>
      <c r="S177" s="176"/>
      <c r="T177" s="176"/>
      <c r="U177" s="176"/>
      <c r="V177" s="176"/>
      <c r="W177" s="176"/>
      <c r="X177" s="176"/>
      <c r="Y177" s="176"/>
      <c r="Z177" s="176"/>
      <c r="AA177" s="176"/>
      <c r="AB177" s="176"/>
      <c r="AC177" s="176"/>
      <c r="AD177" s="176"/>
      <c r="AE177" s="176"/>
      <c r="AF177" s="176"/>
      <c r="AG177" s="176"/>
      <c r="AH177" s="176"/>
      <c r="AI177" s="176"/>
      <c r="AJ177" s="176"/>
      <c r="AN177" s="176"/>
      <c r="AZ177" s="176"/>
    </row>
    <row r="178" spans="2:52" ht="12.75" customHeight="1">
      <c r="B178" s="176"/>
      <c r="C178" s="176"/>
      <c r="D178" s="176"/>
      <c r="E178" s="370"/>
      <c r="F178" s="370"/>
      <c r="G178" s="176"/>
      <c r="H178" s="176"/>
      <c r="I178" s="176"/>
      <c r="J178" s="176"/>
      <c r="K178" s="176"/>
      <c r="L178" s="176"/>
      <c r="M178" s="371"/>
      <c r="N178" s="176"/>
      <c r="O178" s="176"/>
      <c r="P178" s="176"/>
      <c r="Q178" s="372"/>
      <c r="R178" s="373"/>
      <c r="S178" s="176"/>
      <c r="T178" s="176"/>
      <c r="U178" s="176"/>
      <c r="V178" s="176"/>
      <c r="W178" s="176"/>
      <c r="X178" s="176"/>
      <c r="Y178" s="176"/>
      <c r="Z178" s="176"/>
      <c r="AA178" s="176"/>
      <c r="AB178" s="176"/>
      <c r="AC178" s="176"/>
      <c r="AD178" s="176"/>
      <c r="AE178" s="176"/>
      <c r="AF178" s="176"/>
      <c r="AG178" s="176"/>
      <c r="AH178" s="176"/>
      <c r="AI178" s="176"/>
      <c r="AJ178" s="176"/>
      <c r="AN178" s="176"/>
      <c r="AZ178" s="176"/>
    </row>
    <row r="179" spans="2:52" ht="12.75" customHeight="1">
      <c r="B179" s="176"/>
      <c r="C179" s="176"/>
      <c r="D179" s="176"/>
      <c r="E179" s="370"/>
      <c r="F179" s="370"/>
      <c r="G179" s="176"/>
      <c r="H179" s="176"/>
      <c r="I179" s="176"/>
      <c r="J179" s="176"/>
      <c r="K179" s="176"/>
      <c r="L179" s="176"/>
      <c r="M179" s="371"/>
      <c r="N179" s="176"/>
      <c r="O179" s="176"/>
      <c r="P179" s="176"/>
      <c r="Q179" s="372"/>
      <c r="R179" s="373"/>
      <c r="S179" s="176"/>
      <c r="T179" s="176"/>
      <c r="U179" s="176"/>
      <c r="V179" s="176"/>
      <c r="W179" s="176"/>
      <c r="X179" s="176"/>
      <c r="Y179" s="176"/>
      <c r="Z179" s="176"/>
      <c r="AA179" s="176"/>
      <c r="AB179" s="176"/>
      <c r="AC179" s="176"/>
      <c r="AD179" s="176"/>
      <c r="AE179" s="176"/>
      <c r="AF179" s="176"/>
      <c r="AG179" s="176"/>
      <c r="AH179" s="176"/>
      <c r="AI179" s="176"/>
      <c r="AJ179" s="176"/>
      <c r="AN179" s="176"/>
      <c r="AZ179" s="176"/>
    </row>
    <row r="180" spans="2:52" ht="12.75" customHeight="1">
      <c r="B180" s="176"/>
      <c r="C180" s="176"/>
      <c r="D180" s="176"/>
      <c r="E180" s="370"/>
      <c r="F180" s="370"/>
      <c r="G180" s="176"/>
      <c r="H180" s="176"/>
      <c r="I180" s="176"/>
      <c r="J180" s="176"/>
      <c r="K180" s="176"/>
      <c r="L180" s="176"/>
      <c r="M180" s="371"/>
      <c r="N180" s="176"/>
      <c r="O180" s="176"/>
      <c r="P180" s="176"/>
      <c r="Q180" s="372"/>
      <c r="R180" s="373"/>
      <c r="S180" s="176"/>
      <c r="T180" s="176"/>
      <c r="U180" s="176"/>
      <c r="V180" s="176"/>
      <c r="W180" s="176"/>
      <c r="X180" s="176"/>
      <c r="Y180" s="176"/>
      <c r="Z180" s="176"/>
      <c r="AA180" s="176"/>
      <c r="AB180" s="176"/>
      <c r="AC180" s="176"/>
      <c r="AD180" s="176"/>
      <c r="AE180" s="176"/>
      <c r="AF180" s="176"/>
      <c r="AG180" s="176"/>
      <c r="AH180" s="176"/>
      <c r="AI180" s="176"/>
      <c r="AJ180" s="176"/>
      <c r="AN180" s="176"/>
      <c r="AZ180" s="176"/>
    </row>
    <row r="181" spans="2:52" ht="12.75" customHeight="1">
      <c r="B181" s="176"/>
      <c r="C181" s="176"/>
      <c r="D181" s="176"/>
      <c r="E181" s="370"/>
      <c r="F181" s="370"/>
      <c r="G181" s="176"/>
      <c r="H181" s="176"/>
      <c r="I181" s="176"/>
      <c r="J181" s="176"/>
      <c r="K181" s="176"/>
      <c r="L181" s="176"/>
      <c r="M181" s="371"/>
      <c r="N181" s="176"/>
      <c r="O181" s="176"/>
      <c r="P181" s="176"/>
      <c r="Q181" s="372"/>
      <c r="R181" s="373"/>
      <c r="S181" s="176"/>
      <c r="T181" s="176"/>
      <c r="U181" s="176"/>
      <c r="V181" s="176"/>
      <c r="W181" s="176"/>
      <c r="X181" s="176"/>
      <c r="Y181" s="176"/>
      <c r="Z181" s="176"/>
      <c r="AA181" s="176"/>
      <c r="AB181" s="176"/>
      <c r="AC181" s="176"/>
      <c r="AD181" s="176"/>
      <c r="AE181" s="176"/>
      <c r="AF181" s="176"/>
      <c r="AG181" s="176"/>
      <c r="AH181" s="176"/>
      <c r="AI181" s="176"/>
      <c r="AJ181" s="176"/>
      <c r="AN181" s="176"/>
      <c r="AZ181" s="176"/>
    </row>
    <row r="182" spans="2:52" ht="12.75" customHeight="1">
      <c r="B182" s="176"/>
      <c r="C182" s="176"/>
      <c r="D182" s="176"/>
      <c r="E182" s="370"/>
      <c r="F182" s="370"/>
      <c r="G182" s="176"/>
      <c r="H182" s="176"/>
      <c r="I182" s="176"/>
      <c r="J182" s="176"/>
      <c r="K182" s="176"/>
      <c r="L182" s="176"/>
      <c r="M182" s="371"/>
      <c r="N182" s="176"/>
      <c r="O182" s="176"/>
      <c r="P182" s="176"/>
      <c r="Q182" s="372"/>
      <c r="R182" s="373"/>
      <c r="S182" s="176"/>
      <c r="T182" s="176"/>
      <c r="U182" s="176"/>
      <c r="V182" s="176"/>
      <c r="W182" s="176"/>
      <c r="X182" s="176"/>
      <c r="Y182" s="176"/>
      <c r="Z182" s="176"/>
      <c r="AA182" s="176"/>
      <c r="AB182" s="176"/>
      <c r="AC182" s="176"/>
      <c r="AD182" s="176"/>
      <c r="AE182" s="176"/>
      <c r="AF182" s="176"/>
      <c r="AG182" s="176"/>
      <c r="AH182" s="176"/>
      <c r="AI182" s="176"/>
      <c r="AJ182" s="176"/>
      <c r="AN182" s="176"/>
      <c r="AZ182" s="176"/>
    </row>
    <row r="183" spans="2:52" ht="12.75" customHeight="1">
      <c r="B183" s="176"/>
      <c r="C183" s="176"/>
      <c r="D183" s="176"/>
      <c r="E183" s="370"/>
      <c r="F183" s="370"/>
      <c r="G183" s="176"/>
      <c r="H183" s="176"/>
      <c r="I183" s="176"/>
      <c r="J183" s="176"/>
      <c r="K183" s="176"/>
      <c r="L183" s="176"/>
      <c r="M183" s="371"/>
      <c r="N183" s="176"/>
      <c r="O183" s="176"/>
      <c r="P183" s="176"/>
      <c r="Q183" s="372"/>
      <c r="R183" s="373"/>
      <c r="S183" s="176"/>
      <c r="T183" s="176"/>
      <c r="U183" s="176"/>
      <c r="V183" s="176"/>
      <c r="W183" s="176"/>
      <c r="X183" s="176"/>
      <c r="Y183" s="176"/>
      <c r="Z183" s="176"/>
      <c r="AA183" s="176"/>
      <c r="AB183" s="176"/>
      <c r="AC183" s="176"/>
      <c r="AD183" s="176"/>
      <c r="AE183" s="176"/>
      <c r="AF183" s="176"/>
      <c r="AG183" s="176"/>
      <c r="AH183" s="176"/>
      <c r="AI183" s="176"/>
      <c r="AJ183" s="176"/>
      <c r="AN183" s="176"/>
      <c r="AZ183" s="176"/>
    </row>
    <row r="184" spans="2:52" ht="12.75" customHeight="1">
      <c r="B184" s="176"/>
      <c r="C184" s="176"/>
      <c r="D184" s="176"/>
      <c r="E184" s="370"/>
      <c r="F184" s="370"/>
      <c r="G184" s="176"/>
      <c r="H184" s="176"/>
      <c r="I184" s="176"/>
      <c r="J184" s="176"/>
      <c r="K184" s="176"/>
      <c r="L184" s="176"/>
      <c r="M184" s="371"/>
      <c r="N184" s="176"/>
      <c r="O184" s="176"/>
      <c r="P184" s="176"/>
      <c r="Q184" s="372"/>
      <c r="R184" s="373"/>
      <c r="S184" s="176"/>
      <c r="T184" s="176"/>
      <c r="U184" s="176"/>
      <c r="V184" s="176"/>
      <c r="W184" s="176"/>
      <c r="X184" s="176"/>
      <c r="Y184" s="176"/>
      <c r="Z184" s="176"/>
      <c r="AA184" s="176"/>
      <c r="AB184" s="176"/>
      <c r="AC184" s="176"/>
      <c r="AD184" s="176"/>
      <c r="AE184" s="176"/>
      <c r="AF184" s="176"/>
      <c r="AG184" s="176"/>
      <c r="AH184" s="176"/>
      <c r="AI184" s="176"/>
      <c r="AJ184" s="176"/>
      <c r="AN184" s="176"/>
      <c r="AZ184" s="176"/>
    </row>
    <row r="185" spans="2:52" ht="12.75" customHeight="1">
      <c r="B185" s="176"/>
      <c r="C185" s="176"/>
      <c r="D185" s="176"/>
      <c r="E185" s="370"/>
      <c r="F185" s="370"/>
      <c r="G185" s="176"/>
      <c r="H185" s="176"/>
      <c r="I185" s="176"/>
      <c r="J185" s="176"/>
      <c r="K185" s="176"/>
      <c r="L185" s="176"/>
      <c r="M185" s="371"/>
      <c r="N185" s="176"/>
      <c r="O185" s="176"/>
      <c r="P185" s="176"/>
      <c r="Q185" s="372"/>
      <c r="R185" s="373"/>
      <c r="S185" s="176"/>
      <c r="T185" s="176"/>
      <c r="U185" s="176"/>
      <c r="V185" s="176"/>
      <c r="W185" s="176"/>
      <c r="X185" s="176"/>
      <c r="Y185" s="176"/>
      <c r="Z185" s="176"/>
      <c r="AA185" s="176"/>
      <c r="AB185" s="176"/>
      <c r="AC185" s="176"/>
      <c r="AD185" s="176"/>
      <c r="AE185" s="176"/>
      <c r="AF185" s="176"/>
      <c r="AG185" s="176"/>
      <c r="AH185" s="176"/>
      <c r="AI185" s="176"/>
      <c r="AJ185" s="176"/>
      <c r="AN185" s="176"/>
      <c r="AZ185" s="176"/>
    </row>
    <row r="186" spans="2:52" ht="12.75" customHeight="1">
      <c r="B186" s="176"/>
      <c r="C186" s="176"/>
      <c r="D186" s="176"/>
      <c r="E186" s="370"/>
      <c r="F186" s="370"/>
      <c r="G186" s="176"/>
      <c r="H186" s="176"/>
      <c r="I186" s="176"/>
      <c r="J186" s="176"/>
      <c r="K186" s="176"/>
      <c r="L186" s="176"/>
      <c r="M186" s="371"/>
      <c r="N186" s="176"/>
      <c r="O186" s="176"/>
      <c r="P186" s="176"/>
      <c r="Q186" s="372"/>
      <c r="R186" s="373"/>
      <c r="S186" s="176"/>
      <c r="T186" s="176"/>
      <c r="U186" s="176"/>
      <c r="V186" s="176"/>
      <c r="W186" s="176"/>
      <c r="X186" s="176"/>
      <c r="Y186" s="176"/>
      <c r="Z186" s="176"/>
      <c r="AA186" s="176"/>
      <c r="AB186" s="176"/>
      <c r="AC186" s="176"/>
      <c r="AD186" s="176"/>
      <c r="AE186" s="176"/>
      <c r="AF186" s="176"/>
      <c r="AG186" s="176"/>
      <c r="AH186" s="176"/>
      <c r="AI186" s="176"/>
      <c r="AJ186" s="176"/>
      <c r="AN186" s="176"/>
      <c r="AZ186" s="176"/>
    </row>
    <row r="187" spans="2:52" ht="12.75" customHeight="1">
      <c r="B187" s="176"/>
      <c r="C187" s="176"/>
      <c r="D187" s="176"/>
      <c r="E187" s="370"/>
      <c r="F187" s="370"/>
      <c r="G187" s="176"/>
      <c r="H187" s="176"/>
      <c r="I187" s="176"/>
      <c r="J187" s="176"/>
      <c r="K187" s="176"/>
      <c r="L187" s="176"/>
      <c r="M187" s="371"/>
      <c r="N187" s="176"/>
      <c r="O187" s="176"/>
      <c r="P187" s="176"/>
      <c r="Q187" s="372"/>
      <c r="R187" s="373"/>
      <c r="S187" s="176"/>
      <c r="T187" s="176"/>
      <c r="U187" s="176"/>
      <c r="V187" s="176"/>
      <c r="W187" s="176"/>
      <c r="X187" s="176"/>
      <c r="Y187" s="176"/>
      <c r="Z187" s="176"/>
      <c r="AA187" s="176"/>
      <c r="AB187" s="176"/>
      <c r="AC187" s="176"/>
      <c r="AD187" s="176"/>
      <c r="AE187" s="176"/>
      <c r="AF187" s="176"/>
      <c r="AG187" s="176"/>
      <c r="AH187" s="176"/>
      <c r="AI187" s="176"/>
      <c r="AJ187" s="176"/>
      <c r="AN187" s="176"/>
      <c r="AZ187" s="176"/>
    </row>
    <row r="188" spans="2:52" ht="12.75" customHeight="1">
      <c r="B188" s="176"/>
      <c r="C188" s="176"/>
      <c r="D188" s="176"/>
      <c r="E188" s="370"/>
      <c r="F188" s="370"/>
      <c r="G188" s="176"/>
      <c r="H188" s="176"/>
      <c r="I188" s="176"/>
      <c r="J188" s="176"/>
      <c r="K188" s="176"/>
      <c r="L188" s="176"/>
      <c r="M188" s="371"/>
      <c r="N188" s="176"/>
      <c r="O188" s="176"/>
      <c r="P188" s="176"/>
      <c r="Q188" s="372"/>
      <c r="R188" s="373"/>
      <c r="S188" s="176"/>
      <c r="T188" s="176"/>
      <c r="U188" s="176"/>
      <c r="V188" s="176"/>
      <c r="W188" s="176"/>
      <c r="X188" s="176"/>
      <c r="Y188" s="176"/>
      <c r="Z188" s="176"/>
      <c r="AA188" s="176"/>
      <c r="AB188" s="176"/>
      <c r="AC188" s="176"/>
      <c r="AD188" s="176"/>
      <c r="AE188" s="176"/>
      <c r="AF188" s="176"/>
      <c r="AG188" s="176"/>
      <c r="AH188" s="176"/>
      <c r="AI188" s="176"/>
      <c r="AJ188" s="176"/>
      <c r="AN188" s="176"/>
      <c r="AZ188" s="176"/>
    </row>
    <row r="189" spans="2:52" ht="12.75" customHeight="1">
      <c r="B189" s="176"/>
      <c r="C189" s="176"/>
      <c r="D189" s="176"/>
      <c r="E189" s="370"/>
      <c r="F189" s="370"/>
      <c r="G189" s="176"/>
      <c r="H189" s="176"/>
      <c r="I189" s="176"/>
      <c r="J189" s="176"/>
      <c r="K189" s="176"/>
      <c r="L189" s="176"/>
      <c r="M189" s="371"/>
      <c r="N189" s="176"/>
      <c r="O189" s="176"/>
      <c r="P189" s="176"/>
      <c r="Q189" s="372"/>
      <c r="R189" s="373"/>
      <c r="S189" s="176"/>
      <c r="T189" s="176"/>
      <c r="U189" s="176"/>
      <c r="V189" s="176"/>
      <c r="W189" s="176"/>
      <c r="X189" s="176"/>
      <c r="Y189" s="176"/>
      <c r="Z189" s="176"/>
      <c r="AA189" s="176"/>
      <c r="AB189" s="176"/>
      <c r="AC189" s="176"/>
      <c r="AD189" s="176"/>
      <c r="AE189" s="176"/>
      <c r="AF189" s="176"/>
      <c r="AG189" s="176"/>
      <c r="AH189" s="176"/>
      <c r="AI189" s="176"/>
      <c r="AJ189" s="176"/>
      <c r="AN189" s="176"/>
      <c r="AZ189" s="176"/>
    </row>
    <row r="190" spans="2:52" ht="12.75" customHeight="1">
      <c r="B190" s="176"/>
      <c r="C190" s="176"/>
      <c r="D190" s="176"/>
      <c r="E190" s="370"/>
      <c r="F190" s="370"/>
      <c r="G190" s="176"/>
      <c r="H190" s="176"/>
      <c r="I190" s="176"/>
      <c r="J190" s="176"/>
      <c r="K190" s="176"/>
      <c r="L190" s="176"/>
      <c r="M190" s="371"/>
      <c r="N190" s="176"/>
      <c r="O190" s="176"/>
      <c r="P190" s="176"/>
      <c r="Q190" s="372"/>
      <c r="R190" s="373"/>
      <c r="S190" s="176"/>
      <c r="T190" s="176"/>
      <c r="U190" s="176"/>
      <c r="V190" s="176"/>
      <c r="W190" s="176"/>
      <c r="X190" s="176"/>
      <c r="Y190" s="176"/>
      <c r="Z190" s="176"/>
      <c r="AA190" s="176"/>
      <c r="AB190" s="176"/>
      <c r="AC190" s="176"/>
      <c r="AD190" s="176"/>
      <c r="AE190" s="176"/>
      <c r="AF190" s="176"/>
      <c r="AG190" s="176"/>
      <c r="AH190" s="176"/>
      <c r="AI190" s="176"/>
      <c r="AJ190" s="176"/>
      <c r="AN190" s="176"/>
      <c r="AZ190" s="176"/>
    </row>
    <row r="191" spans="2:52" ht="12.75" customHeight="1">
      <c r="B191" s="176"/>
      <c r="C191" s="176"/>
      <c r="D191" s="176"/>
      <c r="E191" s="370"/>
      <c r="F191" s="370"/>
      <c r="G191" s="176"/>
      <c r="H191" s="176"/>
      <c r="I191" s="176"/>
      <c r="J191" s="176"/>
      <c r="K191" s="176"/>
      <c r="L191" s="176"/>
      <c r="M191" s="371"/>
      <c r="N191" s="176"/>
      <c r="O191" s="176"/>
      <c r="P191" s="176"/>
      <c r="Q191" s="372"/>
      <c r="R191" s="373"/>
      <c r="S191" s="176"/>
      <c r="T191" s="176"/>
      <c r="U191" s="176"/>
      <c r="V191" s="176"/>
      <c r="W191" s="176"/>
      <c r="X191" s="176"/>
      <c r="Y191" s="176"/>
      <c r="Z191" s="176"/>
      <c r="AA191" s="176"/>
      <c r="AB191" s="176"/>
      <c r="AC191" s="176"/>
      <c r="AD191" s="176"/>
      <c r="AE191" s="176"/>
      <c r="AF191" s="176"/>
      <c r="AG191" s="176"/>
      <c r="AH191" s="176"/>
      <c r="AI191" s="176"/>
      <c r="AJ191" s="176"/>
      <c r="AN191" s="176"/>
      <c r="AZ191" s="176"/>
    </row>
    <row r="192" spans="2:52" ht="12.75" customHeight="1">
      <c r="B192" s="176"/>
      <c r="C192" s="176"/>
      <c r="D192" s="176"/>
      <c r="E192" s="370"/>
      <c r="F192" s="370"/>
      <c r="G192" s="176"/>
      <c r="H192" s="176"/>
      <c r="I192" s="176"/>
      <c r="J192" s="176"/>
      <c r="K192" s="176"/>
      <c r="L192" s="176"/>
      <c r="M192" s="371"/>
      <c r="N192" s="176"/>
      <c r="O192" s="176"/>
      <c r="P192" s="176"/>
      <c r="Q192" s="372"/>
      <c r="R192" s="373"/>
      <c r="S192" s="176"/>
      <c r="T192" s="176"/>
      <c r="U192" s="176"/>
      <c r="V192" s="176"/>
      <c r="W192" s="176"/>
      <c r="X192" s="176"/>
      <c r="Y192" s="176"/>
      <c r="Z192" s="176"/>
      <c r="AA192" s="176"/>
      <c r="AB192" s="176"/>
      <c r="AC192" s="176"/>
      <c r="AD192" s="176"/>
      <c r="AE192" s="176"/>
      <c r="AF192" s="176"/>
      <c r="AG192" s="176"/>
      <c r="AH192" s="176"/>
      <c r="AI192" s="176"/>
      <c r="AJ192" s="176"/>
      <c r="AN192" s="176"/>
      <c r="AZ192" s="176"/>
    </row>
    <row r="193" spans="2:52" ht="12.75" customHeight="1">
      <c r="B193" s="176"/>
      <c r="C193" s="176"/>
      <c r="D193" s="176"/>
      <c r="E193" s="370"/>
      <c r="F193" s="370"/>
      <c r="G193" s="176"/>
      <c r="H193" s="176"/>
      <c r="I193" s="176"/>
      <c r="J193" s="176"/>
      <c r="K193" s="176"/>
      <c r="L193" s="176"/>
      <c r="M193" s="371"/>
      <c r="N193" s="176"/>
      <c r="O193" s="176"/>
      <c r="P193" s="176"/>
      <c r="Q193" s="372"/>
      <c r="R193" s="373"/>
      <c r="S193" s="176"/>
      <c r="T193" s="176"/>
      <c r="U193" s="176"/>
      <c r="V193" s="176"/>
      <c r="W193" s="176"/>
      <c r="X193" s="176"/>
      <c r="Y193" s="176"/>
      <c r="Z193" s="176"/>
      <c r="AA193" s="176"/>
      <c r="AB193" s="176"/>
      <c r="AC193" s="176"/>
      <c r="AD193" s="176"/>
      <c r="AE193" s="176"/>
      <c r="AF193" s="176"/>
      <c r="AG193" s="176"/>
      <c r="AH193" s="176"/>
      <c r="AI193" s="176"/>
      <c r="AJ193" s="176"/>
      <c r="AN193" s="176"/>
      <c r="AZ193" s="176"/>
    </row>
    <row r="194" spans="2:52" ht="12.75" customHeight="1">
      <c r="B194" s="176"/>
      <c r="C194" s="176"/>
      <c r="D194" s="176"/>
      <c r="E194" s="370"/>
      <c r="F194" s="370"/>
      <c r="G194" s="176"/>
      <c r="H194" s="176"/>
      <c r="I194" s="176"/>
      <c r="J194" s="176"/>
      <c r="K194" s="176"/>
      <c r="L194" s="176"/>
      <c r="M194" s="371"/>
      <c r="N194" s="176"/>
      <c r="O194" s="176"/>
      <c r="P194" s="176"/>
      <c r="Q194" s="372"/>
      <c r="R194" s="373"/>
      <c r="S194" s="176"/>
      <c r="T194" s="176"/>
      <c r="U194" s="176"/>
      <c r="V194" s="176"/>
      <c r="W194" s="176"/>
      <c r="X194" s="176"/>
      <c r="Y194" s="176"/>
      <c r="Z194" s="176"/>
      <c r="AA194" s="176"/>
      <c r="AB194" s="176"/>
      <c r="AC194" s="176"/>
      <c r="AD194" s="176"/>
      <c r="AE194" s="176"/>
      <c r="AF194" s="176"/>
      <c r="AG194" s="176"/>
      <c r="AH194" s="176"/>
      <c r="AI194" s="176"/>
      <c r="AJ194" s="176"/>
      <c r="AN194" s="176"/>
      <c r="AZ194" s="176"/>
    </row>
    <row r="195" spans="2:52" ht="12.75" customHeight="1">
      <c r="B195" s="176"/>
      <c r="C195" s="176"/>
      <c r="D195" s="176"/>
      <c r="E195" s="370"/>
      <c r="F195" s="370"/>
      <c r="G195" s="176"/>
      <c r="H195" s="176"/>
      <c r="I195" s="176"/>
      <c r="J195" s="176"/>
      <c r="K195" s="176"/>
      <c r="L195" s="176"/>
      <c r="M195" s="371"/>
      <c r="N195" s="176"/>
      <c r="O195" s="176"/>
      <c r="P195" s="176"/>
      <c r="Q195" s="372"/>
      <c r="R195" s="373"/>
      <c r="S195" s="176"/>
      <c r="T195" s="176"/>
      <c r="U195" s="176"/>
      <c r="V195" s="176"/>
      <c r="W195" s="176"/>
      <c r="X195" s="176"/>
      <c r="Y195" s="176"/>
      <c r="Z195" s="176"/>
      <c r="AA195" s="176"/>
      <c r="AB195" s="176"/>
      <c r="AC195" s="176"/>
      <c r="AD195" s="176"/>
      <c r="AE195" s="176"/>
      <c r="AF195" s="176"/>
      <c r="AG195" s="176"/>
      <c r="AH195" s="176"/>
      <c r="AI195" s="176"/>
      <c r="AJ195" s="176"/>
      <c r="AN195" s="176"/>
      <c r="AZ195" s="176"/>
    </row>
    <row r="196" spans="2:52" ht="12.75" customHeight="1">
      <c r="B196" s="176"/>
      <c r="C196" s="176"/>
      <c r="D196" s="176"/>
      <c r="E196" s="370"/>
      <c r="F196" s="370"/>
      <c r="G196" s="176"/>
      <c r="H196" s="176"/>
      <c r="I196" s="176"/>
      <c r="J196" s="176"/>
      <c r="K196" s="176"/>
      <c r="L196" s="176"/>
      <c r="M196" s="371"/>
      <c r="N196" s="176"/>
      <c r="O196" s="176"/>
      <c r="P196" s="176"/>
      <c r="Q196" s="372"/>
      <c r="R196" s="373"/>
      <c r="S196" s="176"/>
      <c r="T196" s="176"/>
      <c r="U196" s="176"/>
      <c r="V196" s="176"/>
      <c r="W196" s="176"/>
      <c r="X196" s="176"/>
      <c r="Y196" s="176"/>
      <c r="Z196" s="176"/>
      <c r="AA196" s="176"/>
      <c r="AB196" s="176"/>
      <c r="AC196" s="176"/>
      <c r="AD196" s="176"/>
      <c r="AE196" s="176"/>
      <c r="AF196" s="176"/>
      <c r="AG196" s="176"/>
      <c r="AH196" s="176"/>
      <c r="AI196" s="176"/>
      <c r="AJ196" s="176"/>
      <c r="AN196" s="176"/>
      <c r="AZ196" s="176"/>
    </row>
    <row r="197" spans="2:52" ht="12.75" customHeight="1">
      <c r="B197" s="176"/>
      <c r="C197" s="176"/>
      <c r="D197" s="176"/>
      <c r="E197" s="370"/>
      <c r="F197" s="370"/>
      <c r="G197" s="176"/>
      <c r="H197" s="176"/>
      <c r="I197" s="176"/>
      <c r="J197" s="176"/>
      <c r="K197" s="176"/>
      <c r="L197" s="176"/>
      <c r="M197" s="371"/>
      <c r="N197" s="176"/>
      <c r="O197" s="176"/>
      <c r="P197" s="176"/>
      <c r="Q197" s="372"/>
      <c r="R197" s="373"/>
      <c r="S197" s="176"/>
      <c r="T197" s="176"/>
      <c r="U197" s="176"/>
      <c r="V197" s="176"/>
      <c r="W197" s="176"/>
      <c r="X197" s="176"/>
      <c r="Y197" s="176"/>
      <c r="Z197" s="176"/>
      <c r="AA197" s="176"/>
      <c r="AB197" s="176"/>
      <c r="AC197" s="176"/>
      <c r="AD197" s="176"/>
      <c r="AE197" s="176"/>
      <c r="AF197" s="176"/>
      <c r="AG197" s="176"/>
      <c r="AH197" s="176"/>
      <c r="AI197" s="176"/>
      <c r="AJ197" s="176"/>
      <c r="AN197" s="176"/>
      <c r="AZ197" s="176"/>
    </row>
    <row r="198" spans="2:52" ht="12.75" customHeight="1">
      <c r="B198" s="176"/>
      <c r="C198" s="176"/>
      <c r="D198" s="176"/>
      <c r="E198" s="370"/>
      <c r="F198" s="370"/>
      <c r="G198" s="176"/>
      <c r="H198" s="176"/>
      <c r="I198" s="176"/>
      <c r="J198" s="176"/>
      <c r="K198" s="176"/>
      <c r="L198" s="176"/>
      <c r="M198" s="371"/>
      <c r="N198" s="176"/>
      <c r="O198" s="176"/>
      <c r="P198" s="176"/>
      <c r="Q198" s="372"/>
      <c r="R198" s="373"/>
      <c r="S198" s="176"/>
      <c r="T198" s="176"/>
      <c r="U198" s="176"/>
      <c r="V198" s="176"/>
      <c r="W198" s="176"/>
      <c r="X198" s="176"/>
      <c r="Y198" s="176"/>
      <c r="Z198" s="176"/>
      <c r="AA198" s="176"/>
      <c r="AB198" s="176"/>
      <c r="AC198" s="176"/>
      <c r="AD198" s="176"/>
      <c r="AE198" s="176"/>
      <c r="AF198" s="176"/>
      <c r="AG198" s="176"/>
      <c r="AH198" s="176"/>
      <c r="AI198" s="176"/>
      <c r="AJ198" s="176"/>
      <c r="AN198" s="176"/>
      <c r="AZ198" s="176"/>
    </row>
    <row r="199" spans="2:52" ht="12.75" customHeight="1">
      <c r="B199" s="176"/>
      <c r="C199" s="176"/>
      <c r="D199" s="176"/>
      <c r="E199" s="370"/>
      <c r="F199" s="370"/>
      <c r="G199" s="176"/>
      <c r="H199" s="176"/>
      <c r="I199" s="176"/>
      <c r="J199" s="176"/>
      <c r="K199" s="176"/>
      <c r="L199" s="176"/>
      <c r="M199" s="371"/>
      <c r="N199" s="176"/>
      <c r="O199" s="176"/>
      <c r="P199" s="176"/>
      <c r="Q199" s="372"/>
      <c r="R199" s="373"/>
      <c r="S199" s="176"/>
      <c r="T199" s="176"/>
      <c r="U199" s="176"/>
      <c r="V199" s="176"/>
      <c r="W199" s="176"/>
      <c r="X199" s="176"/>
      <c r="Y199" s="176"/>
      <c r="Z199" s="176"/>
      <c r="AA199" s="176"/>
      <c r="AB199" s="176"/>
      <c r="AC199" s="176"/>
      <c r="AD199" s="176"/>
      <c r="AE199" s="176"/>
      <c r="AF199" s="176"/>
      <c r="AG199" s="176"/>
      <c r="AH199" s="176"/>
      <c r="AI199" s="176"/>
      <c r="AJ199" s="176"/>
      <c r="AN199" s="176"/>
      <c r="AZ199" s="176"/>
    </row>
    <row r="200" spans="2:52" ht="12.75" customHeight="1">
      <c r="B200" s="176"/>
      <c r="C200" s="176"/>
      <c r="D200" s="176"/>
      <c r="E200" s="370"/>
      <c r="F200" s="370"/>
      <c r="G200" s="176"/>
      <c r="H200" s="176"/>
      <c r="I200" s="176"/>
      <c r="J200" s="176"/>
      <c r="K200" s="176"/>
      <c r="L200" s="176"/>
      <c r="M200" s="371"/>
      <c r="N200" s="176"/>
      <c r="O200" s="176"/>
      <c r="P200" s="176"/>
      <c r="Q200" s="372"/>
      <c r="R200" s="373"/>
      <c r="S200" s="176"/>
      <c r="T200" s="176"/>
      <c r="U200" s="176"/>
      <c r="V200" s="176"/>
      <c r="W200" s="176"/>
      <c r="X200" s="176"/>
      <c r="Y200" s="176"/>
      <c r="Z200" s="176"/>
      <c r="AA200" s="176"/>
      <c r="AB200" s="176"/>
      <c r="AC200" s="176"/>
      <c r="AD200" s="176"/>
      <c r="AE200" s="176"/>
      <c r="AF200" s="176"/>
      <c r="AG200" s="176"/>
      <c r="AH200" s="176"/>
      <c r="AI200" s="176"/>
      <c r="AJ200" s="176"/>
      <c r="AN200" s="176"/>
      <c r="AZ200" s="176"/>
    </row>
    <row r="201" spans="2:52" ht="12.75" customHeight="1">
      <c r="B201" s="176"/>
      <c r="C201" s="176"/>
      <c r="D201" s="176"/>
      <c r="E201" s="370"/>
      <c r="F201" s="370"/>
      <c r="G201" s="176"/>
      <c r="H201" s="176"/>
      <c r="I201" s="176"/>
      <c r="J201" s="176"/>
      <c r="K201" s="176"/>
      <c r="L201" s="176"/>
      <c r="M201" s="371"/>
      <c r="N201" s="176"/>
      <c r="O201" s="176"/>
      <c r="P201" s="176"/>
      <c r="Q201" s="372"/>
      <c r="R201" s="373"/>
      <c r="S201" s="176"/>
      <c r="T201" s="176"/>
      <c r="U201" s="176"/>
      <c r="V201" s="176"/>
      <c r="W201" s="176"/>
      <c r="X201" s="176"/>
      <c r="Y201" s="176"/>
      <c r="Z201" s="176"/>
      <c r="AA201" s="176"/>
      <c r="AB201" s="176"/>
      <c r="AC201" s="176"/>
      <c r="AD201" s="176"/>
      <c r="AE201" s="176"/>
      <c r="AF201" s="176"/>
      <c r="AG201" s="176"/>
      <c r="AH201" s="176"/>
      <c r="AI201" s="176"/>
      <c r="AJ201" s="176"/>
      <c r="AN201" s="176"/>
      <c r="AZ201" s="176"/>
    </row>
    <row r="202" spans="2:52" ht="12.75" customHeight="1">
      <c r="B202" s="176"/>
      <c r="C202" s="176"/>
      <c r="D202" s="176"/>
      <c r="E202" s="370"/>
      <c r="F202" s="370"/>
      <c r="G202" s="176"/>
      <c r="H202" s="176"/>
      <c r="I202" s="176"/>
      <c r="J202" s="176"/>
      <c r="K202" s="176"/>
      <c r="L202" s="176"/>
      <c r="M202" s="371"/>
      <c r="N202" s="176"/>
      <c r="O202" s="176"/>
      <c r="P202" s="176"/>
      <c r="Q202" s="372"/>
      <c r="R202" s="373"/>
      <c r="S202" s="176"/>
      <c r="T202" s="176"/>
      <c r="U202" s="176"/>
      <c r="V202" s="176"/>
      <c r="W202" s="176"/>
      <c r="X202" s="176"/>
      <c r="Y202" s="176"/>
      <c r="Z202" s="176"/>
      <c r="AA202" s="176"/>
      <c r="AB202" s="176"/>
      <c r="AC202" s="176"/>
      <c r="AD202" s="176"/>
      <c r="AE202" s="176"/>
      <c r="AF202" s="176"/>
      <c r="AG202" s="176"/>
      <c r="AH202" s="176"/>
      <c r="AI202" s="176"/>
      <c r="AJ202" s="176"/>
      <c r="AN202" s="176"/>
      <c r="AZ202" s="176"/>
    </row>
    <row r="203" spans="2:52" ht="12.75" customHeight="1">
      <c r="B203" s="176"/>
      <c r="C203" s="176"/>
      <c r="D203" s="176"/>
      <c r="E203" s="370"/>
      <c r="F203" s="370"/>
      <c r="G203" s="176"/>
      <c r="H203" s="176"/>
      <c r="I203" s="176"/>
      <c r="J203" s="176"/>
      <c r="K203" s="176"/>
      <c r="L203" s="176"/>
      <c r="M203" s="371"/>
      <c r="N203" s="176"/>
      <c r="O203" s="176"/>
      <c r="P203" s="176"/>
      <c r="Q203" s="372"/>
      <c r="R203" s="373"/>
      <c r="S203" s="176"/>
      <c r="T203" s="176"/>
      <c r="U203" s="176"/>
      <c r="V203" s="176"/>
      <c r="W203" s="176"/>
      <c r="X203" s="176"/>
      <c r="Y203" s="176"/>
      <c r="Z203" s="176"/>
      <c r="AA203" s="176"/>
      <c r="AB203" s="176"/>
      <c r="AC203" s="176"/>
      <c r="AD203" s="176"/>
      <c r="AE203" s="176"/>
      <c r="AF203" s="176"/>
      <c r="AG203" s="176"/>
      <c r="AH203" s="176"/>
      <c r="AI203" s="176"/>
      <c r="AJ203" s="176"/>
      <c r="AN203" s="176"/>
      <c r="AZ203" s="176"/>
    </row>
    <row r="204" spans="2:52" ht="12.75" customHeight="1">
      <c r="B204" s="176"/>
      <c r="C204" s="176"/>
      <c r="D204" s="176"/>
      <c r="E204" s="370"/>
      <c r="F204" s="370"/>
      <c r="G204" s="176"/>
      <c r="H204" s="176"/>
      <c r="I204" s="176"/>
      <c r="J204" s="176"/>
      <c r="K204" s="176"/>
      <c r="L204" s="176"/>
      <c r="M204" s="371"/>
      <c r="N204" s="176"/>
      <c r="O204" s="176"/>
      <c r="P204" s="176"/>
      <c r="Q204" s="372"/>
      <c r="R204" s="373"/>
      <c r="S204" s="176"/>
      <c r="T204" s="176"/>
      <c r="U204" s="176"/>
      <c r="V204" s="176"/>
      <c r="W204" s="176"/>
      <c r="X204" s="176"/>
      <c r="Y204" s="176"/>
      <c r="Z204" s="176"/>
      <c r="AA204" s="176"/>
      <c r="AB204" s="176"/>
      <c r="AC204" s="176"/>
      <c r="AD204" s="176"/>
      <c r="AE204" s="176"/>
      <c r="AF204" s="176"/>
      <c r="AG204" s="176"/>
      <c r="AH204" s="176"/>
      <c r="AI204" s="176"/>
      <c r="AJ204" s="176"/>
      <c r="AN204" s="176"/>
      <c r="AZ204" s="176"/>
    </row>
    <row r="205" spans="2:52" ht="12.75" customHeight="1">
      <c r="B205" s="176"/>
      <c r="C205" s="176"/>
      <c r="D205" s="176"/>
      <c r="E205" s="370"/>
      <c r="F205" s="370"/>
      <c r="G205" s="176"/>
      <c r="H205" s="176"/>
      <c r="I205" s="176"/>
      <c r="J205" s="176"/>
      <c r="K205" s="176"/>
      <c r="L205" s="176"/>
      <c r="M205" s="371"/>
      <c r="N205" s="176"/>
      <c r="O205" s="176"/>
      <c r="P205" s="176"/>
      <c r="Q205" s="372"/>
      <c r="R205" s="373"/>
      <c r="S205" s="176"/>
      <c r="T205" s="176"/>
      <c r="U205" s="176"/>
      <c r="V205" s="176"/>
      <c r="W205" s="176"/>
      <c r="X205" s="176"/>
      <c r="Y205" s="176"/>
      <c r="Z205" s="176"/>
      <c r="AA205" s="176"/>
      <c r="AB205" s="176"/>
      <c r="AC205" s="176"/>
      <c r="AD205" s="176"/>
      <c r="AE205" s="176"/>
      <c r="AF205" s="176"/>
      <c r="AG205" s="176"/>
      <c r="AH205" s="176"/>
      <c r="AI205" s="176"/>
      <c r="AJ205" s="176"/>
      <c r="AN205" s="176"/>
      <c r="AZ205" s="176"/>
    </row>
    <row r="206" spans="2:52" ht="12.75" customHeight="1">
      <c r="B206" s="176"/>
      <c r="C206" s="176"/>
      <c r="D206" s="176"/>
      <c r="E206" s="370"/>
      <c r="F206" s="370"/>
      <c r="G206" s="176"/>
      <c r="H206" s="176"/>
      <c r="I206" s="176"/>
      <c r="J206" s="176"/>
      <c r="K206" s="176"/>
      <c r="L206" s="176"/>
      <c r="M206" s="371"/>
      <c r="N206" s="176"/>
      <c r="O206" s="176"/>
      <c r="P206" s="176"/>
      <c r="Q206" s="372"/>
      <c r="R206" s="373"/>
      <c r="S206" s="176"/>
      <c r="T206" s="176"/>
      <c r="U206" s="176"/>
      <c r="V206" s="176"/>
      <c r="W206" s="176"/>
      <c r="X206" s="176"/>
      <c r="Y206" s="176"/>
      <c r="Z206" s="176"/>
      <c r="AA206" s="176"/>
      <c r="AB206" s="176"/>
      <c r="AC206" s="176"/>
      <c r="AD206" s="176"/>
      <c r="AE206" s="176"/>
      <c r="AF206" s="176"/>
      <c r="AG206" s="176"/>
      <c r="AH206" s="176"/>
      <c r="AI206" s="176"/>
      <c r="AJ206" s="176"/>
      <c r="AN206" s="176"/>
      <c r="AZ206" s="176"/>
    </row>
    <row r="207" spans="2:52" ht="12.75" customHeight="1">
      <c r="B207" s="176"/>
      <c r="C207" s="176"/>
      <c r="D207" s="176"/>
      <c r="E207" s="370"/>
      <c r="F207" s="370"/>
      <c r="G207" s="176"/>
      <c r="H207" s="176"/>
      <c r="I207" s="176"/>
      <c r="J207" s="176"/>
      <c r="K207" s="176"/>
      <c r="L207" s="176"/>
      <c r="M207" s="371"/>
      <c r="N207" s="176"/>
      <c r="O207" s="176"/>
      <c r="P207" s="176"/>
      <c r="Q207" s="372"/>
      <c r="R207" s="373"/>
      <c r="S207" s="176"/>
      <c r="T207" s="176"/>
      <c r="U207" s="176"/>
      <c r="V207" s="176"/>
      <c r="W207" s="176"/>
      <c r="X207" s="176"/>
      <c r="Y207" s="176"/>
      <c r="Z207" s="176"/>
      <c r="AA207" s="176"/>
      <c r="AB207" s="176"/>
      <c r="AC207" s="176"/>
      <c r="AD207" s="176"/>
      <c r="AE207" s="176"/>
      <c r="AF207" s="176"/>
      <c r="AG207" s="176"/>
      <c r="AH207" s="176"/>
      <c r="AI207" s="176"/>
      <c r="AJ207" s="176"/>
      <c r="AN207" s="176"/>
      <c r="AZ207" s="176"/>
    </row>
    <row r="208" spans="2:52" ht="12.75" customHeight="1">
      <c r="B208" s="176"/>
      <c r="C208" s="176"/>
      <c r="D208" s="176"/>
      <c r="E208" s="370"/>
      <c r="F208" s="370"/>
      <c r="G208" s="176"/>
      <c r="H208" s="176"/>
      <c r="I208" s="176"/>
      <c r="J208" s="176"/>
      <c r="K208" s="176"/>
      <c r="L208" s="176"/>
      <c r="M208" s="371"/>
      <c r="N208" s="176"/>
      <c r="O208" s="176"/>
      <c r="P208" s="176"/>
      <c r="Q208" s="372"/>
      <c r="R208" s="373"/>
      <c r="S208" s="176"/>
      <c r="T208" s="176"/>
      <c r="U208" s="176"/>
      <c r="V208" s="176"/>
      <c r="W208" s="176"/>
      <c r="X208" s="176"/>
      <c r="Y208" s="176"/>
      <c r="Z208" s="176"/>
      <c r="AA208" s="176"/>
      <c r="AB208" s="176"/>
      <c r="AC208" s="176"/>
      <c r="AD208" s="176"/>
      <c r="AE208" s="176"/>
      <c r="AF208" s="176"/>
      <c r="AG208" s="176"/>
      <c r="AH208" s="176"/>
      <c r="AI208" s="176"/>
      <c r="AJ208" s="176"/>
      <c r="AN208" s="176"/>
      <c r="AZ208" s="176"/>
    </row>
    <row r="209" spans="2:52" ht="12.75" customHeight="1">
      <c r="B209" s="176"/>
      <c r="C209" s="176"/>
      <c r="D209" s="176"/>
      <c r="E209" s="370"/>
      <c r="F209" s="370"/>
      <c r="G209" s="176"/>
      <c r="H209" s="176"/>
      <c r="I209" s="176"/>
      <c r="J209" s="176"/>
      <c r="K209" s="176"/>
      <c r="L209" s="176"/>
      <c r="M209" s="371"/>
      <c r="N209" s="176"/>
      <c r="O209" s="176"/>
      <c r="P209" s="176"/>
      <c r="Q209" s="372"/>
      <c r="R209" s="373"/>
      <c r="S209" s="176"/>
      <c r="T209" s="176"/>
      <c r="U209" s="176"/>
      <c r="V209" s="176"/>
      <c r="W209" s="176"/>
      <c r="X209" s="176"/>
      <c r="Y209" s="176"/>
      <c r="Z209" s="176"/>
      <c r="AA209" s="176"/>
      <c r="AB209" s="176"/>
      <c r="AC209" s="176"/>
      <c r="AD209" s="176"/>
      <c r="AE209" s="176"/>
      <c r="AF209" s="176"/>
      <c r="AG209" s="176"/>
      <c r="AH209" s="176"/>
      <c r="AI209" s="176"/>
      <c r="AJ209" s="176"/>
      <c r="AN209" s="176"/>
      <c r="AZ209" s="176"/>
    </row>
    <row r="210" spans="2:52" ht="12.75" customHeight="1">
      <c r="B210" s="176"/>
      <c r="C210" s="176"/>
      <c r="D210" s="176"/>
      <c r="E210" s="370"/>
      <c r="F210" s="370"/>
      <c r="G210" s="176"/>
      <c r="H210" s="176"/>
      <c r="I210" s="176"/>
      <c r="J210" s="176"/>
      <c r="K210" s="176"/>
      <c r="L210" s="176"/>
      <c r="M210" s="371"/>
      <c r="N210" s="176"/>
      <c r="O210" s="176"/>
      <c r="P210" s="176"/>
      <c r="Q210" s="372"/>
      <c r="R210" s="373"/>
      <c r="S210" s="176"/>
      <c r="T210" s="176"/>
      <c r="U210" s="176"/>
      <c r="V210" s="176"/>
      <c r="W210" s="176"/>
      <c r="X210" s="176"/>
      <c r="Y210" s="176"/>
      <c r="Z210" s="176"/>
      <c r="AA210" s="176"/>
      <c r="AB210" s="176"/>
      <c r="AC210" s="176"/>
      <c r="AD210" s="176"/>
      <c r="AE210" s="176"/>
      <c r="AF210" s="176"/>
      <c r="AG210" s="176"/>
      <c r="AH210" s="176"/>
      <c r="AI210" s="176"/>
      <c r="AJ210" s="176"/>
      <c r="AN210" s="176"/>
      <c r="AZ210" s="176"/>
    </row>
    <row r="211" spans="2:52" ht="12.75" customHeight="1">
      <c r="B211" s="176"/>
      <c r="C211" s="176"/>
      <c r="D211" s="176"/>
      <c r="E211" s="370"/>
      <c r="F211" s="370"/>
      <c r="G211" s="176"/>
      <c r="H211" s="176"/>
      <c r="I211" s="176"/>
      <c r="J211" s="176"/>
      <c r="K211" s="176"/>
      <c r="L211" s="176"/>
      <c r="M211" s="371"/>
      <c r="N211" s="176"/>
      <c r="O211" s="176"/>
      <c r="P211" s="176"/>
      <c r="Q211" s="372"/>
      <c r="R211" s="373"/>
      <c r="S211" s="176"/>
      <c r="T211" s="176"/>
      <c r="U211" s="176"/>
      <c r="V211" s="176"/>
      <c r="W211" s="176"/>
      <c r="X211" s="176"/>
      <c r="Y211" s="176"/>
      <c r="Z211" s="176"/>
      <c r="AA211" s="176"/>
      <c r="AB211" s="176"/>
      <c r="AC211" s="176"/>
      <c r="AD211" s="176"/>
      <c r="AE211" s="176"/>
      <c r="AF211" s="176"/>
      <c r="AG211" s="176"/>
      <c r="AH211" s="176"/>
      <c r="AI211" s="176"/>
      <c r="AJ211" s="176"/>
      <c r="AN211" s="176"/>
      <c r="AZ211" s="176"/>
    </row>
    <row r="212" spans="2:52" ht="12.75" customHeight="1">
      <c r="B212" s="176"/>
      <c r="C212" s="176"/>
      <c r="D212" s="176"/>
      <c r="E212" s="370"/>
      <c r="F212" s="370"/>
      <c r="G212" s="176"/>
      <c r="H212" s="176"/>
      <c r="I212" s="176"/>
      <c r="J212" s="176"/>
      <c r="K212" s="176"/>
      <c r="L212" s="176"/>
      <c r="M212" s="371"/>
      <c r="N212" s="176"/>
      <c r="O212" s="176"/>
      <c r="P212" s="176"/>
      <c r="Q212" s="372"/>
      <c r="R212" s="373"/>
      <c r="S212" s="176"/>
      <c r="T212" s="176"/>
      <c r="U212" s="176"/>
      <c r="V212" s="176"/>
      <c r="W212" s="176"/>
      <c r="X212" s="176"/>
      <c r="Y212" s="176"/>
      <c r="Z212" s="176"/>
      <c r="AA212" s="176"/>
      <c r="AB212" s="176"/>
      <c r="AC212" s="176"/>
      <c r="AD212" s="176"/>
      <c r="AE212" s="176"/>
      <c r="AF212" s="176"/>
      <c r="AG212" s="176"/>
      <c r="AH212" s="176"/>
      <c r="AI212" s="176"/>
      <c r="AJ212" s="176"/>
      <c r="AN212" s="176"/>
      <c r="AZ212" s="176"/>
    </row>
    <row r="213" spans="2:52" ht="12.75" customHeight="1">
      <c r="B213" s="176"/>
      <c r="C213" s="176"/>
      <c r="D213" s="176"/>
      <c r="E213" s="370"/>
      <c r="F213" s="370"/>
      <c r="G213" s="176"/>
      <c r="H213" s="176"/>
      <c r="I213" s="176"/>
      <c r="J213" s="176"/>
      <c r="K213" s="176"/>
      <c r="L213" s="176"/>
      <c r="M213" s="371"/>
      <c r="N213" s="176"/>
      <c r="O213" s="176"/>
      <c r="P213" s="176"/>
      <c r="Q213" s="372"/>
      <c r="R213" s="373"/>
      <c r="S213" s="176"/>
      <c r="T213" s="176"/>
      <c r="U213" s="176"/>
      <c r="V213" s="176"/>
      <c r="W213" s="176"/>
      <c r="X213" s="176"/>
      <c r="Y213" s="176"/>
      <c r="Z213" s="176"/>
      <c r="AA213" s="176"/>
      <c r="AB213" s="176"/>
      <c r="AC213" s="176"/>
      <c r="AD213" s="176"/>
      <c r="AE213" s="176"/>
      <c r="AF213" s="176"/>
      <c r="AG213" s="176"/>
      <c r="AH213" s="176"/>
      <c r="AI213" s="176"/>
      <c r="AJ213" s="176"/>
      <c r="AN213" s="176"/>
      <c r="AZ213" s="176"/>
    </row>
    <row r="214" spans="2:52" ht="12.75" customHeight="1">
      <c r="B214" s="176"/>
      <c r="C214" s="176"/>
      <c r="D214" s="176"/>
      <c r="E214" s="370"/>
      <c r="F214" s="370"/>
      <c r="G214" s="176"/>
      <c r="H214" s="176"/>
      <c r="I214" s="176"/>
      <c r="J214" s="176"/>
      <c r="K214" s="176"/>
      <c r="L214" s="176"/>
      <c r="M214" s="371"/>
      <c r="N214" s="176"/>
      <c r="O214" s="176"/>
      <c r="P214" s="176"/>
      <c r="Q214" s="372"/>
      <c r="R214" s="373"/>
      <c r="S214" s="176"/>
      <c r="T214" s="176"/>
      <c r="U214" s="176"/>
      <c r="V214" s="176"/>
      <c r="W214" s="176"/>
      <c r="X214" s="176"/>
      <c r="Y214" s="176"/>
      <c r="Z214" s="176"/>
      <c r="AA214" s="176"/>
      <c r="AB214" s="176"/>
      <c r="AC214" s="176"/>
      <c r="AD214" s="176"/>
      <c r="AE214" s="176"/>
      <c r="AF214" s="176"/>
      <c r="AG214" s="176"/>
      <c r="AH214" s="176"/>
      <c r="AI214" s="176"/>
      <c r="AJ214" s="176"/>
      <c r="AN214" s="176"/>
      <c r="AZ214" s="176"/>
    </row>
    <row r="215" spans="2:52" ht="12.75" customHeight="1">
      <c r="B215" s="176"/>
      <c r="C215" s="176"/>
      <c r="D215" s="176"/>
      <c r="E215" s="370"/>
      <c r="F215" s="370"/>
      <c r="G215" s="176"/>
      <c r="H215" s="176"/>
      <c r="I215" s="176"/>
      <c r="J215" s="176"/>
      <c r="K215" s="176"/>
      <c r="L215" s="176"/>
      <c r="M215" s="371"/>
      <c r="N215" s="176"/>
      <c r="O215" s="176"/>
      <c r="P215" s="176"/>
      <c r="Q215" s="372"/>
      <c r="R215" s="373"/>
      <c r="S215" s="176"/>
      <c r="T215" s="176"/>
      <c r="U215" s="176"/>
      <c r="V215" s="176"/>
      <c r="W215" s="176"/>
      <c r="X215" s="176"/>
      <c r="Y215" s="176"/>
      <c r="Z215" s="176"/>
      <c r="AA215" s="176"/>
      <c r="AB215" s="176"/>
      <c r="AC215" s="176"/>
      <c r="AD215" s="176"/>
      <c r="AE215" s="176"/>
      <c r="AF215" s="176"/>
      <c r="AG215" s="176"/>
      <c r="AH215" s="176"/>
      <c r="AI215" s="176"/>
      <c r="AJ215" s="176"/>
      <c r="AN215" s="176"/>
      <c r="AZ215" s="176"/>
    </row>
    <row r="216" spans="2:52" ht="12.75" customHeight="1">
      <c r="B216" s="176"/>
      <c r="C216" s="176"/>
      <c r="D216" s="176"/>
      <c r="E216" s="370"/>
      <c r="F216" s="370"/>
      <c r="G216" s="176"/>
      <c r="H216" s="176"/>
      <c r="I216" s="176"/>
      <c r="J216" s="176"/>
      <c r="K216" s="176"/>
      <c r="L216" s="176"/>
      <c r="M216" s="371"/>
      <c r="N216" s="176"/>
      <c r="O216" s="176"/>
      <c r="P216" s="176"/>
      <c r="Q216" s="372"/>
      <c r="R216" s="373"/>
      <c r="S216" s="176"/>
      <c r="T216" s="176"/>
      <c r="U216" s="176"/>
      <c r="V216" s="176"/>
      <c r="W216" s="176"/>
      <c r="X216" s="176"/>
      <c r="Y216" s="176"/>
      <c r="Z216" s="176"/>
      <c r="AA216" s="176"/>
      <c r="AB216" s="176"/>
      <c r="AC216" s="176"/>
      <c r="AD216" s="176"/>
      <c r="AE216" s="176"/>
      <c r="AF216" s="176"/>
      <c r="AG216" s="176"/>
      <c r="AH216" s="176"/>
      <c r="AI216" s="176"/>
      <c r="AJ216" s="176"/>
      <c r="AN216" s="176"/>
      <c r="AZ216" s="176"/>
    </row>
    <row r="217" spans="2:52" ht="12.75" customHeight="1">
      <c r="B217" s="176"/>
      <c r="C217" s="176"/>
      <c r="D217" s="176"/>
      <c r="E217" s="370"/>
      <c r="F217" s="370"/>
      <c r="G217" s="176"/>
      <c r="H217" s="176"/>
      <c r="I217" s="176"/>
      <c r="J217" s="176"/>
      <c r="K217" s="176"/>
      <c r="L217" s="176"/>
      <c r="M217" s="371"/>
      <c r="N217" s="176"/>
      <c r="O217" s="176"/>
      <c r="P217" s="176"/>
      <c r="Q217" s="372"/>
      <c r="R217" s="373"/>
      <c r="S217" s="176"/>
      <c r="T217" s="176"/>
      <c r="U217" s="176"/>
      <c r="V217" s="176"/>
      <c r="W217" s="176"/>
      <c r="X217" s="176"/>
      <c r="Y217" s="176"/>
      <c r="Z217" s="176"/>
      <c r="AA217" s="176"/>
      <c r="AB217" s="176"/>
      <c r="AC217" s="176"/>
      <c r="AD217" s="176"/>
      <c r="AE217" s="176"/>
      <c r="AF217" s="176"/>
      <c r="AG217" s="176"/>
      <c r="AH217" s="176"/>
      <c r="AI217" s="176"/>
      <c r="AJ217" s="176"/>
      <c r="AN217" s="176"/>
      <c r="AZ217" s="176"/>
    </row>
    <row r="218" spans="2:52" ht="12.75" customHeight="1">
      <c r="B218" s="176"/>
      <c r="C218" s="176"/>
      <c r="D218" s="176"/>
      <c r="E218" s="370"/>
      <c r="F218" s="370"/>
      <c r="G218" s="176"/>
      <c r="H218" s="176"/>
      <c r="I218" s="176"/>
      <c r="J218" s="176"/>
      <c r="K218" s="176"/>
      <c r="L218" s="176"/>
      <c r="M218" s="371"/>
      <c r="N218" s="176"/>
      <c r="O218" s="176"/>
      <c r="P218" s="176"/>
      <c r="Q218" s="372"/>
      <c r="R218" s="373"/>
      <c r="S218" s="176"/>
      <c r="T218" s="176"/>
      <c r="U218" s="176"/>
      <c r="V218" s="176"/>
      <c r="W218" s="176"/>
      <c r="X218" s="176"/>
      <c r="Y218" s="176"/>
      <c r="Z218" s="176"/>
      <c r="AA218" s="176"/>
      <c r="AB218" s="176"/>
      <c r="AC218" s="176"/>
      <c r="AD218" s="176"/>
      <c r="AE218" s="176"/>
      <c r="AF218" s="176"/>
      <c r="AG218" s="176"/>
      <c r="AH218" s="176"/>
      <c r="AI218" s="176"/>
      <c r="AJ218" s="176"/>
      <c r="AN218" s="176"/>
      <c r="AZ218" s="176"/>
    </row>
    <row r="219" spans="2:52" ht="12.75" customHeight="1">
      <c r="B219" s="176"/>
      <c r="C219" s="176"/>
      <c r="D219" s="176"/>
      <c r="E219" s="370"/>
      <c r="F219" s="370"/>
      <c r="G219" s="176"/>
      <c r="H219" s="176"/>
      <c r="I219" s="176"/>
      <c r="J219" s="176"/>
      <c r="K219" s="176"/>
      <c r="L219" s="176"/>
      <c r="M219" s="371"/>
      <c r="N219" s="176"/>
      <c r="O219" s="176"/>
      <c r="P219" s="176"/>
      <c r="Q219" s="372"/>
      <c r="R219" s="373"/>
      <c r="S219" s="176"/>
      <c r="T219" s="176"/>
      <c r="U219" s="176"/>
      <c r="V219" s="176"/>
      <c r="W219" s="176"/>
      <c r="X219" s="176"/>
      <c r="Y219" s="176"/>
      <c r="Z219" s="176"/>
      <c r="AA219" s="176"/>
      <c r="AB219" s="176"/>
      <c r="AC219" s="176"/>
      <c r="AD219" s="176"/>
      <c r="AE219" s="176"/>
      <c r="AF219" s="176"/>
      <c r="AG219" s="176"/>
      <c r="AH219" s="176"/>
      <c r="AI219" s="176"/>
      <c r="AJ219" s="176"/>
      <c r="AN219" s="176"/>
      <c r="AZ219" s="176"/>
    </row>
    <row r="220" spans="2:52" ht="12.75" customHeight="1">
      <c r="B220" s="176"/>
      <c r="C220" s="176"/>
      <c r="D220" s="176"/>
      <c r="E220" s="370"/>
      <c r="F220" s="370"/>
      <c r="G220" s="176"/>
      <c r="H220" s="176"/>
      <c r="I220" s="176"/>
      <c r="J220" s="176"/>
      <c r="K220" s="176"/>
      <c r="L220" s="176"/>
      <c r="M220" s="371"/>
      <c r="N220" s="176"/>
      <c r="O220" s="176"/>
      <c r="P220" s="176"/>
      <c r="Q220" s="372"/>
      <c r="R220" s="373"/>
      <c r="S220" s="176"/>
      <c r="T220" s="176"/>
      <c r="U220" s="176"/>
      <c r="V220" s="176"/>
      <c r="W220" s="176"/>
      <c r="X220" s="176"/>
      <c r="Y220" s="176"/>
      <c r="Z220" s="176"/>
      <c r="AA220" s="176"/>
      <c r="AB220" s="176"/>
      <c r="AC220" s="176"/>
      <c r="AD220" s="176"/>
      <c r="AE220" s="176"/>
      <c r="AF220" s="176"/>
      <c r="AG220" s="176"/>
      <c r="AH220" s="176"/>
      <c r="AI220" s="176"/>
      <c r="AJ220" s="176"/>
      <c r="AN220" s="176"/>
      <c r="AZ220" s="176"/>
    </row>
    <row r="221" spans="2:52" ht="12.75" customHeight="1">
      <c r="B221" s="176"/>
      <c r="C221" s="176"/>
      <c r="D221" s="176"/>
      <c r="E221" s="370"/>
      <c r="F221" s="370"/>
      <c r="G221" s="176"/>
      <c r="H221" s="176"/>
      <c r="I221" s="176"/>
      <c r="J221" s="176"/>
      <c r="K221" s="176"/>
      <c r="L221" s="176"/>
      <c r="M221" s="371"/>
      <c r="N221" s="176"/>
      <c r="O221" s="176"/>
      <c r="P221" s="176"/>
      <c r="Q221" s="372"/>
      <c r="R221" s="373"/>
      <c r="S221" s="176"/>
      <c r="T221" s="176"/>
      <c r="U221" s="176"/>
      <c r="V221" s="176"/>
      <c r="W221" s="176"/>
      <c r="X221" s="176"/>
      <c r="Y221" s="176"/>
      <c r="Z221" s="176"/>
      <c r="AA221" s="176"/>
      <c r="AB221" s="176"/>
      <c r="AC221" s="176"/>
      <c r="AD221" s="176"/>
      <c r="AE221" s="176"/>
      <c r="AF221" s="176"/>
      <c r="AG221" s="176"/>
      <c r="AH221" s="176"/>
      <c r="AI221" s="176"/>
      <c r="AJ221" s="176"/>
      <c r="AN221" s="176"/>
      <c r="AZ221" s="176"/>
    </row>
    <row r="222" spans="2:52" ht="12.75" customHeight="1">
      <c r="B222" s="176"/>
      <c r="C222" s="176"/>
      <c r="D222" s="176"/>
      <c r="E222" s="370"/>
      <c r="F222" s="370"/>
      <c r="G222" s="176"/>
      <c r="H222" s="176"/>
      <c r="I222" s="176"/>
      <c r="J222" s="176"/>
      <c r="K222" s="176"/>
      <c r="L222" s="176"/>
      <c r="M222" s="371"/>
      <c r="N222" s="176"/>
      <c r="O222" s="176"/>
      <c r="P222" s="176"/>
      <c r="Q222" s="372"/>
      <c r="R222" s="373"/>
      <c r="S222" s="176"/>
      <c r="T222" s="176"/>
      <c r="U222" s="176"/>
      <c r="V222" s="176"/>
      <c r="W222" s="176"/>
      <c r="X222" s="176"/>
      <c r="Y222" s="176"/>
      <c r="Z222" s="176"/>
      <c r="AA222" s="176"/>
      <c r="AB222" s="176"/>
      <c r="AC222" s="176"/>
      <c r="AD222" s="176"/>
      <c r="AE222" s="176"/>
      <c r="AF222" s="176"/>
      <c r="AG222" s="176"/>
      <c r="AH222" s="176"/>
      <c r="AI222" s="176"/>
      <c r="AJ222" s="176"/>
      <c r="AN222" s="176"/>
      <c r="AZ222" s="176"/>
    </row>
    <row r="223" spans="2:52" ht="12.75" customHeight="1">
      <c r="B223" s="176"/>
      <c r="C223" s="176"/>
      <c r="D223" s="176"/>
      <c r="E223" s="370"/>
      <c r="F223" s="370"/>
      <c r="G223" s="176"/>
      <c r="H223" s="176"/>
      <c r="I223" s="176"/>
      <c r="J223" s="176"/>
      <c r="K223" s="176"/>
      <c r="L223" s="176"/>
      <c r="M223" s="371"/>
      <c r="N223" s="176"/>
      <c r="O223" s="176"/>
      <c r="P223" s="176"/>
      <c r="Q223" s="372"/>
      <c r="R223" s="373"/>
      <c r="S223" s="176"/>
      <c r="T223" s="176"/>
      <c r="U223" s="176"/>
      <c r="V223" s="176"/>
      <c r="W223" s="176"/>
      <c r="X223" s="176"/>
      <c r="Y223" s="176"/>
      <c r="Z223" s="176"/>
      <c r="AA223" s="176"/>
      <c r="AB223" s="176"/>
      <c r="AC223" s="176"/>
      <c r="AD223" s="176"/>
      <c r="AE223" s="176"/>
      <c r="AF223" s="176"/>
      <c r="AG223" s="176"/>
      <c r="AH223" s="176"/>
      <c r="AI223" s="176"/>
      <c r="AJ223" s="176"/>
      <c r="AN223" s="176"/>
      <c r="AZ223" s="176"/>
    </row>
    <row r="224" spans="2:52" ht="12.75" customHeight="1">
      <c r="B224" s="176"/>
      <c r="C224" s="176"/>
      <c r="D224" s="176"/>
      <c r="E224" s="370"/>
      <c r="F224" s="370"/>
      <c r="G224" s="176"/>
      <c r="H224" s="176"/>
      <c r="I224" s="176"/>
      <c r="J224" s="176"/>
      <c r="K224" s="176"/>
      <c r="L224" s="176"/>
      <c r="M224" s="371"/>
      <c r="N224" s="176"/>
      <c r="O224" s="176"/>
      <c r="P224" s="176"/>
      <c r="Q224" s="372"/>
      <c r="R224" s="373"/>
      <c r="S224" s="176"/>
      <c r="T224" s="176"/>
      <c r="U224" s="176"/>
      <c r="V224" s="176"/>
      <c r="W224" s="176"/>
      <c r="X224" s="176"/>
      <c r="Y224" s="176"/>
      <c r="Z224" s="176"/>
      <c r="AA224" s="176"/>
      <c r="AB224" s="176"/>
      <c r="AC224" s="176"/>
      <c r="AD224" s="176"/>
      <c r="AE224" s="176"/>
      <c r="AF224" s="176"/>
      <c r="AG224" s="176"/>
      <c r="AH224" s="176"/>
      <c r="AI224" s="176"/>
      <c r="AJ224" s="176"/>
      <c r="AN224" s="176"/>
      <c r="AZ224" s="176"/>
    </row>
    <row r="225" spans="2:52" ht="12.75" customHeight="1">
      <c r="B225" s="176"/>
      <c r="C225" s="176"/>
      <c r="D225" s="176"/>
      <c r="E225" s="370"/>
      <c r="F225" s="370"/>
      <c r="G225" s="176"/>
      <c r="H225" s="176"/>
      <c r="I225" s="176"/>
      <c r="J225" s="176"/>
      <c r="K225" s="176"/>
      <c r="L225" s="176"/>
      <c r="M225" s="371"/>
      <c r="N225" s="176"/>
      <c r="O225" s="176"/>
      <c r="P225" s="176"/>
      <c r="Q225" s="372"/>
      <c r="R225" s="373"/>
      <c r="S225" s="176"/>
      <c r="T225" s="176"/>
      <c r="U225" s="176"/>
      <c r="V225" s="176"/>
      <c r="W225" s="176"/>
      <c r="X225" s="176"/>
      <c r="Y225" s="176"/>
      <c r="Z225" s="176"/>
      <c r="AA225" s="176"/>
      <c r="AB225" s="176"/>
      <c r="AC225" s="176"/>
      <c r="AD225" s="176"/>
      <c r="AE225" s="176"/>
      <c r="AF225" s="176"/>
      <c r="AG225" s="176"/>
      <c r="AH225" s="176"/>
      <c r="AI225" s="176"/>
      <c r="AJ225" s="176"/>
      <c r="AN225" s="176"/>
      <c r="AZ225" s="176"/>
    </row>
    <row r="226" spans="2:52" ht="12.75" customHeight="1">
      <c r="B226" s="176"/>
      <c r="C226" s="176"/>
      <c r="D226" s="176"/>
      <c r="E226" s="370"/>
      <c r="F226" s="370"/>
      <c r="G226" s="176"/>
      <c r="H226" s="176"/>
      <c r="I226" s="176"/>
      <c r="J226" s="176"/>
      <c r="K226" s="176"/>
      <c r="L226" s="176"/>
      <c r="M226" s="371"/>
      <c r="N226" s="176"/>
      <c r="O226" s="176"/>
      <c r="P226" s="176"/>
      <c r="Q226" s="372"/>
      <c r="R226" s="373"/>
      <c r="S226" s="176"/>
      <c r="T226" s="176"/>
      <c r="U226" s="176"/>
      <c r="V226" s="176"/>
      <c r="W226" s="176"/>
      <c r="X226" s="176"/>
      <c r="Y226" s="176"/>
      <c r="Z226" s="176"/>
      <c r="AA226" s="176"/>
      <c r="AB226" s="176"/>
      <c r="AC226" s="176"/>
      <c r="AD226" s="176"/>
      <c r="AE226" s="176"/>
      <c r="AF226" s="176"/>
      <c r="AG226" s="176"/>
      <c r="AH226" s="176"/>
      <c r="AI226" s="176"/>
      <c r="AJ226" s="176"/>
      <c r="AN226" s="176"/>
      <c r="AZ226" s="176"/>
    </row>
    <row r="227" spans="2:52" ht="12.75" customHeight="1">
      <c r="B227" s="176"/>
      <c r="C227" s="176"/>
      <c r="D227" s="176"/>
      <c r="E227" s="370"/>
      <c r="F227" s="370"/>
      <c r="G227" s="176"/>
      <c r="H227" s="176"/>
      <c r="I227" s="176"/>
      <c r="J227" s="176"/>
      <c r="K227" s="176"/>
      <c r="L227" s="176"/>
      <c r="M227" s="371"/>
      <c r="N227" s="176"/>
      <c r="O227" s="176"/>
      <c r="P227" s="176"/>
      <c r="Q227" s="372"/>
      <c r="R227" s="373"/>
      <c r="S227" s="176"/>
      <c r="T227" s="176"/>
      <c r="U227" s="176"/>
      <c r="V227" s="176"/>
      <c r="W227" s="176"/>
      <c r="X227" s="176"/>
      <c r="Y227" s="176"/>
      <c r="Z227" s="176"/>
      <c r="AA227" s="176"/>
      <c r="AB227" s="176"/>
      <c r="AC227" s="176"/>
      <c r="AD227" s="176"/>
      <c r="AE227" s="176"/>
      <c r="AF227" s="176"/>
      <c r="AG227" s="176"/>
      <c r="AH227" s="176"/>
      <c r="AI227" s="176"/>
      <c r="AJ227" s="176"/>
      <c r="AN227" s="176"/>
      <c r="AZ227" s="176"/>
    </row>
    <row r="228" spans="2:52" ht="12.75" customHeight="1">
      <c r="B228" s="176"/>
      <c r="C228" s="176"/>
      <c r="D228" s="176"/>
      <c r="E228" s="370"/>
      <c r="F228" s="370"/>
      <c r="G228" s="176"/>
      <c r="H228" s="176"/>
      <c r="I228" s="176"/>
      <c r="J228" s="176"/>
      <c r="K228" s="176"/>
      <c r="L228" s="176"/>
      <c r="M228" s="371"/>
      <c r="N228" s="176"/>
      <c r="O228" s="176"/>
      <c r="P228" s="176"/>
      <c r="Q228" s="372"/>
      <c r="R228" s="373"/>
      <c r="S228" s="176"/>
      <c r="T228" s="176"/>
      <c r="U228" s="176"/>
      <c r="V228" s="176"/>
      <c r="W228" s="176"/>
      <c r="X228" s="176"/>
      <c r="Y228" s="176"/>
      <c r="Z228" s="176"/>
      <c r="AA228" s="176"/>
      <c r="AB228" s="176"/>
      <c r="AC228" s="176"/>
      <c r="AD228" s="176"/>
      <c r="AE228" s="176"/>
      <c r="AF228" s="176"/>
      <c r="AG228" s="176"/>
      <c r="AH228" s="176"/>
      <c r="AI228" s="176"/>
      <c r="AJ228" s="176"/>
      <c r="AN228" s="176"/>
      <c r="AZ228" s="176"/>
    </row>
    <row r="229" spans="2:52" ht="12.75" customHeight="1">
      <c r="B229" s="176"/>
      <c r="C229" s="176"/>
      <c r="D229" s="176"/>
      <c r="E229" s="370"/>
      <c r="F229" s="370"/>
      <c r="G229" s="176"/>
      <c r="H229" s="176"/>
      <c r="I229" s="176"/>
      <c r="J229" s="176"/>
      <c r="K229" s="176"/>
      <c r="L229" s="176"/>
      <c r="M229" s="371"/>
      <c r="N229" s="176"/>
      <c r="O229" s="176"/>
      <c r="P229" s="176"/>
      <c r="Q229" s="372"/>
      <c r="R229" s="373"/>
      <c r="S229" s="176"/>
      <c r="T229" s="176"/>
      <c r="U229" s="176"/>
      <c r="V229" s="176"/>
      <c r="W229" s="176"/>
      <c r="X229" s="176"/>
      <c r="Y229" s="176"/>
      <c r="Z229" s="176"/>
      <c r="AA229" s="176"/>
      <c r="AB229" s="176"/>
      <c r="AC229" s="176"/>
      <c r="AD229" s="176"/>
      <c r="AE229" s="176"/>
      <c r="AF229" s="176"/>
      <c r="AG229" s="176"/>
      <c r="AH229" s="176"/>
      <c r="AI229" s="176"/>
      <c r="AJ229" s="176"/>
      <c r="AN229" s="176"/>
      <c r="AZ229" s="176"/>
    </row>
    <row r="230" spans="2:52" ht="12.75" customHeight="1">
      <c r="B230" s="176"/>
      <c r="C230" s="176"/>
      <c r="D230" s="176"/>
      <c r="E230" s="370"/>
      <c r="F230" s="370"/>
      <c r="G230" s="176"/>
      <c r="H230" s="176"/>
      <c r="I230" s="176"/>
      <c r="J230" s="176"/>
      <c r="K230" s="176"/>
      <c r="L230" s="176"/>
      <c r="M230" s="371"/>
      <c r="N230" s="176"/>
      <c r="O230" s="176"/>
      <c r="P230" s="176"/>
      <c r="Q230" s="372"/>
      <c r="R230" s="373"/>
      <c r="S230" s="176"/>
      <c r="T230" s="176"/>
      <c r="U230" s="176"/>
      <c r="V230" s="176"/>
      <c r="W230" s="176"/>
      <c r="X230" s="176"/>
      <c r="Y230" s="176"/>
      <c r="Z230" s="176"/>
      <c r="AA230" s="176"/>
      <c r="AB230" s="176"/>
      <c r="AC230" s="176"/>
      <c r="AD230" s="176"/>
      <c r="AE230" s="176"/>
      <c r="AF230" s="176"/>
      <c r="AG230" s="176"/>
      <c r="AH230" s="176"/>
      <c r="AI230" s="176"/>
      <c r="AJ230" s="176"/>
      <c r="AN230" s="176"/>
      <c r="AZ230" s="176"/>
    </row>
    <row r="231" spans="2:52" ht="12.75" customHeight="1">
      <c r="B231" s="176"/>
      <c r="C231" s="176"/>
      <c r="D231" s="176"/>
      <c r="E231" s="370"/>
      <c r="F231" s="370"/>
      <c r="G231" s="176"/>
      <c r="H231" s="176"/>
      <c r="I231" s="176"/>
      <c r="J231" s="176"/>
      <c r="K231" s="176"/>
      <c r="L231" s="176"/>
      <c r="M231" s="371"/>
      <c r="N231" s="176"/>
      <c r="O231" s="176"/>
      <c r="P231" s="176"/>
      <c r="Q231" s="372"/>
      <c r="R231" s="373"/>
      <c r="S231" s="176"/>
      <c r="T231" s="176"/>
      <c r="U231" s="176"/>
      <c r="V231" s="176"/>
      <c r="W231" s="176"/>
      <c r="X231" s="176"/>
      <c r="Y231" s="176"/>
      <c r="Z231" s="176"/>
      <c r="AA231" s="176"/>
      <c r="AB231" s="176"/>
      <c r="AC231" s="176"/>
      <c r="AD231" s="176"/>
      <c r="AE231" s="176"/>
      <c r="AF231" s="176"/>
      <c r="AG231" s="176"/>
      <c r="AH231" s="176"/>
      <c r="AI231" s="176"/>
      <c r="AJ231" s="176"/>
      <c r="AN231" s="176"/>
      <c r="AZ231" s="176"/>
    </row>
    <row r="232" spans="2:52" ht="12.75" customHeight="1">
      <c r="B232" s="176"/>
      <c r="C232" s="176"/>
      <c r="D232" s="176"/>
      <c r="E232" s="370"/>
      <c r="F232" s="370"/>
      <c r="G232" s="176"/>
      <c r="H232" s="176"/>
      <c r="I232" s="176"/>
      <c r="J232" s="176"/>
      <c r="K232" s="176"/>
      <c r="L232" s="176"/>
      <c r="M232" s="371"/>
      <c r="N232" s="176"/>
      <c r="O232" s="176"/>
      <c r="P232" s="176"/>
      <c r="Q232" s="372"/>
      <c r="R232" s="373"/>
      <c r="S232" s="176"/>
      <c r="T232" s="176"/>
      <c r="U232" s="176"/>
      <c r="V232" s="176"/>
      <c r="W232" s="176"/>
      <c r="X232" s="176"/>
      <c r="Y232" s="176"/>
      <c r="Z232" s="176"/>
      <c r="AA232" s="176"/>
      <c r="AB232" s="176"/>
      <c r="AC232" s="176"/>
      <c r="AD232" s="176"/>
      <c r="AE232" s="176"/>
      <c r="AF232" s="176"/>
      <c r="AG232" s="176"/>
      <c r="AH232" s="176"/>
      <c r="AI232" s="176"/>
      <c r="AJ232" s="176"/>
      <c r="AN232" s="176"/>
      <c r="AZ232" s="176"/>
    </row>
    <row r="233" spans="2:52" ht="12.75" customHeight="1">
      <c r="B233" s="176"/>
      <c r="C233" s="176"/>
      <c r="D233" s="176"/>
      <c r="E233" s="370"/>
      <c r="F233" s="370"/>
      <c r="G233" s="176"/>
      <c r="H233" s="176"/>
      <c r="I233" s="176"/>
      <c r="J233" s="176"/>
      <c r="K233" s="176"/>
      <c r="L233" s="176"/>
      <c r="M233" s="371"/>
      <c r="N233" s="176"/>
      <c r="O233" s="176"/>
      <c r="P233" s="176"/>
      <c r="Q233" s="372"/>
      <c r="R233" s="373"/>
      <c r="S233" s="176"/>
      <c r="T233" s="176"/>
      <c r="U233" s="176"/>
      <c r="V233" s="176"/>
      <c r="W233" s="176"/>
      <c r="X233" s="176"/>
      <c r="Y233" s="176"/>
      <c r="Z233" s="176"/>
      <c r="AA233" s="176"/>
      <c r="AB233" s="176"/>
      <c r="AC233" s="176"/>
      <c r="AD233" s="176"/>
      <c r="AE233" s="176"/>
      <c r="AF233" s="176"/>
      <c r="AG233" s="176"/>
      <c r="AH233" s="176"/>
      <c r="AI233" s="176"/>
      <c r="AJ233" s="176"/>
      <c r="AN233" s="176"/>
      <c r="AZ233" s="176"/>
    </row>
    <row r="234" spans="2:52" ht="12.75" customHeight="1">
      <c r="B234" s="176"/>
      <c r="C234" s="176"/>
      <c r="D234" s="176"/>
      <c r="E234" s="370"/>
      <c r="F234" s="370"/>
      <c r="G234" s="176"/>
      <c r="H234" s="176"/>
      <c r="I234" s="176"/>
      <c r="J234" s="176"/>
      <c r="K234" s="176"/>
      <c r="L234" s="176"/>
      <c r="M234" s="371"/>
      <c r="N234" s="176"/>
      <c r="O234" s="176"/>
      <c r="P234" s="176"/>
      <c r="Q234" s="372"/>
      <c r="R234" s="373"/>
      <c r="S234" s="176"/>
      <c r="T234" s="176"/>
      <c r="U234" s="176"/>
      <c r="V234" s="176"/>
      <c r="W234" s="176"/>
      <c r="X234" s="176"/>
      <c r="Y234" s="176"/>
      <c r="Z234" s="176"/>
      <c r="AA234" s="176"/>
      <c r="AB234" s="176"/>
      <c r="AC234" s="176"/>
      <c r="AD234" s="176"/>
      <c r="AE234" s="176"/>
      <c r="AF234" s="176"/>
      <c r="AG234" s="176"/>
      <c r="AH234" s="176"/>
      <c r="AI234" s="176"/>
      <c r="AJ234" s="176"/>
      <c r="AN234" s="176"/>
      <c r="AZ234" s="176"/>
    </row>
    <row r="235" spans="2:52" ht="12.75" customHeight="1">
      <c r="B235" s="176"/>
      <c r="C235" s="176"/>
      <c r="D235" s="176"/>
      <c r="E235" s="370"/>
      <c r="F235" s="370"/>
      <c r="G235" s="176"/>
      <c r="H235" s="176"/>
      <c r="I235" s="176"/>
      <c r="J235" s="176"/>
      <c r="K235" s="176"/>
      <c r="L235" s="176"/>
      <c r="M235" s="371"/>
      <c r="N235" s="176"/>
      <c r="O235" s="176"/>
      <c r="P235" s="176"/>
      <c r="Q235" s="372"/>
      <c r="R235" s="373"/>
      <c r="S235" s="176"/>
      <c r="T235" s="176"/>
      <c r="U235" s="176"/>
      <c r="V235" s="176"/>
      <c r="W235" s="176"/>
      <c r="X235" s="176"/>
      <c r="Y235" s="176"/>
      <c r="Z235" s="176"/>
      <c r="AA235" s="176"/>
      <c r="AB235" s="176"/>
      <c r="AC235" s="176"/>
      <c r="AD235" s="176"/>
      <c r="AE235" s="176"/>
      <c r="AF235" s="176"/>
      <c r="AG235" s="176"/>
      <c r="AH235" s="176"/>
      <c r="AI235" s="176"/>
      <c r="AJ235" s="176"/>
      <c r="AN235" s="176"/>
      <c r="AZ235" s="176"/>
    </row>
    <row r="236" spans="2:52" ht="12.75" customHeight="1">
      <c r="B236" s="176"/>
      <c r="C236" s="176"/>
      <c r="D236" s="176"/>
      <c r="E236" s="370"/>
      <c r="F236" s="370"/>
      <c r="G236" s="176"/>
      <c r="H236" s="176"/>
      <c r="I236" s="176"/>
      <c r="J236" s="176"/>
      <c r="K236" s="176"/>
      <c r="L236" s="176"/>
      <c r="M236" s="371"/>
      <c r="N236" s="176"/>
      <c r="O236" s="176"/>
      <c r="P236" s="176"/>
      <c r="Q236" s="372"/>
      <c r="R236" s="373"/>
      <c r="S236" s="176"/>
      <c r="T236" s="176"/>
      <c r="U236" s="176"/>
      <c r="V236" s="176"/>
      <c r="W236" s="176"/>
      <c r="X236" s="176"/>
      <c r="Y236" s="176"/>
      <c r="Z236" s="176"/>
      <c r="AA236" s="176"/>
      <c r="AB236" s="176"/>
      <c r="AC236" s="176"/>
      <c r="AD236" s="176"/>
      <c r="AE236" s="176"/>
      <c r="AF236" s="176"/>
      <c r="AG236" s="176"/>
      <c r="AH236" s="176"/>
      <c r="AI236" s="176"/>
      <c r="AJ236" s="176"/>
      <c r="AN236" s="176"/>
      <c r="AZ236" s="176"/>
    </row>
    <row r="237" spans="2:52" ht="12.75" customHeight="1">
      <c r="B237" s="176"/>
      <c r="C237" s="176"/>
      <c r="D237" s="176"/>
      <c r="E237" s="370"/>
      <c r="F237" s="370"/>
      <c r="G237" s="176"/>
      <c r="H237" s="176"/>
      <c r="I237" s="176"/>
      <c r="J237" s="176"/>
      <c r="K237" s="176"/>
      <c r="L237" s="176"/>
      <c r="M237" s="371"/>
      <c r="N237" s="176"/>
      <c r="O237" s="176"/>
      <c r="P237" s="176"/>
      <c r="Q237" s="372"/>
      <c r="R237" s="373"/>
      <c r="S237" s="176"/>
      <c r="T237" s="176"/>
      <c r="U237" s="176"/>
      <c r="V237" s="176"/>
      <c r="W237" s="176"/>
      <c r="X237" s="176"/>
      <c r="Y237" s="176"/>
      <c r="Z237" s="176"/>
      <c r="AA237" s="176"/>
      <c r="AB237" s="176"/>
      <c r="AC237" s="176"/>
      <c r="AD237" s="176"/>
      <c r="AE237" s="176"/>
      <c r="AF237" s="176"/>
      <c r="AG237" s="176"/>
      <c r="AH237" s="176"/>
      <c r="AI237" s="176"/>
      <c r="AJ237" s="176"/>
      <c r="AN237" s="176"/>
      <c r="AZ237" s="176"/>
    </row>
    <row r="238" spans="2:52" ht="12.75" customHeight="1">
      <c r="B238" s="176"/>
      <c r="C238" s="176"/>
      <c r="D238" s="176"/>
      <c r="E238" s="370"/>
      <c r="F238" s="370"/>
      <c r="G238" s="176"/>
      <c r="H238" s="176"/>
      <c r="I238" s="176"/>
      <c r="J238" s="176"/>
      <c r="K238" s="176"/>
      <c r="L238" s="176"/>
      <c r="M238" s="371"/>
      <c r="N238" s="176"/>
      <c r="O238" s="176"/>
      <c r="P238" s="176"/>
      <c r="Q238" s="372"/>
      <c r="R238" s="373"/>
      <c r="S238" s="176"/>
      <c r="T238" s="176"/>
      <c r="U238" s="176"/>
      <c r="V238" s="176"/>
      <c r="W238" s="176"/>
      <c r="X238" s="176"/>
      <c r="Y238" s="176"/>
      <c r="Z238" s="176"/>
      <c r="AA238" s="176"/>
      <c r="AB238" s="176"/>
      <c r="AC238" s="176"/>
      <c r="AD238" s="176"/>
      <c r="AE238" s="176"/>
      <c r="AF238" s="176"/>
      <c r="AG238" s="176"/>
      <c r="AH238" s="176"/>
      <c r="AI238" s="176"/>
      <c r="AJ238" s="176"/>
      <c r="AN238" s="176"/>
      <c r="AZ238" s="176"/>
    </row>
    <row r="239" spans="2:52" ht="12.75" customHeight="1">
      <c r="B239" s="176"/>
      <c r="C239" s="176"/>
      <c r="D239" s="176"/>
      <c r="E239" s="370"/>
      <c r="F239" s="370"/>
      <c r="G239" s="176"/>
      <c r="H239" s="176"/>
      <c r="I239" s="176"/>
      <c r="J239" s="176"/>
      <c r="K239" s="176"/>
      <c r="L239" s="176"/>
      <c r="M239" s="371"/>
      <c r="N239" s="176"/>
      <c r="O239" s="176"/>
      <c r="P239" s="176"/>
      <c r="Q239" s="372"/>
      <c r="R239" s="373"/>
      <c r="S239" s="176"/>
      <c r="T239" s="176"/>
      <c r="U239" s="176"/>
      <c r="V239" s="176"/>
      <c r="W239" s="176"/>
      <c r="X239" s="176"/>
      <c r="Y239" s="176"/>
      <c r="Z239" s="176"/>
      <c r="AA239" s="176"/>
      <c r="AB239" s="176"/>
      <c r="AC239" s="176"/>
      <c r="AD239" s="176"/>
      <c r="AE239" s="176"/>
      <c r="AF239" s="176"/>
      <c r="AG239" s="176"/>
      <c r="AH239" s="176"/>
      <c r="AI239" s="176"/>
      <c r="AJ239" s="176"/>
      <c r="AN239" s="176"/>
      <c r="AZ239" s="176"/>
    </row>
    <row r="240" spans="2:52" ht="12.75" customHeight="1">
      <c r="B240" s="176"/>
      <c r="C240" s="176"/>
      <c r="D240" s="176"/>
      <c r="E240" s="370"/>
      <c r="F240" s="370"/>
      <c r="G240" s="176"/>
      <c r="H240" s="176"/>
      <c r="I240" s="176"/>
      <c r="J240" s="176"/>
      <c r="K240" s="176"/>
      <c r="L240" s="176"/>
      <c r="M240" s="371"/>
      <c r="N240" s="176"/>
      <c r="O240" s="176"/>
      <c r="P240" s="176"/>
      <c r="Q240" s="372"/>
      <c r="R240" s="373"/>
      <c r="S240" s="176"/>
      <c r="T240" s="176"/>
      <c r="U240" s="176"/>
      <c r="V240" s="176"/>
      <c r="W240" s="176"/>
      <c r="X240" s="176"/>
      <c r="Y240" s="176"/>
      <c r="Z240" s="176"/>
      <c r="AA240" s="176"/>
      <c r="AB240" s="176"/>
      <c r="AC240" s="176"/>
      <c r="AD240" s="176"/>
      <c r="AE240" s="176"/>
      <c r="AF240" s="176"/>
      <c r="AG240" s="176"/>
      <c r="AH240" s="176"/>
      <c r="AI240" s="176"/>
      <c r="AJ240" s="176"/>
      <c r="AN240" s="176"/>
      <c r="AZ240" s="176"/>
    </row>
    <row r="241" spans="2:52" ht="12.75" customHeight="1">
      <c r="B241" s="176"/>
      <c r="C241" s="176"/>
      <c r="D241" s="176"/>
      <c r="E241" s="370"/>
      <c r="F241" s="370"/>
      <c r="G241" s="176"/>
      <c r="H241" s="176"/>
      <c r="I241" s="176"/>
      <c r="J241" s="176"/>
      <c r="K241" s="176"/>
      <c r="L241" s="176"/>
      <c r="M241" s="371"/>
      <c r="N241" s="176"/>
      <c r="O241" s="176"/>
      <c r="P241" s="176"/>
      <c r="Q241" s="372"/>
      <c r="R241" s="373"/>
      <c r="S241" s="176"/>
      <c r="T241" s="176"/>
      <c r="U241" s="176"/>
      <c r="V241" s="176"/>
      <c r="W241" s="176"/>
      <c r="X241" s="176"/>
      <c r="Y241" s="176"/>
      <c r="Z241" s="176"/>
      <c r="AA241" s="176"/>
      <c r="AB241" s="176"/>
      <c r="AC241" s="176"/>
      <c r="AD241" s="176"/>
      <c r="AE241" s="176"/>
      <c r="AF241" s="176"/>
      <c r="AG241" s="176"/>
      <c r="AH241" s="176"/>
      <c r="AI241" s="176"/>
      <c r="AJ241" s="176"/>
      <c r="AN241" s="176"/>
      <c r="AZ241" s="176"/>
    </row>
    <row r="242" spans="2:52" ht="12.75" customHeight="1">
      <c r="B242" s="176"/>
      <c r="C242" s="176"/>
      <c r="D242" s="176"/>
      <c r="E242" s="370"/>
      <c r="F242" s="370"/>
      <c r="G242" s="176"/>
      <c r="H242" s="176"/>
      <c r="I242" s="176"/>
      <c r="J242" s="176"/>
      <c r="K242" s="176"/>
      <c r="L242" s="176"/>
      <c r="M242" s="371"/>
      <c r="N242" s="176"/>
      <c r="O242" s="176"/>
      <c r="P242" s="176"/>
      <c r="Q242" s="372"/>
      <c r="R242" s="373"/>
      <c r="S242" s="176"/>
      <c r="T242" s="176"/>
      <c r="U242" s="176"/>
      <c r="V242" s="176"/>
      <c r="W242" s="176"/>
      <c r="X242" s="176"/>
      <c r="Y242" s="176"/>
      <c r="Z242" s="176"/>
      <c r="AA242" s="176"/>
      <c r="AB242" s="176"/>
      <c r="AC242" s="176"/>
      <c r="AD242" s="176"/>
      <c r="AE242" s="176"/>
      <c r="AF242" s="176"/>
      <c r="AG242" s="176"/>
      <c r="AH242" s="176"/>
      <c r="AI242" s="176"/>
      <c r="AJ242" s="176"/>
      <c r="AN242" s="176"/>
      <c r="AZ242" s="176"/>
    </row>
    <row r="243" spans="2:52" ht="12.75" customHeight="1">
      <c r="B243" s="176"/>
      <c r="C243" s="176"/>
      <c r="D243" s="176"/>
      <c r="E243" s="370"/>
      <c r="F243" s="370"/>
      <c r="G243" s="176"/>
      <c r="H243" s="176"/>
      <c r="I243" s="176"/>
      <c r="J243" s="176"/>
      <c r="K243" s="176"/>
      <c r="L243" s="176"/>
      <c r="M243" s="371"/>
      <c r="N243" s="176"/>
      <c r="O243" s="176"/>
      <c r="P243" s="176"/>
      <c r="Q243" s="372"/>
      <c r="R243" s="373"/>
      <c r="S243" s="176"/>
      <c r="T243" s="176"/>
      <c r="U243" s="176"/>
      <c r="V243" s="176"/>
      <c r="W243" s="176"/>
      <c r="X243" s="176"/>
      <c r="Y243" s="176"/>
      <c r="Z243" s="176"/>
      <c r="AA243" s="176"/>
      <c r="AB243" s="176"/>
      <c r="AC243" s="176"/>
      <c r="AD243" s="176"/>
      <c r="AE243" s="176"/>
      <c r="AF243" s="176"/>
      <c r="AG243" s="176"/>
      <c r="AH243" s="176"/>
      <c r="AI243" s="176"/>
      <c r="AJ243" s="176"/>
      <c r="AN243" s="176"/>
      <c r="AZ243" s="176"/>
    </row>
    <row r="244" spans="2:52" ht="12.75" customHeight="1">
      <c r="B244" s="176"/>
      <c r="C244" s="176"/>
      <c r="D244" s="176"/>
      <c r="E244" s="370"/>
      <c r="F244" s="370"/>
      <c r="G244" s="176"/>
      <c r="H244" s="176"/>
      <c r="I244" s="176"/>
      <c r="J244" s="176"/>
      <c r="K244" s="176"/>
      <c r="L244" s="176"/>
      <c r="M244" s="371"/>
      <c r="N244" s="176"/>
      <c r="O244" s="176"/>
      <c r="P244" s="176"/>
      <c r="Q244" s="372"/>
      <c r="R244" s="373"/>
      <c r="S244" s="176"/>
      <c r="T244" s="176"/>
      <c r="U244" s="176"/>
      <c r="V244" s="176"/>
      <c r="W244" s="176"/>
      <c r="X244" s="176"/>
      <c r="Y244" s="176"/>
      <c r="Z244" s="176"/>
      <c r="AA244" s="176"/>
      <c r="AB244" s="176"/>
      <c r="AC244" s="176"/>
      <c r="AD244" s="176"/>
      <c r="AE244" s="176"/>
      <c r="AF244" s="176"/>
      <c r="AG244" s="176"/>
      <c r="AH244" s="176"/>
      <c r="AI244" s="176"/>
      <c r="AJ244" s="176"/>
      <c r="AN244" s="176"/>
      <c r="AZ244" s="176"/>
    </row>
    <row r="245" spans="2:52" ht="12.75" customHeight="1">
      <c r="B245" s="176"/>
      <c r="C245" s="176"/>
      <c r="D245" s="176"/>
      <c r="E245" s="370"/>
      <c r="F245" s="370"/>
      <c r="G245" s="176"/>
      <c r="H245" s="176"/>
      <c r="I245" s="176"/>
      <c r="J245" s="176"/>
      <c r="K245" s="176"/>
      <c r="L245" s="176"/>
      <c r="M245" s="371"/>
      <c r="N245" s="176"/>
      <c r="O245" s="176"/>
      <c r="P245" s="176"/>
      <c r="Q245" s="372"/>
      <c r="R245" s="373"/>
      <c r="S245" s="176"/>
      <c r="T245" s="176"/>
      <c r="U245" s="176"/>
      <c r="V245" s="176"/>
      <c r="W245" s="176"/>
      <c r="X245" s="176"/>
      <c r="Y245" s="176"/>
      <c r="Z245" s="176"/>
      <c r="AA245" s="176"/>
      <c r="AB245" s="176"/>
      <c r="AC245" s="176"/>
      <c r="AD245" s="176"/>
      <c r="AE245" s="176"/>
      <c r="AF245" s="176"/>
      <c r="AG245" s="176"/>
      <c r="AH245" s="176"/>
      <c r="AI245" s="176"/>
      <c r="AJ245" s="176"/>
      <c r="AN245" s="176"/>
      <c r="AZ245" s="176"/>
    </row>
    <row r="246" spans="2:52" ht="12.75" customHeight="1">
      <c r="B246" s="176"/>
      <c r="C246" s="176"/>
      <c r="D246" s="176"/>
      <c r="E246" s="370"/>
      <c r="F246" s="370"/>
      <c r="G246" s="176"/>
      <c r="H246" s="176"/>
      <c r="I246" s="176"/>
      <c r="J246" s="176"/>
      <c r="K246" s="176"/>
      <c r="L246" s="176"/>
      <c r="M246" s="371"/>
      <c r="N246" s="176"/>
      <c r="O246" s="176"/>
      <c r="P246" s="176"/>
      <c r="Q246" s="372"/>
      <c r="R246" s="373"/>
      <c r="S246" s="176"/>
      <c r="T246" s="176"/>
      <c r="U246" s="176"/>
      <c r="V246" s="176"/>
      <c r="W246" s="176"/>
      <c r="X246" s="176"/>
      <c r="Y246" s="176"/>
      <c r="Z246" s="176"/>
      <c r="AA246" s="176"/>
      <c r="AB246" s="176"/>
      <c r="AC246" s="176"/>
      <c r="AD246" s="176"/>
      <c r="AE246" s="176"/>
      <c r="AF246" s="176"/>
      <c r="AG246" s="176"/>
      <c r="AH246" s="176"/>
      <c r="AI246" s="176"/>
      <c r="AJ246" s="176"/>
      <c r="AN246" s="176"/>
      <c r="AZ246" s="176"/>
    </row>
    <row r="247" spans="2:52" ht="12.75" customHeight="1">
      <c r="B247" s="176"/>
      <c r="C247" s="176"/>
      <c r="D247" s="176"/>
      <c r="E247" s="370"/>
      <c r="F247" s="370"/>
      <c r="G247" s="176"/>
      <c r="H247" s="176"/>
      <c r="I247" s="176"/>
      <c r="J247" s="176"/>
      <c r="K247" s="176"/>
      <c r="L247" s="176"/>
      <c r="M247" s="371"/>
      <c r="N247" s="176"/>
      <c r="O247" s="176"/>
      <c r="P247" s="176"/>
      <c r="Q247" s="372"/>
      <c r="R247" s="373"/>
      <c r="S247" s="176"/>
      <c r="T247" s="176"/>
      <c r="U247" s="176"/>
      <c r="V247" s="176"/>
      <c r="W247" s="176"/>
      <c r="X247" s="176"/>
      <c r="Y247" s="176"/>
      <c r="Z247" s="176"/>
      <c r="AA247" s="176"/>
      <c r="AB247" s="176"/>
      <c r="AC247" s="176"/>
      <c r="AD247" s="176"/>
      <c r="AE247" s="176"/>
      <c r="AF247" s="176"/>
      <c r="AG247" s="176"/>
      <c r="AH247" s="176"/>
      <c r="AI247" s="176"/>
      <c r="AJ247" s="176"/>
      <c r="AN247" s="176"/>
      <c r="AZ247" s="176"/>
    </row>
    <row r="248" spans="2:52" ht="12.75" customHeight="1">
      <c r="B248" s="176"/>
      <c r="C248" s="176"/>
      <c r="D248" s="176"/>
      <c r="E248" s="370"/>
      <c r="F248" s="370"/>
      <c r="G248" s="176"/>
      <c r="H248" s="176"/>
      <c r="I248" s="176"/>
      <c r="J248" s="176"/>
      <c r="K248" s="176"/>
      <c r="L248" s="176"/>
      <c r="M248" s="371"/>
      <c r="N248" s="176"/>
      <c r="O248" s="176"/>
      <c r="P248" s="176"/>
      <c r="Q248" s="372"/>
      <c r="R248" s="373"/>
      <c r="S248" s="176"/>
      <c r="T248" s="176"/>
      <c r="U248" s="176"/>
      <c r="V248" s="176"/>
      <c r="W248" s="176"/>
      <c r="X248" s="176"/>
      <c r="Y248" s="176"/>
      <c r="Z248" s="176"/>
      <c r="AA248" s="176"/>
      <c r="AB248" s="176"/>
      <c r="AC248" s="176"/>
      <c r="AD248" s="176"/>
      <c r="AE248" s="176"/>
      <c r="AF248" s="176"/>
      <c r="AG248" s="176"/>
      <c r="AH248" s="176"/>
      <c r="AI248" s="176"/>
      <c r="AJ248" s="176"/>
      <c r="AN248" s="176"/>
      <c r="AZ248" s="176"/>
    </row>
    <row r="249" spans="2:52" ht="12.75" customHeight="1">
      <c r="B249" s="176"/>
      <c r="C249" s="176"/>
      <c r="D249" s="176"/>
      <c r="E249" s="370"/>
      <c r="F249" s="370"/>
      <c r="G249" s="176"/>
      <c r="H249" s="176"/>
      <c r="I249" s="176"/>
      <c r="J249" s="176"/>
      <c r="K249" s="176"/>
      <c r="L249" s="176"/>
      <c r="M249" s="371"/>
      <c r="N249" s="176"/>
      <c r="O249" s="176"/>
      <c r="P249" s="176"/>
      <c r="Q249" s="372"/>
      <c r="R249" s="373"/>
      <c r="S249" s="176"/>
      <c r="T249" s="176"/>
      <c r="U249" s="176"/>
      <c r="V249" s="176"/>
      <c r="W249" s="176"/>
      <c r="X249" s="176"/>
      <c r="Y249" s="176"/>
      <c r="Z249" s="176"/>
      <c r="AA249" s="176"/>
      <c r="AB249" s="176"/>
      <c r="AC249" s="176"/>
      <c r="AD249" s="176"/>
      <c r="AE249" s="176"/>
      <c r="AF249" s="176"/>
      <c r="AG249" s="176"/>
      <c r="AH249" s="176"/>
      <c r="AI249" s="176"/>
      <c r="AJ249" s="176"/>
      <c r="AN249" s="176"/>
      <c r="AZ249" s="176"/>
    </row>
    <row r="250" spans="2:52" ht="12.75" customHeight="1">
      <c r="B250" s="176"/>
      <c r="C250" s="176"/>
      <c r="D250" s="176"/>
      <c r="E250" s="370"/>
      <c r="F250" s="370"/>
      <c r="G250" s="176"/>
      <c r="H250" s="176"/>
      <c r="I250" s="176"/>
      <c r="J250" s="176"/>
      <c r="K250" s="176"/>
      <c r="L250" s="176"/>
      <c r="M250" s="371"/>
      <c r="N250" s="176"/>
      <c r="O250" s="176"/>
      <c r="P250" s="176"/>
      <c r="Q250" s="372"/>
      <c r="R250" s="373"/>
      <c r="S250" s="176"/>
      <c r="T250" s="176"/>
      <c r="U250" s="176"/>
      <c r="V250" s="176"/>
      <c r="W250" s="176"/>
      <c r="X250" s="176"/>
      <c r="Y250" s="176"/>
      <c r="Z250" s="176"/>
      <c r="AA250" s="176"/>
      <c r="AB250" s="176"/>
      <c r="AC250" s="176"/>
      <c r="AD250" s="176"/>
      <c r="AE250" s="176"/>
      <c r="AF250" s="176"/>
      <c r="AG250" s="176"/>
      <c r="AH250" s="176"/>
      <c r="AI250" s="176"/>
      <c r="AJ250" s="176"/>
      <c r="AN250" s="176"/>
      <c r="AZ250" s="176"/>
    </row>
    <row r="251" spans="2:52" ht="12.75" customHeight="1">
      <c r="B251" s="176"/>
      <c r="C251" s="176"/>
      <c r="D251" s="176"/>
      <c r="E251" s="370"/>
      <c r="F251" s="370"/>
      <c r="G251" s="176"/>
      <c r="H251" s="176"/>
      <c r="I251" s="176"/>
      <c r="J251" s="176"/>
      <c r="K251" s="176"/>
      <c r="L251" s="176"/>
      <c r="M251" s="371"/>
      <c r="N251" s="176"/>
      <c r="O251" s="176"/>
      <c r="P251" s="176"/>
      <c r="Q251" s="372"/>
      <c r="R251" s="373"/>
      <c r="S251" s="176"/>
      <c r="T251" s="176"/>
      <c r="U251" s="176"/>
      <c r="V251" s="176"/>
      <c r="W251" s="176"/>
      <c r="X251" s="176"/>
      <c r="Y251" s="176"/>
      <c r="Z251" s="176"/>
      <c r="AA251" s="176"/>
      <c r="AB251" s="176"/>
      <c r="AC251" s="176"/>
      <c r="AD251" s="176"/>
      <c r="AE251" s="176"/>
      <c r="AF251" s="176"/>
      <c r="AG251" s="176"/>
      <c r="AH251" s="176"/>
      <c r="AI251" s="176"/>
      <c r="AJ251" s="176"/>
      <c r="AN251" s="176"/>
      <c r="AZ251" s="176"/>
    </row>
    <row r="252" spans="2:52" ht="12.75" customHeight="1">
      <c r="B252" s="176"/>
      <c r="C252" s="176"/>
      <c r="D252" s="176"/>
      <c r="E252" s="370"/>
      <c r="F252" s="370"/>
      <c r="G252" s="176"/>
      <c r="H252" s="176"/>
      <c r="I252" s="176"/>
      <c r="J252" s="176"/>
      <c r="K252" s="176"/>
      <c r="L252" s="176"/>
      <c r="M252" s="371"/>
      <c r="N252" s="176"/>
      <c r="O252" s="176"/>
      <c r="P252" s="176"/>
      <c r="Q252" s="372"/>
      <c r="R252" s="373"/>
      <c r="S252" s="176"/>
      <c r="T252" s="176"/>
      <c r="U252" s="176"/>
      <c r="V252" s="176"/>
      <c r="W252" s="176"/>
      <c r="X252" s="176"/>
      <c r="Y252" s="176"/>
      <c r="Z252" s="176"/>
      <c r="AA252" s="176"/>
      <c r="AB252" s="176"/>
      <c r="AC252" s="176"/>
      <c r="AD252" s="176"/>
      <c r="AE252" s="176"/>
      <c r="AF252" s="176"/>
      <c r="AG252" s="176"/>
      <c r="AH252" s="176"/>
      <c r="AI252" s="176"/>
      <c r="AJ252" s="176"/>
      <c r="AN252" s="176"/>
      <c r="AZ252" s="176"/>
    </row>
    <row r="253" spans="2:52" ht="12.75" customHeight="1">
      <c r="B253" s="176"/>
      <c r="C253" s="176"/>
      <c r="D253" s="176"/>
      <c r="E253" s="370"/>
      <c r="F253" s="370"/>
      <c r="G253" s="176"/>
      <c r="H253" s="176"/>
      <c r="I253" s="176"/>
      <c r="J253" s="176"/>
      <c r="K253" s="176"/>
      <c r="L253" s="176"/>
      <c r="M253" s="371"/>
      <c r="N253" s="176"/>
      <c r="O253" s="176"/>
      <c r="P253" s="176"/>
      <c r="Q253" s="372"/>
      <c r="R253" s="373"/>
      <c r="S253" s="176"/>
      <c r="T253" s="176"/>
      <c r="U253" s="176"/>
      <c r="V253" s="176"/>
      <c r="W253" s="176"/>
      <c r="X253" s="176"/>
      <c r="Y253" s="176"/>
      <c r="Z253" s="176"/>
      <c r="AA253" s="176"/>
      <c r="AB253" s="176"/>
      <c r="AC253" s="176"/>
      <c r="AD253" s="176"/>
      <c r="AE253" s="176"/>
      <c r="AF253" s="176"/>
      <c r="AG253" s="176"/>
      <c r="AH253" s="176"/>
      <c r="AI253" s="176"/>
      <c r="AJ253" s="176"/>
      <c r="AN253" s="176"/>
      <c r="AZ253" s="176"/>
    </row>
    <row r="254" spans="2:52" ht="12.75" customHeight="1">
      <c r="B254" s="176"/>
      <c r="C254" s="176"/>
      <c r="D254" s="176"/>
      <c r="E254" s="370"/>
      <c r="F254" s="370"/>
      <c r="G254" s="176"/>
      <c r="H254" s="176"/>
      <c r="I254" s="176"/>
      <c r="J254" s="176"/>
      <c r="K254" s="176"/>
      <c r="L254" s="176"/>
      <c r="M254" s="371"/>
      <c r="N254" s="176"/>
      <c r="O254" s="176"/>
      <c r="P254" s="176"/>
      <c r="Q254" s="372"/>
      <c r="R254" s="373"/>
      <c r="S254" s="176"/>
      <c r="T254" s="176"/>
      <c r="U254" s="176"/>
      <c r="V254" s="176"/>
      <c r="W254" s="176"/>
      <c r="X254" s="176"/>
      <c r="Y254" s="176"/>
      <c r="Z254" s="176"/>
      <c r="AA254" s="176"/>
      <c r="AB254" s="176"/>
      <c r="AC254" s="176"/>
      <c r="AD254" s="176"/>
      <c r="AE254" s="176"/>
      <c r="AF254" s="176"/>
      <c r="AG254" s="176"/>
      <c r="AH254" s="176"/>
      <c r="AI254" s="176"/>
      <c r="AJ254" s="176"/>
      <c r="AN254" s="176"/>
      <c r="AZ254" s="176"/>
    </row>
    <row r="255" spans="2:52" ht="12.75" customHeight="1">
      <c r="B255" s="176"/>
      <c r="C255" s="176"/>
      <c r="D255" s="176"/>
      <c r="E255" s="370"/>
      <c r="F255" s="370"/>
      <c r="G255" s="176"/>
      <c r="H255" s="176"/>
      <c r="I255" s="176"/>
      <c r="J255" s="176"/>
      <c r="K255" s="176"/>
      <c r="L255" s="176"/>
      <c r="M255" s="371"/>
      <c r="N255" s="176"/>
      <c r="O255" s="176"/>
      <c r="P255" s="176"/>
      <c r="Q255" s="372"/>
      <c r="R255" s="373"/>
      <c r="S255" s="176"/>
      <c r="T255" s="176"/>
      <c r="U255" s="176"/>
      <c r="V255" s="176"/>
      <c r="W255" s="176"/>
      <c r="X255" s="176"/>
      <c r="Y255" s="176"/>
      <c r="Z255" s="176"/>
      <c r="AA255" s="176"/>
      <c r="AB255" s="176"/>
      <c r="AC255" s="176"/>
      <c r="AD255" s="176"/>
      <c r="AE255" s="176"/>
      <c r="AF255" s="176"/>
      <c r="AG255" s="176"/>
      <c r="AH255" s="176"/>
      <c r="AI255" s="176"/>
      <c r="AJ255" s="176"/>
      <c r="AN255" s="176"/>
      <c r="AZ255" s="176"/>
    </row>
    <row r="256" spans="2:52" ht="12.75" customHeight="1">
      <c r="B256" s="176"/>
      <c r="C256" s="176"/>
      <c r="D256" s="176"/>
      <c r="E256" s="370"/>
      <c r="F256" s="370"/>
      <c r="G256" s="176"/>
      <c r="H256" s="176"/>
      <c r="I256" s="176"/>
      <c r="J256" s="176"/>
      <c r="K256" s="176"/>
      <c r="L256" s="176"/>
      <c r="M256" s="371"/>
      <c r="N256" s="176"/>
      <c r="O256" s="176"/>
      <c r="P256" s="176"/>
      <c r="Q256" s="372"/>
      <c r="R256" s="373"/>
      <c r="S256" s="176"/>
      <c r="T256" s="176"/>
      <c r="U256" s="176"/>
      <c r="V256" s="176"/>
      <c r="W256" s="176"/>
      <c r="X256" s="176"/>
      <c r="Y256" s="176"/>
      <c r="Z256" s="176"/>
      <c r="AA256" s="176"/>
      <c r="AB256" s="176"/>
      <c r="AC256" s="176"/>
      <c r="AD256" s="176"/>
      <c r="AE256" s="176"/>
      <c r="AF256" s="176"/>
      <c r="AG256" s="176"/>
      <c r="AH256" s="176"/>
      <c r="AI256" s="176"/>
      <c r="AJ256" s="176"/>
      <c r="AN256" s="176"/>
      <c r="AZ256" s="176"/>
    </row>
    <row r="257" spans="2:52" ht="12.75" customHeight="1">
      <c r="B257" s="176"/>
      <c r="C257" s="176"/>
      <c r="D257" s="176"/>
      <c r="E257" s="370"/>
      <c r="F257" s="370"/>
      <c r="G257" s="176"/>
      <c r="H257" s="176"/>
      <c r="I257" s="176"/>
      <c r="J257" s="176"/>
      <c r="K257" s="176"/>
      <c r="L257" s="176"/>
      <c r="M257" s="371"/>
      <c r="N257" s="176"/>
      <c r="O257" s="176"/>
      <c r="P257" s="176"/>
      <c r="Q257" s="372"/>
      <c r="R257" s="373"/>
      <c r="S257" s="176"/>
      <c r="T257" s="176"/>
      <c r="U257" s="176"/>
      <c r="V257" s="176"/>
      <c r="W257" s="176"/>
      <c r="X257" s="176"/>
      <c r="Y257" s="176"/>
      <c r="Z257" s="176"/>
      <c r="AA257" s="176"/>
      <c r="AB257" s="176"/>
      <c r="AC257" s="176"/>
      <c r="AD257" s="176"/>
      <c r="AE257" s="176"/>
      <c r="AF257" s="176"/>
      <c r="AG257" s="176"/>
      <c r="AH257" s="176"/>
      <c r="AI257" s="176"/>
      <c r="AJ257" s="176"/>
      <c r="AN257" s="176"/>
      <c r="AZ257" s="176"/>
    </row>
    <row r="258" spans="2:52" ht="12.75" customHeight="1">
      <c r="B258" s="176"/>
      <c r="C258" s="176"/>
      <c r="D258" s="176"/>
      <c r="E258" s="370"/>
      <c r="F258" s="370"/>
      <c r="G258" s="176"/>
      <c r="H258" s="176"/>
      <c r="I258" s="176"/>
      <c r="J258" s="176"/>
      <c r="K258" s="176"/>
      <c r="L258" s="176"/>
      <c r="M258" s="371"/>
      <c r="N258" s="176"/>
      <c r="O258" s="176"/>
      <c r="P258" s="176"/>
      <c r="Q258" s="372"/>
      <c r="R258" s="373"/>
      <c r="S258" s="176"/>
      <c r="T258" s="176"/>
      <c r="U258" s="176"/>
      <c r="V258" s="176"/>
      <c r="W258" s="176"/>
      <c r="X258" s="176"/>
      <c r="Y258" s="176"/>
      <c r="Z258" s="176"/>
      <c r="AA258" s="176"/>
      <c r="AB258" s="176"/>
      <c r="AC258" s="176"/>
      <c r="AD258" s="176"/>
      <c r="AE258" s="176"/>
      <c r="AF258" s="176"/>
      <c r="AG258" s="176"/>
      <c r="AH258" s="176"/>
      <c r="AI258" s="176"/>
      <c r="AJ258" s="176"/>
      <c r="AN258" s="176"/>
      <c r="AZ258" s="176"/>
    </row>
    <row r="259" spans="2:52" ht="12.75" customHeight="1">
      <c r="B259" s="176"/>
      <c r="C259" s="176"/>
      <c r="D259" s="176"/>
      <c r="E259" s="370"/>
      <c r="F259" s="370"/>
      <c r="G259" s="176"/>
      <c r="H259" s="176"/>
      <c r="I259" s="176"/>
      <c r="J259" s="176"/>
      <c r="K259" s="176"/>
      <c r="L259" s="176"/>
      <c r="M259" s="371"/>
      <c r="N259" s="176"/>
      <c r="O259" s="176"/>
      <c r="P259" s="176"/>
      <c r="Q259" s="372"/>
      <c r="R259" s="373"/>
      <c r="S259" s="176"/>
      <c r="T259" s="176"/>
      <c r="U259" s="176"/>
      <c r="V259" s="176"/>
      <c r="W259" s="176"/>
      <c r="X259" s="176"/>
      <c r="Y259" s="176"/>
      <c r="Z259" s="176"/>
      <c r="AA259" s="176"/>
      <c r="AB259" s="176"/>
      <c r="AC259" s="176"/>
      <c r="AD259" s="176"/>
      <c r="AE259" s="176"/>
      <c r="AF259" s="176"/>
      <c r="AG259" s="176"/>
      <c r="AH259" s="176"/>
      <c r="AI259" s="176"/>
      <c r="AJ259" s="176"/>
      <c r="AN259" s="176"/>
      <c r="AZ259" s="176"/>
    </row>
    <row r="260" spans="2:52" ht="12.75" customHeight="1">
      <c r="B260" s="176"/>
      <c r="C260" s="176"/>
      <c r="D260" s="176"/>
      <c r="E260" s="370"/>
      <c r="F260" s="370"/>
      <c r="G260" s="176"/>
      <c r="H260" s="176"/>
      <c r="I260" s="176"/>
      <c r="J260" s="176"/>
      <c r="K260" s="176"/>
      <c r="L260" s="176"/>
      <c r="M260" s="371"/>
      <c r="N260" s="176"/>
      <c r="O260" s="176"/>
      <c r="P260" s="176"/>
      <c r="Q260" s="372"/>
      <c r="R260" s="373"/>
      <c r="S260" s="176"/>
      <c r="T260" s="176"/>
      <c r="U260" s="176"/>
      <c r="V260" s="176"/>
      <c r="W260" s="176"/>
      <c r="X260" s="176"/>
      <c r="Y260" s="176"/>
      <c r="Z260" s="176"/>
      <c r="AA260" s="176"/>
      <c r="AB260" s="176"/>
      <c r="AC260" s="176"/>
      <c r="AD260" s="176"/>
      <c r="AE260" s="176"/>
      <c r="AF260" s="176"/>
      <c r="AG260" s="176"/>
      <c r="AH260" s="176"/>
      <c r="AI260" s="176"/>
      <c r="AJ260" s="176"/>
      <c r="AN260" s="176"/>
      <c r="AZ260" s="176"/>
    </row>
    <row r="261" spans="2:52" ht="12.75" customHeight="1">
      <c r="B261" s="176"/>
      <c r="C261" s="176"/>
      <c r="D261" s="176"/>
      <c r="E261" s="370"/>
      <c r="F261" s="370"/>
      <c r="G261" s="176"/>
      <c r="H261" s="176"/>
      <c r="I261" s="176"/>
      <c r="J261" s="176"/>
      <c r="K261" s="176"/>
      <c r="L261" s="176"/>
      <c r="M261" s="371"/>
      <c r="N261" s="176"/>
      <c r="O261" s="176"/>
      <c r="P261" s="176"/>
      <c r="Q261" s="372"/>
      <c r="R261" s="373"/>
      <c r="S261" s="176"/>
      <c r="T261" s="176"/>
      <c r="U261" s="176"/>
      <c r="V261" s="176"/>
      <c r="W261" s="176"/>
      <c r="X261" s="176"/>
      <c r="Y261" s="176"/>
      <c r="Z261" s="176"/>
      <c r="AA261" s="176"/>
      <c r="AB261" s="176"/>
      <c r="AC261" s="176"/>
      <c r="AD261" s="176"/>
      <c r="AE261" s="176"/>
      <c r="AF261" s="176"/>
      <c r="AG261" s="176"/>
      <c r="AH261" s="176"/>
      <c r="AI261" s="176"/>
      <c r="AJ261" s="176"/>
      <c r="AN261" s="176"/>
      <c r="AZ261" s="176"/>
    </row>
    <row r="262" spans="2:52" ht="12.75" customHeight="1">
      <c r="B262" s="176"/>
      <c r="C262" s="176"/>
      <c r="D262" s="176"/>
      <c r="E262" s="370"/>
      <c r="F262" s="370"/>
      <c r="G262" s="176"/>
      <c r="H262" s="176"/>
      <c r="I262" s="176"/>
      <c r="J262" s="176"/>
      <c r="K262" s="176"/>
      <c r="L262" s="176"/>
      <c r="M262" s="371"/>
      <c r="N262" s="176"/>
      <c r="O262" s="176"/>
      <c r="P262" s="176"/>
      <c r="Q262" s="372"/>
      <c r="R262" s="373"/>
      <c r="S262" s="176"/>
      <c r="T262" s="176"/>
      <c r="U262" s="176"/>
      <c r="V262" s="176"/>
      <c r="W262" s="176"/>
      <c r="X262" s="176"/>
      <c r="Y262" s="176"/>
      <c r="Z262" s="176"/>
      <c r="AA262" s="176"/>
      <c r="AB262" s="176"/>
      <c r="AC262" s="176"/>
      <c r="AD262" s="176"/>
      <c r="AE262" s="176"/>
      <c r="AF262" s="176"/>
      <c r="AG262" s="176"/>
      <c r="AH262" s="176"/>
      <c r="AI262" s="176"/>
      <c r="AJ262" s="176"/>
      <c r="AN262" s="176"/>
      <c r="AZ262" s="176"/>
    </row>
    <row r="263" spans="2:52" ht="12.75" customHeight="1">
      <c r="B263" s="176"/>
      <c r="C263" s="176"/>
      <c r="D263" s="176"/>
      <c r="E263" s="370"/>
      <c r="F263" s="370"/>
      <c r="G263" s="176"/>
      <c r="H263" s="176"/>
      <c r="I263" s="176"/>
      <c r="J263" s="176"/>
      <c r="K263" s="176"/>
      <c r="L263" s="176"/>
      <c r="M263" s="371"/>
      <c r="N263" s="176"/>
      <c r="O263" s="176"/>
      <c r="P263" s="176"/>
      <c r="Q263" s="372"/>
      <c r="R263" s="373"/>
      <c r="S263" s="176"/>
      <c r="T263" s="176"/>
      <c r="U263" s="176"/>
      <c r="V263" s="176"/>
      <c r="W263" s="176"/>
      <c r="X263" s="176"/>
      <c r="Y263" s="176"/>
      <c r="Z263" s="176"/>
      <c r="AA263" s="176"/>
      <c r="AB263" s="176"/>
      <c r="AC263" s="176"/>
      <c r="AD263" s="176"/>
      <c r="AE263" s="176"/>
      <c r="AF263" s="176"/>
      <c r="AG263" s="176"/>
      <c r="AH263" s="176"/>
      <c r="AI263" s="176"/>
      <c r="AJ263" s="176"/>
      <c r="AN263" s="176"/>
      <c r="AZ263" s="176"/>
    </row>
    <row r="264" spans="2:52" ht="12.75" customHeight="1">
      <c r="B264" s="176"/>
      <c r="C264" s="176"/>
      <c r="D264" s="176"/>
      <c r="E264" s="370"/>
      <c r="F264" s="370"/>
      <c r="G264" s="176"/>
      <c r="H264" s="176"/>
      <c r="I264" s="176"/>
      <c r="J264" s="176"/>
      <c r="K264" s="176"/>
      <c r="L264" s="176"/>
      <c r="M264" s="371"/>
      <c r="N264" s="176"/>
      <c r="O264" s="176"/>
      <c r="P264" s="176"/>
      <c r="Q264" s="372"/>
      <c r="R264" s="373"/>
      <c r="S264" s="176"/>
      <c r="T264" s="176"/>
      <c r="U264" s="176"/>
      <c r="V264" s="176"/>
      <c r="W264" s="176"/>
      <c r="X264" s="176"/>
      <c r="Y264" s="176"/>
      <c r="Z264" s="176"/>
      <c r="AA264" s="176"/>
      <c r="AB264" s="176"/>
      <c r="AC264" s="176"/>
      <c r="AD264" s="176"/>
      <c r="AE264" s="176"/>
      <c r="AF264" s="176"/>
      <c r="AG264" s="176"/>
      <c r="AH264" s="176"/>
      <c r="AI264" s="176"/>
      <c r="AJ264" s="176"/>
      <c r="AN264" s="176"/>
      <c r="AZ264" s="176"/>
    </row>
    <row r="265" spans="2:52" ht="12.75" customHeight="1">
      <c r="B265" s="176"/>
      <c r="C265" s="176"/>
      <c r="D265" s="176"/>
      <c r="E265" s="370"/>
      <c r="F265" s="370"/>
      <c r="G265" s="176"/>
      <c r="H265" s="176"/>
      <c r="I265" s="176"/>
      <c r="J265" s="176"/>
      <c r="K265" s="176"/>
      <c r="L265" s="176"/>
      <c r="M265" s="371"/>
      <c r="N265" s="176"/>
      <c r="O265" s="176"/>
      <c r="P265" s="176"/>
      <c r="Q265" s="372"/>
      <c r="R265" s="373"/>
      <c r="S265" s="176"/>
      <c r="T265" s="176"/>
      <c r="U265" s="176"/>
      <c r="V265" s="176"/>
      <c r="W265" s="176"/>
      <c r="X265" s="176"/>
      <c r="Y265" s="176"/>
      <c r="Z265" s="176"/>
      <c r="AA265" s="176"/>
      <c r="AB265" s="176"/>
      <c r="AC265" s="176"/>
      <c r="AD265" s="176"/>
      <c r="AE265" s="176"/>
      <c r="AF265" s="176"/>
      <c r="AG265" s="176"/>
      <c r="AH265" s="176"/>
      <c r="AI265" s="176"/>
      <c r="AJ265" s="176"/>
      <c r="AN265" s="176"/>
      <c r="AZ265" s="176"/>
    </row>
    <row r="266" spans="2:52" ht="12.75" customHeight="1">
      <c r="B266" s="176"/>
      <c r="C266" s="176"/>
      <c r="D266" s="176"/>
      <c r="E266" s="370"/>
      <c r="F266" s="370"/>
      <c r="G266" s="176"/>
      <c r="H266" s="176"/>
      <c r="I266" s="176"/>
      <c r="J266" s="176"/>
      <c r="K266" s="176"/>
      <c r="L266" s="176"/>
      <c r="M266" s="371"/>
      <c r="N266" s="176"/>
      <c r="O266" s="176"/>
      <c r="P266" s="176"/>
      <c r="Q266" s="372"/>
      <c r="R266" s="373"/>
      <c r="S266" s="176"/>
      <c r="T266" s="176"/>
      <c r="U266" s="176"/>
      <c r="V266" s="176"/>
      <c r="W266" s="176"/>
      <c r="X266" s="176"/>
      <c r="Y266" s="176"/>
      <c r="Z266" s="176"/>
      <c r="AA266" s="176"/>
      <c r="AB266" s="176"/>
      <c r="AC266" s="176"/>
      <c r="AD266" s="176"/>
      <c r="AE266" s="176"/>
      <c r="AF266" s="176"/>
      <c r="AG266" s="176"/>
      <c r="AH266" s="176"/>
      <c r="AI266" s="176"/>
      <c r="AJ266" s="176"/>
      <c r="AN266" s="176"/>
      <c r="AZ266" s="176"/>
    </row>
    <row r="267" spans="2:52" ht="12.75" customHeight="1">
      <c r="B267" s="176"/>
      <c r="C267" s="176"/>
      <c r="D267" s="176"/>
      <c r="E267" s="370"/>
      <c r="F267" s="370"/>
      <c r="G267" s="176"/>
      <c r="H267" s="176"/>
      <c r="I267" s="176"/>
      <c r="J267" s="176"/>
      <c r="K267" s="176"/>
      <c r="L267" s="176"/>
      <c r="M267" s="371"/>
      <c r="N267" s="176"/>
      <c r="O267" s="176"/>
      <c r="P267" s="176"/>
      <c r="Q267" s="372"/>
      <c r="R267" s="373"/>
      <c r="S267" s="176"/>
      <c r="T267" s="176"/>
      <c r="U267" s="176"/>
      <c r="V267" s="176"/>
      <c r="W267" s="176"/>
      <c r="X267" s="176"/>
      <c r="Y267" s="176"/>
      <c r="Z267" s="176"/>
      <c r="AA267" s="176"/>
      <c r="AB267" s="176"/>
      <c r="AC267" s="176"/>
      <c r="AD267" s="176"/>
      <c r="AE267" s="176"/>
      <c r="AF267" s="176"/>
      <c r="AG267" s="176"/>
      <c r="AH267" s="176"/>
      <c r="AI267" s="176"/>
      <c r="AJ267" s="176"/>
      <c r="AN267" s="176"/>
      <c r="AZ267" s="176"/>
    </row>
    <row r="268" spans="2:52" ht="12.75" customHeight="1">
      <c r="B268" s="176"/>
      <c r="C268" s="176"/>
      <c r="D268" s="176"/>
      <c r="E268" s="370"/>
      <c r="F268" s="370"/>
      <c r="G268" s="176"/>
      <c r="H268" s="176"/>
      <c r="I268" s="176"/>
      <c r="J268" s="176"/>
      <c r="K268" s="176"/>
      <c r="L268" s="176"/>
      <c r="M268" s="371"/>
      <c r="N268" s="176"/>
      <c r="O268" s="176"/>
      <c r="P268" s="176"/>
      <c r="Q268" s="372"/>
      <c r="R268" s="373"/>
      <c r="S268" s="176"/>
      <c r="T268" s="176"/>
      <c r="U268" s="176"/>
      <c r="V268" s="176"/>
      <c r="W268" s="176"/>
      <c r="X268" s="176"/>
      <c r="Y268" s="176"/>
      <c r="Z268" s="176"/>
      <c r="AA268" s="176"/>
      <c r="AB268" s="176"/>
      <c r="AC268" s="176"/>
      <c r="AD268" s="176"/>
      <c r="AE268" s="176"/>
      <c r="AF268" s="176"/>
      <c r="AG268" s="176"/>
      <c r="AH268" s="176"/>
      <c r="AI268" s="176"/>
      <c r="AJ268" s="176"/>
      <c r="AN268" s="176"/>
      <c r="AZ268" s="176"/>
    </row>
    <row r="269" spans="2:52" ht="12.75" customHeight="1">
      <c r="B269" s="176"/>
      <c r="C269" s="176"/>
      <c r="D269" s="176"/>
      <c r="E269" s="370"/>
      <c r="F269" s="370"/>
      <c r="G269" s="176"/>
      <c r="H269" s="176"/>
      <c r="I269" s="176"/>
      <c r="J269" s="176"/>
      <c r="K269" s="176"/>
      <c r="L269" s="176"/>
      <c r="M269" s="371"/>
      <c r="N269" s="176"/>
      <c r="O269" s="176"/>
      <c r="P269" s="176"/>
      <c r="Q269" s="372"/>
      <c r="R269" s="373"/>
      <c r="S269" s="176"/>
      <c r="T269" s="176"/>
      <c r="U269" s="176"/>
      <c r="V269" s="176"/>
      <c r="W269" s="176"/>
      <c r="X269" s="176"/>
      <c r="Y269" s="176"/>
      <c r="Z269" s="176"/>
      <c r="AA269" s="176"/>
      <c r="AB269" s="176"/>
      <c r="AC269" s="176"/>
      <c r="AD269" s="176"/>
      <c r="AE269" s="176"/>
      <c r="AF269" s="176"/>
      <c r="AG269" s="176"/>
      <c r="AH269" s="176"/>
      <c r="AI269" s="176"/>
      <c r="AJ269" s="176"/>
      <c r="AN269" s="176"/>
      <c r="AZ269" s="176"/>
    </row>
    <row r="270" spans="2:52" ht="12.75" customHeight="1">
      <c r="B270" s="176"/>
      <c r="C270" s="176"/>
      <c r="D270" s="176"/>
      <c r="E270" s="370"/>
      <c r="F270" s="370"/>
      <c r="G270" s="176"/>
      <c r="H270" s="176"/>
      <c r="I270" s="176"/>
      <c r="J270" s="176"/>
      <c r="K270" s="176"/>
      <c r="L270" s="176"/>
      <c r="M270" s="371"/>
      <c r="N270" s="176"/>
      <c r="O270" s="176"/>
      <c r="P270" s="176"/>
      <c r="Q270" s="372"/>
      <c r="R270" s="373"/>
      <c r="S270" s="176"/>
      <c r="T270" s="176"/>
      <c r="U270" s="176"/>
      <c r="V270" s="176"/>
      <c r="W270" s="176"/>
      <c r="X270" s="176"/>
      <c r="Y270" s="176"/>
      <c r="Z270" s="176"/>
      <c r="AA270" s="176"/>
      <c r="AB270" s="176"/>
      <c r="AC270" s="176"/>
      <c r="AD270" s="176"/>
      <c r="AE270" s="176"/>
      <c r="AF270" s="176"/>
      <c r="AG270" s="176"/>
      <c r="AH270" s="176"/>
      <c r="AI270" s="176"/>
      <c r="AJ270" s="176"/>
      <c r="AN270" s="176"/>
      <c r="AZ270" s="176"/>
    </row>
    <row r="271" spans="2:52" ht="12.75" customHeight="1">
      <c r="B271" s="176"/>
      <c r="C271" s="176"/>
      <c r="D271" s="176"/>
      <c r="E271" s="370"/>
      <c r="F271" s="370"/>
      <c r="G271" s="176"/>
      <c r="H271" s="176"/>
      <c r="I271" s="176"/>
      <c r="J271" s="176"/>
      <c r="K271" s="176"/>
      <c r="L271" s="176"/>
      <c r="M271" s="371"/>
      <c r="N271" s="176"/>
      <c r="O271" s="176"/>
      <c r="P271" s="176"/>
      <c r="Q271" s="372"/>
      <c r="R271" s="373"/>
      <c r="S271" s="176"/>
      <c r="T271" s="176"/>
      <c r="U271" s="176"/>
      <c r="V271" s="176"/>
      <c r="W271" s="176"/>
      <c r="X271" s="176"/>
      <c r="Y271" s="176"/>
      <c r="Z271" s="176"/>
      <c r="AA271" s="176"/>
      <c r="AB271" s="176"/>
      <c r="AC271" s="176"/>
      <c r="AD271" s="176"/>
      <c r="AE271" s="176"/>
      <c r="AF271" s="176"/>
      <c r="AG271" s="176"/>
      <c r="AH271" s="176"/>
      <c r="AI271" s="176"/>
      <c r="AJ271" s="176"/>
      <c r="AN271" s="176"/>
      <c r="AZ271" s="176"/>
    </row>
    <row r="272" spans="2:52" ht="12.75" customHeight="1">
      <c r="B272" s="176"/>
      <c r="C272" s="176"/>
      <c r="D272" s="176"/>
      <c r="E272" s="370"/>
      <c r="F272" s="370"/>
      <c r="G272" s="176"/>
      <c r="H272" s="176"/>
      <c r="I272" s="176"/>
      <c r="J272" s="176"/>
      <c r="K272" s="176"/>
      <c r="L272" s="176"/>
      <c r="M272" s="371"/>
      <c r="N272" s="176"/>
      <c r="O272" s="176"/>
      <c r="P272" s="176"/>
      <c r="Q272" s="372"/>
      <c r="R272" s="373"/>
      <c r="S272" s="176"/>
      <c r="T272" s="176"/>
      <c r="U272" s="176"/>
      <c r="V272" s="176"/>
      <c r="W272" s="176"/>
      <c r="X272" s="176"/>
      <c r="Y272" s="176"/>
      <c r="Z272" s="176"/>
      <c r="AA272" s="176"/>
      <c r="AB272" s="176"/>
      <c r="AC272" s="176"/>
      <c r="AD272" s="176"/>
      <c r="AE272" s="176"/>
      <c r="AF272" s="176"/>
      <c r="AG272" s="176"/>
      <c r="AH272" s="176"/>
      <c r="AI272" s="176"/>
      <c r="AJ272" s="176"/>
      <c r="AN272" s="176"/>
      <c r="AZ272" s="176"/>
    </row>
    <row r="273" spans="2:52" ht="12.75" customHeight="1">
      <c r="B273" s="176"/>
      <c r="C273" s="176"/>
      <c r="D273" s="176"/>
      <c r="E273" s="370"/>
      <c r="F273" s="370"/>
      <c r="G273" s="176"/>
      <c r="H273" s="176"/>
      <c r="I273" s="176"/>
      <c r="J273" s="176"/>
      <c r="K273" s="176"/>
      <c r="L273" s="176"/>
      <c r="M273" s="371"/>
      <c r="N273" s="176"/>
      <c r="O273" s="176"/>
      <c r="P273" s="176"/>
      <c r="Q273" s="372"/>
      <c r="R273" s="373"/>
      <c r="S273" s="176"/>
      <c r="T273" s="176"/>
      <c r="U273" s="176"/>
      <c r="V273" s="176"/>
      <c r="W273" s="176"/>
      <c r="X273" s="176"/>
      <c r="Y273" s="176"/>
      <c r="Z273" s="176"/>
      <c r="AA273" s="176"/>
      <c r="AB273" s="176"/>
      <c r="AC273" s="176"/>
      <c r="AD273" s="176"/>
      <c r="AE273" s="176"/>
      <c r="AF273" s="176"/>
      <c r="AG273" s="176"/>
      <c r="AH273" s="176"/>
      <c r="AI273" s="176"/>
      <c r="AJ273" s="176"/>
      <c r="AN273" s="176"/>
      <c r="AZ273" s="176"/>
    </row>
    <row r="274" spans="2:52" ht="12.75" customHeight="1">
      <c r="B274" s="176"/>
      <c r="C274" s="176"/>
      <c r="D274" s="176"/>
      <c r="E274" s="370"/>
      <c r="F274" s="370"/>
      <c r="G274" s="176"/>
      <c r="H274" s="176"/>
      <c r="I274" s="176"/>
      <c r="J274" s="176"/>
      <c r="K274" s="176"/>
      <c r="L274" s="176"/>
      <c r="M274" s="371"/>
      <c r="N274" s="176"/>
      <c r="O274" s="176"/>
      <c r="P274" s="176"/>
      <c r="Q274" s="372"/>
      <c r="R274" s="373"/>
      <c r="S274" s="176"/>
      <c r="T274" s="176"/>
      <c r="U274" s="176"/>
      <c r="V274" s="176"/>
      <c r="W274" s="176"/>
      <c r="X274" s="176"/>
      <c r="Y274" s="176"/>
      <c r="Z274" s="176"/>
      <c r="AA274" s="176"/>
      <c r="AB274" s="176"/>
      <c r="AC274" s="176"/>
      <c r="AD274" s="176"/>
      <c r="AE274" s="176"/>
      <c r="AF274" s="176"/>
      <c r="AG274" s="176"/>
      <c r="AH274" s="176"/>
      <c r="AI274" s="176"/>
      <c r="AJ274" s="176"/>
      <c r="AN274" s="176"/>
      <c r="AZ274" s="176"/>
    </row>
    <row r="275" spans="2:52" ht="12.75" customHeight="1">
      <c r="B275" s="176"/>
      <c r="C275" s="176"/>
      <c r="D275" s="176"/>
      <c r="E275" s="370"/>
      <c r="F275" s="370"/>
      <c r="G275" s="176"/>
      <c r="H275" s="176"/>
      <c r="I275" s="176"/>
      <c r="J275" s="176"/>
      <c r="K275" s="176"/>
      <c r="L275" s="176"/>
      <c r="M275" s="371"/>
      <c r="N275" s="176"/>
      <c r="O275" s="176"/>
      <c r="P275" s="176"/>
      <c r="Q275" s="372"/>
      <c r="R275" s="373"/>
      <c r="S275" s="176"/>
      <c r="T275" s="176"/>
      <c r="U275" s="176"/>
      <c r="V275" s="176"/>
      <c r="W275" s="176"/>
      <c r="X275" s="176"/>
      <c r="Y275" s="176"/>
      <c r="Z275" s="176"/>
      <c r="AA275" s="176"/>
      <c r="AB275" s="176"/>
      <c r="AC275" s="176"/>
      <c r="AD275" s="176"/>
      <c r="AE275" s="176"/>
      <c r="AF275" s="176"/>
      <c r="AG275" s="176"/>
      <c r="AH275" s="176"/>
      <c r="AI275" s="176"/>
      <c r="AJ275" s="176"/>
      <c r="AN275" s="176"/>
      <c r="AZ275" s="176"/>
    </row>
    <row r="276" spans="2:52" ht="12.75" customHeight="1">
      <c r="B276" s="176"/>
      <c r="C276" s="176"/>
      <c r="D276" s="176"/>
      <c r="E276" s="370"/>
      <c r="F276" s="370"/>
      <c r="G276" s="176"/>
      <c r="H276" s="176"/>
      <c r="I276" s="176"/>
      <c r="J276" s="176"/>
      <c r="K276" s="176"/>
      <c r="L276" s="176"/>
      <c r="M276" s="371"/>
      <c r="N276" s="176"/>
      <c r="O276" s="176"/>
      <c r="P276" s="176"/>
      <c r="Q276" s="372"/>
      <c r="R276" s="373"/>
      <c r="S276" s="176"/>
      <c r="T276" s="176"/>
      <c r="U276" s="176"/>
      <c r="V276" s="176"/>
      <c r="W276" s="176"/>
      <c r="X276" s="176"/>
      <c r="Y276" s="176"/>
      <c r="Z276" s="176"/>
      <c r="AA276" s="176"/>
      <c r="AB276" s="176"/>
      <c r="AC276" s="176"/>
      <c r="AD276" s="176"/>
      <c r="AE276" s="176"/>
      <c r="AF276" s="176"/>
      <c r="AG276" s="176"/>
      <c r="AH276" s="176"/>
      <c r="AI276" s="176"/>
      <c r="AJ276" s="176"/>
      <c r="AN276" s="176"/>
      <c r="AZ276" s="176"/>
    </row>
    <row r="277" spans="2:52" ht="12.75" customHeight="1">
      <c r="B277" s="176"/>
      <c r="C277" s="176"/>
      <c r="D277" s="176"/>
      <c r="E277" s="370"/>
      <c r="F277" s="370"/>
      <c r="G277" s="176"/>
      <c r="H277" s="176"/>
      <c r="I277" s="176"/>
      <c r="J277" s="176"/>
      <c r="K277" s="176"/>
      <c r="L277" s="176"/>
      <c r="M277" s="371"/>
      <c r="N277" s="176"/>
      <c r="O277" s="176"/>
      <c r="P277" s="176"/>
      <c r="Q277" s="372"/>
      <c r="R277" s="373"/>
      <c r="S277" s="176"/>
      <c r="T277" s="176"/>
      <c r="U277" s="176"/>
      <c r="V277" s="176"/>
      <c r="W277" s="176"/>
      <c r="X277" s="176"/>
      <c r="Y277" s="176"/>
      <c r="Z277" s="176"/>
      <c r="AA277" s="176"/>
      <c r="AB277" s="176"/>
      <c r="AC277" s="176"/>
      <c r="AD277" s="176"/>
      <c r="AE277" s="176"/>
      <c r="AF277" s="176"/>
      <c r="AG277" s="176"/>
      <c r="AH277" s="176"/>
      <c r="AI277" s="176"/>
      <c r="AJ277" s="176"/>
      <c r="AN277" s="176"/>
      <c r="AZ277" s="176"/>
    </row>
    <row r="278" spans="2:52" ht="12.75" customHeight="1">
      <c r="B278" s="176"/>
      <c r="C278" s="176"/>
      <c r="D278" s="176"/>
      <c r="E278" s="370"/>
      <c r="F278" s="370"/>
      <c r="G278" s="176"/>
      <c r="H278" s="176"/>
      <c r="I278" s="176"/>
      <c r="J278" s="176"/>
      <c r="K278" s="176"/>
      <c r="L278" s="176"/>
      <c r="M278" s="371"/>
      <c r="N278" s="176"/>
      <c r="O278" s="176"/>
      <c r="P278" s="176"/>
      <c r="Q278" s="372"/>
      <c r="R278" s="373"/>
      <c r="S278" s="176"/>
      <c r="T278" s="176"/>
      <c r="U278" s="176"/>
      <c r="V278" s="176"/>
      <c r="W278" s="176"/>
      <c r="X278" s="176"/>
      <c r="Y278" s="176"/>
      <c r="Z278" s="176"/>
      <c r="AA278" s="176"/>
      <c r="AB278" s="176"/>
      <c r="AC278" s="176"/>
      <c r="AD278" s="176"/>
      <c r="AE278" s="176"/>
      <c r="AF278" s="176"/>
      <c r="AG278" s="176"/>
      <c r="AH278" s="176"/>
      <c r="AI278" s="176"/>
      <c r="AJ278" s="176"/>
      <c r="AN278" s="176"/>
      <c r="AZ278" s="176"/>
    </row>
    <row r="279" spans="2:52" ht="12.75" customHeight="1">
      <c r="B279" s="176"/>
      <c r="C279" s="176"/>
      <c r="D279" s="176"/>
      <c r="E279" s="370"/>
      <c r="F279" s="370"/>
      <c r="G279" s="176"/>
      <c r="H279" s="176"/>
      <c r="I279" s="176"/>
      <c r="J279" s="176"/>
      <c r="K279" s="176"/>
      <c r="L279" s="176"/>
      <c r="M279" s="371"/>
      <c r="N279" s="176"/>
      <c r="O279" s="176"/>
      <c r="P279" s="176"/>
      <c r="Q279" s="372"/>
      <c r="R279" s="373"/>
      <c r="S279" s="176"/>
      <c r="T279" s="176"/>
      <c r="U279" s="176"/>
      <c r="V279" s="176"/>
      <c r="W279" s="176"/>
      <c r="X279" s="176"/>
      <c r="Y279" s="176"/>
      <c r="Z279" s="176"/>
      <c r="AA279" s="176"/>
      <c r="AB279" s="176"/>
      <c r="AC279" s="176"/>
      <c r="AD279" s="176"/>
      <c r="AE279" s="176"/>
      <c r="AF279" s="176"/>
      <c r="AG279" s="176"/>
      <c r="AH279" s="176"/>
      <c r="AI279" s="176"/>
      <c r="AJ279" s="176"/>
      <c r="AN279" s="176"/>
      <c r="AZ279" s="176"/>
    </row>
    <row r="280" spans="2:52" ht="12.75" customHeight="1">
      <c r="B280" s="176"/>
      <c r="C280" s="176"/>
      <c r="D280" s="176"/>
      <c r="E280" s="370"/>
      <c r="F280" s="370"/>
      <c r="G280" s="176"/>
      <c r="H280" s="176"/>
      <c r="I280" s="176"/>
      <c r="J280" s="176"/>
      <c r="K280" s="176"/>
      <c r="L280" s="176"/>
      <c r="M280" s="371"/>
      <c r="N280" s="176"/>
      <c r="O280" s="176"/>
      <c r="P280" s="176"/>
      <c r="Q280" s="372"/>
      <c r="R280" s="373"/>
      <c r="S280" s="176"/>
      <c r="T280" s="176"/>
      <c r="U280" s="176"/>
      <c r="V280" s="176"/>
      <c r="W280" s="176"/>
      <c r="X280" s="176"/>
      <c r="Y280" s="176"/>
      <c r="Z280" s="176"/>
      <c r="AA280" s="176"/>
      <c r="AB280" s="176"/>
      <c r="AC280" s="176"/>
      <c r="AD280" s="176"/>
      <c r="AE280" s="176"/>
      <c r="AF280" s="176"/>
      <c r="AG280" s="176"/>
      <c r="AH280" s="176"/>
      <c r="AI280" s="176"/>
      <c r="AJ280" s="176"/>
      <c r="AN280" s="176"/>
      <c r="AZ280" s="176"/>
    </row>
    <row r="281" spans="2:52" ht="12.75" customHeight="1">
      <c r="B281" s="176"/>
      <c r="C281" s="176"/>
      <c r="D281" s="176"/>
      <c r="E281" s="370"/>
      <c r="F281" s="370"/>
      <c r="G281" s="176"/>
      <c r="H281" s="176"/>
      <c r="I281" s="176"/>
      <c r="J281" s="176"/>
      <c r="K281" s="176"/>
      <c r="L281" s="176"/>
      <c r="M281" s="371"/>
      <c r="N281" s="176"/>
      <c r="O281" s="176"/>
      <c r="P281" s="176"/>
      <c r="Q281" s="372"/>
      <c r="R281" s="373"/>
      <c r="S281" s="176"/>
      <c r="T281" s="176"/>
      <c r="U281" s="176"/>
      <c r="V281" s="176"/>
      <c r="W281" s="176"/>
      <c r="X281" s="176"/>
      <c r="Y281" s="176"/>
      <c r="Z281" s="176"/>
      <c r="AA281" s="176"/>
      <c r="AB281" s="176"/>
      <c r="AC281" s="176"/>
      <c r="AD281" s="176"/>
      <c r="AE281" s="176"/>
      <c r="AF281" s="176"/>
      <c r="AG281" s="176"/>
      <c r="AH281" s="176"/>
      <c r="AI281" s="176"/>
      <c r="AJ281" s="176"/>
      <c r="AN281" s="176"/>
      <c r="AZ281" s="176"/>
    </row>
    <row r="282" spans="2:52" ht="12.75" customHeight="1">
      <c r="B282" s="176"/>
      <c r="C282" s="176"/>
      <c r="D282" s="176"/>
      <c r="E282" s="370"/>
      <c r="F282" s="370"/>
      <c r="G282" s="176"/>
      <c r="H282" s="176"/>
      <c r="I282" s="176"/>
      <c r="J282" s="176"/>
      <c r="K282" s="176"/>
      <c r="L282" s="176"/>
      <c r="M282" s="371"/>
      <c r="N282" s="176"/>
      <c r="O282" s="176"/>
      <c r="P282" s="176"/>
      <c r="Q282" s="372"/>
      <c r="R282" s="373"/>
      <c r="S282" s="176"/>
      <c r="T282" s="176"/>
      <c r="U282" s="176"/>
      <c r="V282" s="176"/>
      <c r="W282" s="176"/>
      <c r="X282" s="176"/>
      <c r="Y282" s="176"/>
      <c r="Z282" s="176"/>
      <c r="AA282" s="176"/>
      <c r="AB282" s="176"/>
      <c r="AC282" s="176"/>
      <c r="AD282" s="176"/>
      <c r="AE282" s="176"/>
      <c r="AF282" s="176"/>
      <c r="AG282" s="176"/>
      <c r="AH282" s="176"/>
      <c r="AI282" s="176"/>
      <c r="AJ282" s="176"/>
      <c r="AN282" s="176"/>
      <c r="AZ282" s="176"/>
    </row>
    <row r="283" spans="2:52" ht="12.75" customHeight="1">
      <c r="B283" s="176"/>
      <c r="C283" s="176"/>
      <c r="D283" s="176"/>
      <c r="E283" s="370"/>
      <c r="F283" s="370"/>
      <c r="G283" s="176"/>
      <c r="H283" s="176"/>
      <c r="I283" s="176"/>
      <c r="J283" s="176"/>
      <c r="K283" s="176"/>
      <c r="L283" s="176"/>
      <c r="M283" s="371"/>
      <c r="N283" s="176"/>
      <c r="O283" s="176"/>
      <c r="P283" s="176"/>
      <c r="Q283" s="372"/>
      <c r="R283" s="373"/>
      <c r="S283" s="176"/>
      <c r="T283" s="176"/>
      <c r="U283" s="176"/>
      <c r="V283" s="176"/>
      <c r="W283" s="176"/>
      <c r="X283" s="176"/>
      <c r="Y283" s="176"/>
      <c r="Z283" s="176"/>
      <c r="AA283" s="176"/>
      <c r="AB283" s="176"/>
      <c r="AC283" s="176"/>
      <c r="AD283" s="176"/>
      <c r="AE283" s="176"/>
      <c r="AF283" s="176"/>
      <c r="AG283" s="176"/>
      <c r="AH283" s="176"/>
      <c r="AI283" s="176"/>
      <c r="AJ283" s="176"/>
      <c r="AN283" s="176"/>
      <c r="AZ283" s="176"/>
    </row>
    <row r="284" spans="2:52" ht="12.75" customHeight="1">
      <c r="B284" s="176"/>
      <c r="C284" s="176"/>
      <c r="D284" s="176"/>
      <c r="E284" s="370"/>
      <c r="F284" s="370"/>
      <c r="G284" s="176"/>
      <c r="H284" s="176"/>
      <c r="I284" s="176"/>
      <c r="J284" s="176"/>
      <c r="K284" s="176"/>
      <c r="L284" s="176"/>
      <c r="M284" s="371"/>
      <c r="N284" s="176"/>
      <c r="O284" s="176"/>
      <c r="P284" s="176"/>
      <c r="Q284" s="372"/>
      <c r="R284" s="373"/>
      <c r="S284" s="176"/>
      <c r="T284" s="176"/>
      <c r="U284" s="176"/>
      <c r="V284" s="176"/>
      <c r="W284" s="176"/>
      <c r="X284" s="176"/>
      <c r="Y284" s="176"/>
      <c r="Z284" s="176"/>
      <c r="AA284" s="176"/>
      <c r="AB284" s="176"/>
      <c r="AC284" s="176"/>
      <c r="AD284" s="176"/>
      <c r="AE284" s="176"/>
      <c r="AF284" s="176"/>
      <c r="AG284" s="176"/>
      <c r="AH284" s="176"/>
      <c r="AI284" s="176"/>
      <c r="AJ284" s="176"/>
      <c r="AN284" s="176"/>
      <c r="AZ284" s="176"/>
    </row>
    <row r="285" spans="2:52" ht="12.75" customHeight="1">
      <c r="B285" s="176"/>
      <c r="C285" s="176"/>
      <c r="D285" s="176"/>
      <c r="E285" s="370"/>
      <c r="F285" s="370"/>
      <c r="G285" s="176"/>
      <c r="H285" s="176"/>
      <c r="I285" s="176"/>
      <c r="J285" s="176"/>
      <c r="K285" s="176"/>
      <c r="L285" s="176"/>
      <c r="M285" s="371"/>
      <c r="N285" s="176"/>
      <c r="O285" s="176"/>
      <c r="P285" s="176"/>
      <c r="Q285" s="372"/>
      <c r="R285" s="373"/>
      <c r="S285" s="176"/>
      <c r="T285" s="176"/>
      <c r="U285" s="176"/>
      <c r="V285" s="176"/>
      <c r="W285" s="176"/>
      <c r="X285" s="176"/>
      <c r="Y285" s="176"/>
      <c r="Z285" s="176"/>
      <c r="AA285" s="176"/>
      <c r="AB285" s="176"/>
      <c r="AC285" s="176"/>
      <c r="AD285" s="176"/>
      <c r="AE285" s="176"/>
      <c r="AF285" s="176"/>
      <c r="AG285" s="176"/>
      <c r="AH285" s="176"/>
      <c r="AI285" s="176"/>
      <c r="AJ285" s="176"/>
      <c r="AN285" s="176"/>
      <c r="AZ285" s="176"/>
    </row>
    <row r="286" spans="2:52" ht="12.75" customHeight="1">
      <c r="B286" s="176"/>
      <c r="C286" s="176"/>
      <c r="D286" s="176"/>
      <c r="E286" s="370"/>
      <c r="F286" s="370"/>
      <c r="G286" s="176"/>
      <c r="H286" s="176"/>
      <c r="I286" s="176"/>
      <c r="J286" s="176"/>
      <c r="K286" s="176"/>
      <c r="L286" s="176"/>
      <c r="M286" s="371"/>
      <c r="N286" s="176"/>
      <c r="O286" s="176"/>
      <c r="P286" s="176"/>
      <c r="Q286" s="372"/>
      <c r="R286" s="373"/>
      <c r="S286" s="176"/>
      <c r="T286" s="176"/>
      <c r="U286" s="176"/>
      <c r="V286" s="176"/>
      <c r="W286" s="176"/>
      <c r="X286" s="176"/>
      <c r="Y286" s="176"/>
      <c r="Z286" s="176"/>
      <c r="AA286" s="176"/>
      <c r="AB286" s="176"/>
      <c r="AC286" s="176"/>
      <c r="AD286" s="176"/>
      <c r="AE286" s="176"/>
      <c r="AF286" s="176"/>
      <c r="AG286" s="176"/>
      <c r="AH286" s="176"/>
      <c r="AI286" s="176"/>
      <c r="AJ286" s="176"/>
      <c r="AN286" s="176"/>
      <c r="AZ286" s="176"/>
    </row>
    <row r="287" spans="2:52" ht="12.75" customHeight="1">
      <c r="B287" s="176"/>
      <c r="C287" s="176"/>
      <c r="D287" s="176"/>
      <c r="E287" s="370"/>
      <c r="F287" s="370"/>
      <c r="G287" s="176"/>
      <c r="H287" s="176"/>
      <c r="I287" s="176"/>
      <c r="J287" s="176"/>
      <c r="K287" s="176"/>
      <c r="L287" s="176"/>
      <c r="M287" s="371"/>
      <c r="N287" s="176"/>
      <c r="O287" s="176"/>
      <c r="P287" s="176"/>
      <c r="Q287" s="372"/>
      <c r="R287" s="373"/>
      <c r="S287" s="176"/>
      <c r="T287" s="176"/>
      <c r="U287" s="176"/>
      <c r="V287" s="176"/>
      <c r="W287" s="176"/>
      <c r="X287" s="176"/>
      <c r="Y287" s="176"/>
      <c r="Z287" s="176"/>
      <c r="AA287" s="176"/>
      <c r="AB287" s="176"/>
      <c r="AC287" s="176"/>
      <c r="AD287" s="176"/>
      <c r="AE287" s="176"/>
      <c r="AF287" s="176"/>
      <c r="AG287" s="176"/>
      <c r="AH287" s="176"/>
      <c r="AI287" s="176"/>
      <c r="AJ287" s="176"/>
      <c r="AN287" s="176"/>
      <c r="AZ287" s="176"/>
    </row>
    <row r="288" spans="2:52" ht="12.75" customHeight="1">
      <c r="B288" s="176"/>
      <c r="C288" s="176"/>
      <c r="D288" s="176"/>
      <c r="E288" s="370"/>
      <c r="F288" s="370"/>
      <c r="G288" s="176"/>
      <c r="H288" s="176"/>
      <c r="I288" s="176"/>
      <c r="J288" s="176"/>
      <c r="K288" s="176"/>
      <c r="L288" s="176"/>
      <c r="M288" s="371"/>
      <c r="N288" s="176"/>
      <c r="O288" s="176"/>
      <c r="P288" s="176"/>
      <c r="Q288" s="372"/>
      <c r="R288" s="373"/>
      <c r="S288" s="176"/>
      <c r="T288" s="176"/>
      <c r="U288" s="176"/>
      <c r="V288" s="176"/>
      <c r="W288" s="176"/>
      <c r="X288" s="176"/>
      <c r="Y288" s="176"/>
      <c r="Z288" s="176"/>
      <c r="AA288" s="176"/>
      <c r="AB288" s="176"/>
      <c r="AC288" s="176"/>
      <c r="AD288" s="176"/>
      <c r="AE288" s="176"/>
      <c r="AF288" s="176"/>
      <c r="AG288" s="176"/>
      <c r="AH288" s="176"/>
      <c r="AI288" s="176"/>
      <c r="AJ288" s="176"/>
      <c r="AN288" s="176"/>
      <c r="AZ288" s="176"/>
    </row>
    <row r="289" spans="2:52" ht="12.75" customHeight="1">
      <c r="B289" s="176"/>
      <c r="C289" s="176"/>
      <c r="D289" s="176"/>
      <c r="E289" s="370"/>
      <c r="F289" s="370"/>
      <c r="G289" s="176"/>
      <c r="H289" s="176"/>
      <c r="I289" s="176"/>
      <c r="J289" s="176"/>
      <c r="K289" s="176"/>
      <c r="L289" s="176"/>
      <c r="M289" s="371"/>
      <c r="N289" s="176"/>
      <c r="O289" s="176"/>
      <c r="P289" s="176"/>
      <c r="Q289" s="372"/>
      <c r="R289" s="373"/>
      <c r="S289" s="176"/>
      <c r="T289" s="176"/>
      <c r="U289" s="176"/>
      <c r="V289" s="176"/>
      <c r="W289" s="176"/>
      <c r="X289" s="176"/>
      <c r="Y289" s="176"/>
      <c r="Z289" s="176"/>
      <c r="AA289" s="176"/>
      <c r="AB289" s="176"/>
      <c r="AC289" s="176"/>
      <c r="AD289" s="176"/>
      <c r="AE289" s="176"/>
      <c r="AF289" s="176"/>
      <c r="AG289" s="176"/>
      <c r="AH289" s="176"/>
      <c r="AI289" s="176"/>
      <c r="AJ289" s="176"/>
      <c r="AN289" s="176"/>
      <c r="AZ289" s="176"/>
    </row>
    <row r="290" spans="2:52" ht="12.75" customHeight="1">
      <c r="B290" s="176"/>
      <c r="C290" s="176"/>
      <c r="D290" s="176"/>
      <c r="E290" s="370"/>
      <c r="F290" s="370"/>
      <c r="G290" s="176"/>
      <c r="H290" s="176"/>
      <c r="I290" s="176"/>
      <c r="J290" s="176"/>
      <c r="K290" s="176"/>
      <c r="L290" s="176"/>
      <c r="M290" s="371"/>
      <c r="N290" s="176"/>
      <c r="O290" s="176"/>
      <c r="P290" s="176"/>
      <c r="Q290" s="372"/>
      <c r="R290" s="373"/>
      <c r="S290" s="176"/>
      <c r="T290" s="176"/>
      <c r="U290" s="176"/>
      <c r="V290" s="176"/>
      <c r="W290" s="176"/>
      <c r="X290" s="176"/>
      <c r="Y290" s="176"/>
      <c r="Z290" s="176"/>
      <c r="AA290" s="176"/>
      <c r="AB290" s="176"/>
      <c r="AC290" s="176"/>
      <c r="AD290" s="176"/>
      <c r="AE290" s="176"/>
      <c r="AF290" s="176"/>
      <c r="AG290" s="176"/>
      <c r="AH290" s="176"/>
      <c r="AI290" s="176"/>
      <c r="AJ290" s="176"/>
      <c r="AN290" s="176"/>
      <c r="AZ290" s="176"/>
    </row>
    <row r="291" spans="2:52" ht="12.75" customHeight="1">
      <c r="B291" s="176"/>
      <c r="C291" s="176"/>
      <c r="D291" s="176"/>
      <c r="E291" s="370"/>
      <c r="F291" s="370"/>
      <c r="G291" s="176"/>
      <c r="H291" s="176"/>
      <c r="I291" s="176"/>
      <c r="J291" s="176"/>
      <c r="K291" s="176"/>
      <c r="L291" s="176"/>
      <c r="M291" s="371"/>
      <c r="N291" s="176"/>
      <c r="O291" s="176"/>
      <c r="P291" s="176"/>
      <c r="Q291" s="372"/>
      <c r="R291" s="373"/>
      <c r="S291" s="176"/>
      <c r="T291" s="176"/>
      <c r="U291" s="176"/>
      <c r="V291" s="176"/>
      <c r="W291" s="176"/>
      <c r="X291" s="176"/>
      <c r="Y291" s="176"/>
      <c r="Z291" s="176"/>
      <c r="AA291" s="176"/>
      <c r="AB291" s="176"/>
      <c r="AC291" s="176"/>
      <c r="AD291" s="176"/>
      <c r="AE291" s="176"/>
      <c r="AF291" s="176"/>
      <c r="AG291" s="176"/>
      <c r="AH291" s="176"/>
      <c r="AI291" s="176"/>
      <c r="AJ291" s="176"/>
      <c r="AN291" s="176"/>
      <c r="AZ291" s="176"/>
    </row>
    <row r="292" spans="2:52" ht="12.75" customHeight="1">
      <c r="B292" s="176"/>
      <c r="C292" s="176"/>
      <c r="D292" s="176"/>
      <c r="E292" s="370"/>
      <c r="F292" s="370"/>
      <c r="G292" s="176"/>
      <c r="H292" s="176"/>
      <c r="I292" s="176"/>
      <c r="J292" s="176"/>
      <c r="K292" s="176"/>
      <c r="L292" s="176"/>
      <c r="M292" s="371"/>
      <c r="N292" s="176"/>
      <c r="O292" s="176"/>
      <c r="P292" s="176"/>
      <c r="Q292" s="372"/>
      <c r="R292" s="373"/>
      <c r="S292" s="176"/>
      <c r="T292" s="176"/>
      <c r="U292" s="176"/>
      <c r="V292" s="176"/>
      <c r="W292" s="176"/>
      <c r="X292" s="176"/>
      <c r="Y292" s="176"/>
      <c r="Z292" s="176"/>
      <c r="AA292" s="176"/>
      <c r="AB292" s="176"/>
      <c r="AC292" s="176"/>
      <c r="AD292" s="176"/>
      <c r="AE292" s="176"/>
      <c r="AF292" s="176"/>
      <c r="AG292" s="176"/>
      <c r="AH292" s="176"/>
      <c r="AI292" s="176"/>
      <c r="AJ292" s="176"/>
      <c r="AN292" s="176"/>
      <c r="AZ292" s="176"/>
    </row>
    <row r="293" spans="2:52" ht="12.75" customHeight="1">
      <c r="B293" s="176"/>
      <c r="C293" s="176"/>
      <c r="D293" s="176"/>
      <c r="E293" s="370"/>
      <c r="F293" s="370"/>
      <c r="G293" s="176"/>
      <c r="H293" s="176"/>
      <c r="I293" s="176"/>
      <c r="J293" s="176"/>
      <c r="K293" s="176"/>
      <c r="L293" s="176"/>
      <c r="M293" s="371"/>
      <c r="N293" s="176"/>
      <c r="O293" s="176"/>
      <c r="P293" s="176"/>
      <c r="Q293" s="372"/>
      <c r="R293" s="373"/>
      <c r="S293" s="176"/>
      <c r="T293" s="176"/>
      <c r="U293" s="176"/>
      <c r="V293" s="176"/>
      <c r="W293" s="176"/>
      <c r="X293" s="176"/>
      <c r="Y293" s="176"/>
      <c r="Z293" s="176"/>
      <c r="AA293" s="176"/>
      <c r="AB293" s="176"/>
      <c r="AC293" s="176"/>
      <c r="AD293" s="176"/>
      <c r="AE293" s="176"/>
      <c r="AF293" s="176"/>
      <c r="AG293" s="176"/>
      <c r="AH293" s="176"/>
      <c r="AI293" s="176"/>
      <c r="AJ293" s="176"/>
      <c r="AN293" s="176"/>
      <c r="AZ293" s="176"/>
    </row>
    <row r="294" spans="2:52" ht="12.75" customHeight="1">
      <c r="B294" s="176"/>
      <c r="C294" s="176"/>
      <c r="D294" s="176"/>
      <c r="E294" s="370"/>
      <c r="F294" s="370"/>
      <c r="G294" s="176"/>
      <c r="H294" s="176"/>
      <c r="I294" s="176"/>
      <c r="J294" s="176"/>
      <c r="K294" s="176"/>
      <c r="L294" s="176"/>
      <c r="M294" s="371"/>
      <c r="N294" s="176"/>
      <c r="O294" s="176"/>
      <c r="P294" s="176"/>
      <c r="Q294" s="372"/>
      <c r="R294" s="373"/>
      <c r="S294" s="176"/>
      <c r="T294" s="176"/>
      <c r="U294" s="176"/>
      <c r="V294" s="176"/>
      <c r="W294" s="176"/>
      <c r="X294" s="176"/>
      <c r="Y294" s="176"/>
      <c r="Z294" s="176"/>
      <c r="AA294" s="176"/>
      <c r="AB294" s="176"/>
      <c r="AC294" s="176"/>
      <c r="AD294" s="176"/>
      <c r="AE294" s="176"/>
      <c r="AF294" s="176"/>
      <c r="AG294" s="176"/>
      <c r="AH294" s="176"/>
      <c r="AI294" s="176"/>
      <c r="AJ294" s="176"/>
      <c r="AN294" s="176"/>
      <c r="AZ294" s="176"/>
    </row>
    <row r="295" spans="2:52" ht="12.75" customHeight="1">
      <c r="B295" s="176"/>
      <c r="C295" s="176"/>
      <c r="D295" s="176"/>
      <c r="E295" s="370"/>
      <c r="F295" s="370"/>
      <c r="G295" s="176"/>
      <c r="H295" s="176"/>
      <c r="I295" s="176"/>
      <c r="J295" s="176"/>
      <c r="K295" s="176"/>
      <c r="L295" s="176"/>
      <c r="M295" s="371"/>
      <c r="N295" s="176"/>
      <c r="O295" s="176"/>
      <c r="P295" s="176"/>
      <c r="Q295" s="372"/>
      <c r="R295" s="373"/>
      <c r="S295" s="176"/>
      <c r="T295" s="176"/>
      <c r="U295" s="176"/>
      <c r="V295" s="176"/>
      <c r="W295" s="176"/>
      <c r="X295" s="176"/>
      <c r="Y295" s="176"/>
      <c r="Z295" s="176"/>
      <c r="AA295" s="176"/>
      <c r="AB295" s="176"/>
      <c r="AC295" s="176"/>
      <c r="AD295" s="176"/>
      <c r="AE295" s="176"/>
      <c r="AF295" s="176"/>
      <c r="AG295" s="176"/>
      <c r="AH295" s="176"/>
      <c r="AI295" s="176"/>
      <c r="AJ295" s="176"/>
      <c r="AN295" s="176"/>
      <c r="AZ295" s="176"/>
    </row>
    <row r="296" spans="2:52" ht="12.75" customHeight="1">
      <c r="B296" s="176"/>
      <c r="C296" s="176"/>
      <c r="D296" s="176"/>
      <c r="E296" s="370"/>
      <c r="F296" s="370"/>
      <c r="G296" s="176"/>
      <c r="H296" s="176"/>
      <c r="I296" s="176"/>
      <c r="J296" s="176"/>
      <c r="K296" s="176"/>
      <c r="L296" s="176"/>
      <c r="M296" s="371"/>
      <c r="N296" s="176"/>
      <c r="O296" s="176"/>
      <c r="P296" s="176"/>
      <c r="Q296" s="372"/>
      <c r="R296" s="373"/>
      <c r="S296" s="176"/>
      <c r="T296" s="176"/>
      <c r="U296" s="176"/>
      <c r="V296" s="176"/>
      <c r="W296" s="176"/>
      <c r="X296" s="176"/>
      <c r="Y296" s="176"/>
      <c r="Z296" s="176"/>
      <c r="AA296" s="176"/>
      <c r="AB296" s="176"/>
      <c r="AC296" s="176"/>
      <c r="AD296" s="176"/>
      <c r="AE296" s="176"/>
      <c r="AF296" s="176"/>
      <c r="AG296" s="176"/>
      <c r="AH296" s="176"/>
      <c r="AI296" s="176"/>
      <c r="AJ296" s="176"/>
      <c r="AN296" s="176"/>
      <c r="AZ296" s="176"/>
    </row>
    <row r="297" spans="2:52" ht="12.75" customHeight="1">
      <c r="B297" s="176"/>
      <c r="C297" s="176"/>
      <c r="D297" s="176"/>
      <c r="E297" s="370"/>
      <c r="F297" s="370"/>
      <c r="G297" s="176"/>
      <c r="H297" s="176"/>
      <c r="I297" s="176"/>
      <c r="J297" s="176"/>
      <c r="K297" s="176"/>
      <c r="L297" s="176"/>
      <c r="M297" s="371"/>
      <c r="N297" s="176"/>
      <c r="O297" s="176"/>
      <c r="P297" s="176"/>
      <c r="Q297" s="372"/>
      <c r="R297" s="373"/>
      <c r="S297" s="176"/>
      <c r="T297" s="176"/>
      <c r="U297" s="176"/>
      <c r="V297" s="176"/>
      <c r="W297" s="176"/>
      <c r="X297" s="176"/>
      <c r="Y297" s="176"/>
      <c r="Z297" s="176"/>
      <c r="AA297" s="176"/>
      <c r="AB297" s="176"/>
      <c r="AC297" s="176"/>
      <c r="AD297" s="176"/>
      <c r="AE297" s="176"/>
      <c r="AF297" s="176"/>
      <c r="AG297" s="176"/>
      <c r="AH297" s="176"/>
      <c r="AI297" s="176"/>
      <c r="AJ297" s="176"/>
      <c r="AN297" s="176"/>
      <c r="AZ297" s="176"/>
    </row>
    <row r="298" spans="2:52" ht="12.75" customHeight="1">
      <c r="B298" s="176"/>
      <c r="C298" s="176"/>
      <c r="D298" s="176"/>
      <c r="E298" s="370"/>
      <c r="F298" s="370"/>
      <c r="G298" s="176"/>
      <c r="H298" s="176"/>
      <c r="I298" s="176"/>
      <c r="J298" s="176"/>
      <c r="K298" s="176"/>
      <c r="L298" s="176"/>
      <c r="M298" s="371"/>
      <c r="N298" s="176"/>
      <c r="O298" s="176"/>
      <c r="P298" s="176"/>
      <c r="Q298" s="372"/>
      <c r="R298" s="373"/>
      <c r="S298" s="176"/>
      <c r="T298" s="176"/>
      <c r="U298" s="176"/>
      <c r="V298" s="176"/>
      <c r="W298" s="176"/>
      <c r="X298" s="176"/>
      <c r="Y298" s="176"/>
      <c r="Z298" s="176"/>
      <c r="AA298" s="176"/>
      <c r="AB298" s="176"/>
      <c r="AC298" s="176"/>
      <c r="AD298" s="176"/>
      <c r="AE298" s="176"/>
      <c r="AF298" s="176"/>
      <c r="AG298" s="176"/>
      <c r="AH298" s="176"/>
      <c r="AI298" s="176"/>
      <c r="AJ298" s="176"/>
      <c r="AN298" s="176"/>
      <c r="AZ298" s="176"/>
    </row>
    <row r="299" spans="2:52" ht="12.75" customHeight="1">
      <c r="B299" s="176"/>
      <c r="C299" s="176"/>
      <c r="D299" s="176"/>
      <c r="E299" s="370"/>
      <c r="F299" s="370"/>
      <c r="G299" s="176"/>
      <c r="H299" s="176"/>
      <c r="I299" s="176"/>
      <c r="J299" s="176"/>
      <c r="K299" s="176"/>
      <c r="L299" s="176"/>
      <c r="M299" s="371"/>
      <c r="N299" s="176"/>
      <c r="O299" s="176"/>
      <c r="P299" s="176"/>
      <c r="Q299" s="372"/>
      <c r="R299" s="373"/>
      <c r="S299" s="176"/>
      <c r="T299" s="176"/>
      <c r="U299" s="176"/>
      <c r="V299" s="176"/>
      <c r="W299" s="176"/>
      <c r="X299" s="176"/>
      <c r="Y299" s="176"/>
      <c r="Z299" s="176"/>
      <c r="AA299" s="176"/>
      <c r="AB299" s="176"/>
      <c r="AC299" s="176"/>
      <c r="AD299" s="176"/>
      <c r="AE299" s="176"/>
      <c r="AF299" s="176"/>
      <c r="AG299" s="176"/>
      <c r="AH299" s="176"/>
      <c r="AI299" s="176"/>
      <c r="AJ299" s="176"/>
      <c r="AN299" s="176"/>
      <c r="AZ299" s="176"/>
    </row>
    <row r="300" spans="2:52" ht="12.75" customHeight="1">
      <c r="B300" s="176"/>
      <c r="C300" s="176"/>
      <c r="D300" s="176"/>
      <c r="E300" s="370"/>
      <c r="F300" s="370"/>
      <c r="G300" s="176"/>
      <c r="H300" s="176"/>
      <c r="I300" s="176"/>
      <c r="J300" s="176"/>
      <c r="K300" s="176"/>
      <c r="L300" s="176"/>
      <c r="M300" s="371"/>
      <c r="N300" s="176"/>
      <c r="O300" s="176"/>
      <c r="P300" s="176"/>
      <c r="Q300" s="372"/>
      <c r="R300" s="373"/>
      <c r="S300" s="176"/>
      <c r="T300" s="176"/>
      <c r="U300" s="176"/>
      <c r="V300" s="176"/>
      <c r="W300" s="176"/>
      <c r="X300" s="176"/>
      <c r="Y300" s="176"/>
      <c r="Z300" s="176"/>
      <c r="AA300" s="176"/>
      <c r="AB300" s="176"/>
      <c r="AC300" s="176"/>
      <c r="AD300" s="176"/>
      <c r="AE300" s="176"/>
      <c r="AF300" s="176"/>
      <c r="AG300" s="176"/>
      <c r="AH300" s="176"/>
      <c r="AI300" s="176"/>
      <c r="AJ300" s="176"/>
      <c r="AN300" s="176"/>
      <c r="AZ300" s="176"/>
    </row>
    <row r="301" spans="2:52" ht="12.75" customHeight="1">
      <c r="B301" s="176"/>
      <c r="C301" s="176"/>
      <c r="D301" s="176"/>
      <c r="E301" s="370"/>
      <c r="F301" s="370"/>
      <c r="G301" s="176"/>
      <c r="H301" s="176"/>
      <c r="I301" s="176"/>
      <c r="J301" s="176"/>
      <c r="K301" s="176"/>
      <c r="L301" s="176"/>
      <c r="M301" s="371"/>
      <c r="N301" s="176"/>
      <c r="O301" s="176"/>
      <c r="P301" s="176"/>
      <c r="Q301" s="372"/>
      <c r="R301" s="373"/>
      <c r="S301" s="176"/>
      <c r="T301" s="176"/>
      <c r="U301" s="176"/>
      <c r="V301" s="176"/>
      <c r="W301" s="176"/>
      <c r="X301" s="176"/>
      <c r="Y301" s="176"/>
      <c r="Z301" s="176"/>
      <c r="AA301" s="176"/>
      <c r="AB301" s="176"/>
      <c r="AC301" s="176"/>
      <c r="AD301" s="176"/>
      <c r="AE301" s="176"/>
      <c r="AF301" s="176"/>
      <c r="AG301" s="176"/>
      <c r="AH301" s="176"/>
      <c r="AI301" s="176"/>
      <c r="AJ301" s="176"/>
      <c r="AN301" s="176"/>
      <c r="AZ301" s="176"/>
    </row>
    <row r="302" spans="2:52" ht="12.75" customHeight="1">
      <c r="B302" s="176"/>
      <c r="C302" s="176"/>
      <c r="D302" s="176"/>
      <c r="E302" s="370"/>
      <c r="F302" s="370"/>
      <c r="G302" s="176"/>
      <c r="H302" s="176"/>
      <c r="I302" s="176"/>
      <c r="J302" s="176"/>
      <c r="K302" s="176"/>
      <c r="L302" s="176"/>
      <c r="M302" s="371"/>
      <c r="N302" s="176"/>
      <c r="O302" s="176"/>
      <c r="P302" s="176"/>
      <c r="Q302" s="372"/>
      <c r="R302" s="373"/>
      <c r="S302" s="176"/>
      <c r="T302" s="176"/>
      <c r="U302" s="176"/>
      <c r="V302" s="176"/>
      <c r="W302" s="176"/>
      <c r="X302" s="176"/>
      <c r="Y302" s="176"/>
      <c r="Z302" s="176"/>
      <c r="AA302" s="176"/>
      <c r="AB302" s="176"/>
      <c r="AC302" s="176"/>
      <c r="AD302" s="176"/>
      <c r="AE302" s="176"/>
      <c r="AF302" s="176"/>
      <c r="AG302" s="176"/>
      <c r="AH302" s="176"/>
      <c r="AI302" s="176"/>
      <c r="AJ302" s="176"/>
      <c r="AN302" s="176"/>
      <c r="AZ302" s="176"/>
    </row>
    <row r="303" spans="2:52" ht="12.75" customHeight="1">
      <c r="B303" s="176"/>
      <c r="C303" s="176"/>
      <c r="D303" s="176"/>
      <c r="E303" s="370"/>
      <c r="F303" s="370"/>
      <c r="G303" s="176"/>
      <c r="H303" s="176"/>
      <c r="I303" s="176"/>
      <c r="J303" s="176"/>
      <c r="K303" s="176"/>
      <c r="L303" s="176"/>
      <c r="M303" s="371"/>
      <c r="N303" s="176"/>
      <c r="O303" s="176"/>
      <c r="P303" s="176"/>
      <c r="Q303" s="372"/>
      <c r="R303" s="373"/>
      <c r="S303" s="176"/>
      <c r="T303" s="176"/>
      <c r="U303" s="176"/>
      <c r="V303" s="176"/>
      <c r="W303" s="176"/>
      <c r="X303" s="176"/>
      <c r="Y303" s="176"/>
      <c r="Z303" s="176"/>
      <c r="AA303" s="176"/>
      <c r="AB303" s="176"/>
      <c r="AC303" s="176"/>
      <c r="AD303" s="176"/>
      <c r="AE303" s="176"/>
      <c r="AF303" s="176"/>
      <c r="AG303" s="176"/>
      <c r="AH303" s="176"/>
      <c r="AI303" s="176"/>
      <c r="AJ303" s="176"/>
      <c r="AN303" s="176"/>
      <c r="AZ303" s="176"/>
    </row>
    <row r="304" spans="2:52" ht="12.75" customHeight="1">
      <c r="B304" s="176"/>
      <c r="C304" s="176"/>
      <c r="D304" s="176"/>
      <c r="E304" s="370"/>
      <c r="F304" s="370"/>
      <c r="G304" s="176"/>
      <c r="H304" s="176"/>
      <c r="I304" s="176"/>
      <c r="J304" s="176"/>
      <c r="K304" s="176"/>
      <c r="L304" s="176"/>
      <c r="M304" s="371"/>
      <c r="N304" s="176"/>
      <c r="O304" s="176"/>
      <c r="P304" s="176"/>
      <c r="Q304" s="372"/>
      <c r="R304" s="373"/>
      <c r="S304" s="176"/>
      <c r="T304" s="176"/>
      <c r="U304" s="176"/>
      <c r="V304" s="176"/>
      <c r="W304" s="176"/>
      <c r="X304" s="176"/>
      <c r="Y304" s="176"/>
      <c r="Z304" s="176"/>
      <c r="AA304" s="176"/>
      <c r="AB304" s="176"/>
      <c r="AC304" s="176"/>
      <c r="AD304" s="176"/>
      <c r="AE304" s="176"/>
      <c r="AF304" s="176"/>
      <c r="AG304" s="176"/>
      <c r="AH304" s="176"/>
      <c r="AI304" s="176"/>
      <c r="AJ304" s="176"/>
      <c r="AN304" s="176"/>
      <c r="AZ304" s="176"/>
    </row>
    <row r="305" spans="2:52" ht="12.75" customHeight="1">
      <c r="B305" s="176"/>
      <c r="C305" s="176"/>
      <c r="D305" s="176"/>
      <c r="E305" s="370"/>
      <c r="F305" s="370"/>
      <c r="G305" s="176"/>
      <c r="H305" s="176"/>
      <c r="I305" s="176"/>
      <c r="J305" s="176"/>
      <c r="K305" s="176"/>
      <c r="L305" s="176"/>
      <c r="M305" s="371"/>
      <c r="N305" s="176"/>
      <c r="O305" s="176"/>
      <c r="P305" s="176"/>
      <c r="Q305" s="372"/>
      <c r="R305" s="373"/>
      <c r="S305" s="176"/>
      <c r="T305" s="176"/>
      <c r="U305" s="176"/>
      <c r="V305" s="176"/>
      <c r="W305" s="176"/>
      <c r="X305" s="176"/>
      <c r="Y305" s="176"/>
      <c r="Z305" s="176"/>
      <c r="AA305" s="176"/>
      <c r="AB305" s="176"/>
      <c r="AC305" s="176"/>
      <c r="AD305" s="176"/>
      <c r="AE305" s="176"/>
      <c r="AF305" s="176"/>
      <c r="AG305" s="176"/>
      <c r="AH305" s="176"/>
      <c r="AI305" s="176"/>
      <c r="AJ305" s="176"/>
      <c r="AN305" s="176"/>
      <c r="AZ305" s="176"/>
    </row>
    <row r="306" spans="2:52" ht="12.75" customHeight="1">
      <c r="B306" s="176"/>
      <c r="C306" s="176"/>
      <c r="D306" s="176"/>
      <c r="E306" s="370"/>
      <c r="F306" s="370"/>
      <c r="G306" s="176"/>
      <c r="H306" s="176"/>
      <c r="I306" s="176"/>
      <c r="J306" s="176"/>
      <c r="K306" s="176"/>
      <c r="L306" s="176"/>
      <c r="M306" s="371"/>
      <c r="N306" s="176"/>
      <c r="O306" s="176"/>
      <c r="P306" s="176"/>
      <c r="Q306" s="372"/>
      <c r="R306" s="373"/>
      <c r="S306" s="176"/>
      <c r="T306" s="176"/>
      <c r="U306" s="176"/>
      <c r="V306" s="176"/>
      <c r="W306" s="176"/>
      <c r="X306" s="176"/>
      <c r="Y306" s="176"/>
      <c r="Z306" s="176"/>
      <c r="AA306" s="176"/>
      <c r="AB306" s="176"/>
      <c r="AC306" s="176"/>
      <c r="AD306" s="176"/>
      <c r="AE306" s="176"/>
      <c r="AF306" s="176"/>
      <c r="AG306" s="176"/>
      <c r="AH306" s="176"/>
      <c r="AI306" s="176"/>
      <c r="AJ306" s="176"/>
      <c r="AN306" s="176"/>
      <c r="AZ306" s="176"/>
    </row>
    <row r="307" spans="2:52" ht="12.75" customHeight="1">
      <c r="B307" s="176"/>
      <c r="C307" s="176"/>
      <c r="D307" s="176"/>
      <c r="E307" s="370"/>
      <c r="F307" s="370"/>
      <c r="G307" s="176"/>
      <c r="H307" s="176"/>
      <c r="I307" s="176"/>
      <c r="J307" s="176"/>
      <c r="K307" s="176"/>
      <c r="L307" s="176"/>
      <c r="M307" s="371"/>
      <c r="N307" s="176"/>
      <c r="O307" s="176"/>
      <c r="P307" s="176"/>
      <c r="Q307" s="372"/>
      <c r="R307" s="373"/>
      <c r="S307" s="176"/>
      <c r="T307" s="176"/>
      <c r="U307" s="176"/>
      <c r="V307" s="176"/>
      <c r="W307" s="176"/>
      <c r="X307" s="176"/>
      <c r="Y307" s="176"/>
      <c r="Z307" s="176"/>
      <c r="AA307" s="176"/>
      <c r="AB307" s="176"/>
      <c r="AC307" s="176"/>
      <c r="AD307" s="176"/>
      <c r="AE307" s="176"/>
      <c r="AF307" s="176"/>
      <c r="AG307" s="176"/>
      <c r="AH307" s="176"/>
      <c r="AI307" s="176"/>
      <c r="AJ307" s="176"/>
      <c r="AN307" s="176"/>
      <c r="AZ307" s="176"/>
    </row>
    <row r="308" spans="2:52" ht="12.75" customHeight="1">
      <c r="B308" s="176"/>
      <c r="C308" s="176"/>
      <c r="D308" s="176"/>
      <c r="E308" s="370"/>
      <c r="F308" s="370"/>
      <c r="G308" s="176"/>
      <c r="H308" s="176"/>
      <c r="I308" s="176"/>
      <c r="J308" s="176"/>
      <c r="K308" s="176"/>
      <c r="L308" s="176"/>
      <c r="M308" s="371"/>
      <c r="N308" s="176"/>
      <c r="O308" s="176"/>
      <c r="P308" s="176"/>
      <c r="Q308" s="372"/>
      <c r="R308" s="373"/>
      <c r="S308" s="176"/>
      <c r="T308" s="176"/>
      <c r="U308" s="176"/>
      <c r="V308" s="176"/>
      <c r="W308" s="176"/>
      <c r="X308" s="176"/>
      <c r="Y308" s="176"/>
      <c r="Z308" s="176"/>
      <c r="AA308" s="176"/>
      <c r="AB308" s="176"/>
      <c r="AC308" s="176"/>
      <c r="AD308" s="176"/>
      <c r="AE308" s="176"/>
      <c r="AF308" s="176"/>
      <c r="AG308" s="176"/>
      <c r="AH308" s="176"/>
      <c r="AI308" s="176"/>
      <c r="AJ308" s="176"/>
      <c r="AN308" s="176"/>
      <c r="AZ308" s="176"/>
    </row>
    <row r="309" spans="2:52" ht="12.75" customHeight="1">
      <c r="B309" s="176"/>
      <c r="C309" s="176"/>
      <c r="D309" s="176"/>
      <c r="E309" s="370"/>
      <c r="F309" s="370"/>
      <c r="G309" s="176"/>
      <c r="H309" s="176"/>
      <c r="I309" s="176"/>
      <c r="J309" s="176"/>
      <c r="K309" s="176"/>
      <c r="L309" s="176"/>
      <c r="M309" s="371"/>
      <c r="N309" s="176"/>
      <c r="O309" s="176"/>
      <c r="P309" s="176"/>
      <c r="Q309" s="372"/>
      <c r="R309" s="373"/>
      <c r="S309" s="176"/>
      <c r="T309" s="176"/>
      <c r="U309" s="176"/>
      <c r="V309" s="176"/>
      <c r="W309" s="176"/>
      <c r="X309" s="176"/>
      <c r="Y309" s="176"/>
      <c r="Z309" s="176"/>
      <c r="AA309" s="176"/>
      <c r="AB309" s="176"/>
      <c r="AC309" s="176"/>
      <c r="AD309" s="176"/>
      <c r="AE309" s="176"/>
      <c r="AF309" s="176"/>
      <c r="AG309" s="176"/>
      <c r="AH309" s="176"/>
      <c r="AI309" s="176"/>
      <c r="AJ309" s="176"/>
      <c r="AN309" s="176"/>
      <c r="AZ309" s="176"/>
    </row>
    <row r="310" spans="2:52" ht="12.75" customHeight="1">
      <c r="B310" s="176"/>
      <c r="C310" s="176"/>
      <c r="D310" s="176"/>
      <c r="E310" s="370"/>
      <c r="F310" s="370"/>
      <c r="G310" s="176"/>
      <c r="H310" s="176"/>
      <c r="I310" s="176"/>
      <c r="J310" s="176"/>
      <c r="K310" s="176"/>
      <c r="L310" s="176"/>
      <c r="M310" s="371"/>
      <c r="N310" s="176"/>
      <c r="O310" s="176"/>
      <c r="P310" s="176"/>
      <c r="Q310" s="372"/>
      <c r="R310" s="373"/>
      <c r="S310" s="176"/>
      <c r="T310" s="176"/>
      <c r="U310" s="176"/>
      <c r="V310" s="176"/>
      <c r="W310" s="176"/>
      <c r="X310" s="176"/>
      <c r="Y310" s="176"/>
      <c r="Z310" s="176"/>
      <c r="AA310" s="176"/>
      <c r="AB310" s="176"/>
      <c r="AC310" s="176"/>
      <c r="AD310" s="176"/>
      <c r="AE310" s="176"/>
      <c r="AF310" s="176"/>
      <c r="AG310" s="176"/>
      <c r="AH310" s="176"/>
      <c r="AI310" s="176"/>
      <c r="AJ310" s="176"/>
      <c r="AN310" s="176"/>
      <c r="AZ310" s="176"/>
    </row>
    <row r="311" spans="2:52" ht="12.75" customHeight="1">
      <c r="B311" s="176"/>
      <c r="C311" s="176"/>
      <c r="D311" s="176"/>
      <c r="E311" s="370"/>
      <c r="F311" s="370"/>
      <c r="G311" s="176"/>
      <c r="H311" s="176"/>
      <c r="I311" s="176"/>
      <c r="J311" s="176"/>
      <c r="K311" s="176"/>
      <c r="L311" s="176"/>
      <c r="M311" s="371"/>
      <c r="N311" s="176"/>
      <c r="O311" s="176"/>
      <c r="P311" s="176"/>
      <c r="Q311" s="372"/>
      <c r="R311" s="373"/>
      <c r="S311" s="176"/>
      <c r="T311" s="176"/>
      <c r="U311" s="176"/>
      <c r="V311" s="176"/>
      <c r="W311" s="176"/>
      <c r="X311" s="176"/>
      <c r="Y311" s="176"/>
      <c r="Z311" s="176"/>
      <c r="AA311" s="176"/>
      <c r="AB311" s="176"/>
      <c r="AC311" s="176"/>
      <c r="AD311" s="176"/>
      <c r="AE311" s="176"/>
      <c r="AF311" s="176"/>
      <c r="AG311" s="176"/>
      <c r="AH311" s="176"/>
      <c r="AI311" s="176"/>
      <c r="AJ311" s="176"/>
      <c r="AN311" s="176"/>
      <c r="AZ311" s="176"/>
    </row>
    <row r="312" spans="2:52" ht="12.75" customHeight="1">
      <c r="B312" s="176"/>
      <c r="C312" s="176"/>
      <c r="D312" s="176"/>
      <c r="E312" s="370"/>
      <c r="F312" s="370"/>
      <c r="G312" s="176"/>
      <c r="H312" s="176"/>
      <c r="I312" s="176"/>
      <c r="J312" s="176"/>
      <c r="K312" s="176"/>
      <c r="L312" s="176"/>
      <c r="M312" s="371"/>
      <c r="N312" s="176"/>
      <c r="O312" s="176"/>
      <c r="P312" s="176"/>
      <c r="Q312" s="372"/>
      <c r="R312" s="373"/>
      <c r="S312" s="176"/>
      <c r="T312" s="176"/>
      <c r="U312" s="176"/>
      <c r="V312" s="176"/>
      <c r="W312" s="176"/>
      <c r="X312" s="176"/>
      <c r="Y312" s="176"/>
      <c r="Z312" s="176"/>
      <c r="AA312" s="176"/>
      <c r="AB312" s="176"/>
      <c r="AC312" s="176"/>
      <c r="AD312" s="176"/>
      <c r="AE312" s="176"/>
      <c r="AF312" s="176"/>
      <c r="AG312" s="176"/>
      <c r="AH312" s="176"/>
      <c r="AI312" s="176"/>
      <c r="AJ312" s="176"/>
      <c r="AN312" s="176"/>
      <c r="AZ312" s="176"/>
    </row>
    <row r="313" spans="2:52" ht="12.75" customHeight="1">
      <c r="B313" s="176"/>
      <c r="C313" s="176"/>
      <c r="D313" s="176"/>
      <c r="E313" s="370"/>
      <c r="F313" s="370"/>
      <c r="G313" s="176"/>
      <c r="H313" s="176"/>
      <c r="I313" s="176"/>
      <c r="J313" s="176"/>
      <c r="K313" s="176"/>
      <c r="L313" s="176"/>
      <c r="M313" s="371"/>
      <c r="N313" s="176"/>
      <c r="O313" s="176"/>
      <c r="P313" s="176"/>
      <c r="Q313" s="372"/>
      <c r="R313" s="373"/>
      <c r="S313" s="176"/>
      <c r="T313" s="176"/>
      <c r="U313" s="176"/>
      <c r="V313" s="176"/>
      <c r="W313" s="176"/>
      <c r="X313" s="176"/>
      <c r="Y313" s="176"/>
      <c r="Z313" s="176"/>
      <c r="AA313" s="176"/>
      <c r="AB313" s="176"/>
      <c r="AC313" s="176"/>
      <c r="AD313" s="176"/>
      <c r="AE313" s="176"/>
      <c r="AF313" s="176"/>
      <c r="AG313" s="176"/>
      <c r="AH313" s="176"/>
      <c r="AI313" s="176"/>
      <c r="AJ313" s="176"/>
      <c r="AN313" s="176"/>
      <c r="AZ313" s="176"/>
    </row>
    <row r="314" spans="2:52" ht="12.75" customHeight="1">
      <c r="B314" s="176"/>
      <c r="C314" s="176"/>
      <c r="D314" s="176"/>
      <c r="E314" s="370"/>
      <c r="F314" s="370"/>
      <c r="G314" s="176"/>
      <c r="H314" s="176"/>
      <c r="I314" s="176"/>
      <c r="J314" s="176"/>
      <c r="K314" s="176"/>
      <c r="L314" s="176"/>
      <c r="M314" s="371"/>
      <c r="N314" s="176"/>
      <c r="O314" s="176"/>
      <c r="P314" s="176"/>
      <c r="Q314" s="372"/>
      <c r="R314" s="373"/>
      <c r="S314" s="176"/>
      <c r="T314" s="176"/>
      <c r="U314" s="176"/>
      <c r="V314" s="176"/>
      <c r="W314" s="176"/>
      <c r="X314" s="176"/>
      <c r="Y314" s="176"/>
      <c r="Z314" s="176"/>
      <c r="AA314" s="176"/>
      <c r="AB314" s="176"/>
      <c r="AC314" s="176"/>
      <c r="AD314" s="176"/>
      <c r="AE314" s="176"/>
      <c r="AF314" s="176"/>
      <c r="AG314" s="176"/>
      <c r="AH314" s="176"/>
      <c r="AI314" s="176"/>
      <c r="AJ314" s="176"/>
      <c r="AN314" s="176"/>
      <c r="AZ314" s="176"/>
    </row>
    <row r="315" spans="2:52" ht="12.75" customHeight="1">
      <c r="B315" s="176"/>
      <c r="C315" s="176"/>
      <c r="D315" s="176"/>
      <c r="E315" s="370"/>
      <c r="F315" s="370"/>
      <c r="G315" s="176"/>
      <c r="H315" s="176"/>
      <c r="I315" s="176"/>
      <c r="J315" s="176"/>
      <c r="K315" s="176"/>
      <c r="L315" s="176"/>
      <c r="M315" s="371"/>
      <c r="N315" s="176"/>
      <c r="O315" s="176"/>
      <c r="P315" s="176"/>
      <c r="Q315" s="372"/>
      <c r="R315" s="373"/>
      <c r="S315" s="176"/>
      <c r="T315" s="176"/>
      <c r="U315" s="176"/>
      <c r="V315" s="176"/>
      <c r="W315" s="176"/>
      <c r="X315" s="176"/>
      <c r="Y315" s="176"/>
      <c r="Z315" s="176"/>
      <c r="AA315" s="176"/>
      <c r="AB315" s="176"/>
      <c r="AC315" s="176"/>
      <c r="AD315" s="176"/>
      <c r="AE315" s="176"/>
      <c r="AF315" s="176"/>
      <c r="AG315" s="176"/>
      <c r="AH315" s="176"/>
      <c r="AI315" s="176"/>
      <c r="AJ315" s="176"/>
      <c r="AN315" s="176"/>
      <c r="AZ315" s="176"/>
    </row>
    <row r="316" spans="2:52" ht="12.75" customHeight="1">
      <c r="B316" s="176"/>
      <c r="C316" s="176"/>
      <c r="D316" s="176"/>
      <c r="E316" s="370"/>
      <c r="F316" s="370"/>
      <c r="G316" s="176"/>
      <c r="H316" s="176"/>
      <c r="I316" s="176"/>
      <c r="J316" s="176"/>
      <c r="K316" s="176"/>
      <c r="L316" s="176"/>
      <c r="M316" s="371"/>
      <c r="N316" s="176"/>
      <c r="O316" s="176"/>
      <c r="P316" s="176"/>
      <c r="Q316" s="372"/>
      <c r="R316" s="373"/>
      <c r="S316" s="176"/>
      <c r="T316" s="176"/>
      <c r="U316" s="176"/>
      <c r="V316" s="176"/>
      <c r="W316" s="176"/>
      <c r="X316" s="176"/>
      <c r="Y316" s="176"/>
      <c r="Z316" s="176"/>
      <c r="AA316" s="176"/>
      <c r="AB316" s="176"/>
      <c r="AC316" s="176"/>
      <c r="AD316" s="176"/>
      <c r="AE316" s="176"/>
      <c r="AF316" s="176"/>
      <c r="AG316" s="176"/>
      <c r="AH316" s="176"/>
      <c r="AI316" s="176"/>
      <c r="AJ316" s="176"/>
      <c r="AN316" s="176"/>
      <c r="AZ316" s="176"/>
    </row>
    <row r="317" spans="2:52" ht="12.75" customHeight="1">
      <c r="B317" s="176"/>
      <c r="C317" s="176"/>
      <c r="D317" s="176"/>
      <c r="E317" s="370"/>
      <c r="F317" s="370"/>
      <c r="G317" s="176"/>
      <c r="H317" s="176"/>
      <c r="I317" s="176"/>
      <c r="J317" s="176"/>
      <c r="K317" s="176"/>
      <c r="L317" s="176"/>
      <c r="M317" s="371"/>
      <c r="N317" s="176"/>
      <c r="O317" s="176"/>
      <c r="P317" s="176"/>
      <c r="Q317" s="372"/>
      <c r="R317" s="373"/>
      <c r="S317" s="176"/>
      <c r="T317" s="176"/>
      <c r="U317" s="176"/>
      <c r="V317" s="176"/>
      <c r="W317" s="176"/>
      <c r="X317" s="176"/>
      <c r="Y317" s="176"/>
      <c r="Z317" s="176"/>
      <c r="AA317" s="176"/>
      <c r="AB317" s="176"/>
      <c r="AC317" s="176"/>
      <c r="AD317" s="176"/>
      <c r="AE317" s="176"/>
      <c r="AF317" s="176"/>
      <c r="AG317" s="176"/>
      <c r="AH317" s="176"/>
      <c r="AI317" s="176"/>
      <c r="AJ317" s="176"/>
      <c r="AN317" s="176"/>
      <c r="AZ317" s="176"/>
    </row>
    <row r="318" spans="2:52" ht="12.75" customHeight="1">
      <c r="B318" s="176"/>
      <c r="C318" s="176"/>
      <c r="D318" s="176"/>
      <c r="E318" s="370"/>
      <c r="F318" s="370"/>
      <c r="G318" s="176"/>
      <c r="H318" s="176"/>
      <c r="I318" s="176"/>
      <c r="J318" s="176"/>
      <c r="K318" s="176"/>
      <c r="L318" s="176"/>
      <c r="M318" s="371"/>
      <c r="N318" s="176"/>
      <c r="O318" s="176"/>
      <c r="P318" s="176"/>
      <c r="Q318" s="372"/>
      <c r="R318" s="373"/>
      <c r="S318" s="176"/>
      <c r="T318" s="176"/>
      <c r="U318" s="176"/>
      <c r="V318" s="176"/>
      <c r="W318" s="176"/>
      <c r="X318" s="176"/>
      <c r="Y318" s="176"/>
      <c r="Z318" s="176"/>
      <c r="AA318" s="176"/>
      <c r="AB318" s="176"/>
      <c r="AC318" s="176"/>
      <c r="AD318" s="176"/>
      <c r="AE318" s="176"/>
      <c r="AF318" s="176"/>
      <c r="AG318" s="176"/>
      <c r="AH318" s="176"/>
      <c r="AI318" s="176"/>
      <c r="AJ318" s="176"/>
      <c r="AN318" s="176"/>
      <c r="AZ318" s="176"/>
    </row>
    <row r="319" spans="2:52" ht="12.75" customHeight="1">
      <c r="B319" s="176"/>
      <c r="C319" s="176"/>
      <c r="D319" s="176"/>
      <c r="E319" s="370"/>
      <c r="F319" s="370"/>
      <c r="G319" s="176"/>
      <c r="H319" s="176"/>
      <c r="I319" s="176"/>
      <c r="J319" s="176"/>
      <c r="K319" s="176"/>
      <c r="L319" s="176"/>
      <c r="M319" s="371"/>
      <c r="N319" s="176"/>
      <c r="O319" s="176"/>
      <c r="P319" s="176"/>
      <c r="Q319" s="372"/>
      <c r="R319" s="373"/>
      <c r="S319" s="176"/>
      <c r="T319" s="176"/>
      <c r="U319" s="176"/>
      <c r="V319" s="176"/>
      <c r="W319" s="176"/>
      <c r="X319" s="176"/>
      <c r="Y319" s="176"/>
      <c r="Z319" s="176"/>
      <c r="AA319" s="176"/>
      <c r="AB319" s="176"/>
      <c r="AC319" s="176"/>
      <c r="AD319" s="176"/>
      <c r="AE319" s="176"/>
      <c r="AF319" s="176"/>
      <c r="AG319" s="176"/>
      <c r="AH319" s="176"/>
      <c r="AI319" s="176"/>
      <c r="AJ319" s="176"/>
      <c r="AN319" s="176"/>
      <c r="AZ319" s="176"/>
    </row>
    <row r="320" spans="2:52" ht="12.75" customHeight="1">
      <c r="B320" s="176"/>
      <c r="C320" s="176"/>
      <c r="D320" s="176"/>
      <c r="E320" s="370"/>
      <c r="F320" s="370"/>
      <c r="G320" s="176"/>
      <c r="H320" s="176"/>
      <c r="I320" s="176"/>
      <c r="J320" s="176"/>
      <c r="K320" s="176"/>
      <c r="L320" s="176"/>
      <c r="M320" s="371"/>
      <c r="N320" s="176"/>
      <c r="O320" s="176"/>
      <c r="P320" s="176"/>
      <c r="Q320" s="372"/>
      <c r="R320" s="373"/>
      <c r="S320" s="176"/>
      <c r="T320" s="176"/>
      <c r="U320" s="176"/>
      <c r="V320" s="176"/>
      <c r="W320" s="176"/>
      <c r="X320" s="176"/>
      <c r="Y320" s="176"/>
      <c r="Z320" s="176"/>
      <c r="AA320" s="176"/>
      <c r="AB320" s="176"/>
      <c r="AC320" s="176"/>
      <c r="AD320" s="176"/>
      <c r="AE320" s="176"/>
      <c r="AF320" s="176"/>
      <c r="AG320" s="176"/>
      <c r="AH320" s="176"/>
      <c r="AI320" s="176"/>
      <c r="AJ320" s="176"/>
      <c r="AN320" s="176"/>
      <c r="AZ320" s="176"/>
    </row>
    <row r="321" spans="2:52" ht="12.75" customHeight="1">
      <c r="B321" s="176"/>
      <c r="C321" s="176"/>
      <c r="D321" s="176"/>
      <c r="E321" s="370"/>
      <c r="F321" s="370"/>
      <c r="G321" s="176"/>
      <c r="H321" s="176"/>
      <c r="I321" s="176"/>
      <c r="J321" s="176"/>
      <c r="K321" s="176"/>
      <c r="L321" s="176"/>
      <c r="M321" s="371"/>
      <c r="N321" s="176"/>
      <c r="O321" s="176"/>
      <c r="P321" s="176"/>
      <c r="Q321" s="372"/>
      <c r="R321" s="373"/>
      <c r="S321" s="176"/>
      <c r="T321" s="176"/>
      <c r="U321" s="176"/>
      <c r="V321" s="176"/>
      <c r="W321" s="176"/>
      <c r="X321" s="176"/>
      <c r="Y321" s="176"/>
      <c r="Z321" s="176"/>
      <c r="AA321" s="176"/>
      <c r="AB321" s="176"/>
      <c r="AC321" s="176"/>
      <c r="AD321" s="176"/>
      <c r="AE321" s="176"/>
      <c r="AF321" s="176"/>
      <c r="AG321" s="176"/>
      <c r="AH321" s="176"/>
      <c r="AI321" s="176"/>
      <c r="AJ321" s="176"/>
      <c r="AN321" s="176"/>
      <c r="AZ321" s="176"/>
    </row>
    <row r="322" spans="2:52" ht="12.75" customHeight="1">
      <c r="B322" s="176"/>
      <c r="C322" s="176"/>
      <c r="D322" s="176"/>
      <c r="E322" s="370"/>
      <c r="F322" s="370"/>
      <c r="G322" s="176"/>
      <c r="H322" s="176"/>
      <c r="I322" s="176"/>
      <c r="J322" s="176"/>
      <c r="K322" s="176"/>
      <c r="L322" s="176"/>
      <c r="M322" s="371"/>
      <c r="N322" s="176"/>
      <c r="O322" s="176"/>
      <c r="P322" s="176"/>
      <c r="Q322" s="372"/>
      <c r="R322" s="373"/>
      <c r="S322" s="176"/>
      <c r="T322" s="176"/>
      <c r="U322" s="176"/>
      <c r="V322" s="176"/>
      <c r="W322" s="176"/>
      <c r="X322" s="176"/>
      <c r="Y322" s="176"/>
      <c r="Z322" s="176"/>
      <c r="AA322" s="176"/>
      <c r="AB322" s="176"/>
      <c r="AC322" s="176"/>
      <c r="AD322" s="176"/>
      <c r="AE322" s="176"/>
      <c r="AF322" s="176"/>
      <c r="AG322" s="176"/>
      <c r="AH322" s="176"/>
      <c r="AI322" s="176"/>
      <c r="AJ322" s="176"/>
      <c r="AN322" s="176"/>
      <c r="AZ322" s="176"/>
    </row>
    <row r="323" spans="2:52" ht="12.75" customHeight="1">
      <c r="B323" s="176"/>
      <c r="C323" s="176"/>
      <c r="D323" s="176"/>
      <c r="E323" s="370"/>
      <c r="F323" s="370"/>
      <c r="G323" s="176"/>
      <c r="H323" s="176"/>
      <c r="I323" s="176"/>
      <c r="J323" s="176"/>
      <c r="K323" s="176"/>
      <c r="L323" s="176"/>
      <c r="M323" s="371"/>
      <c r="N323" s="176"/>
      <c r="O323" s="176"/>
      <c r="P323" s="176"/>
      <c r="Q323" s="372"/>
      <c r="R323" s="373"/>
      <c r="S323" s="176"/>
      <c r="T323" s="176"/>
      <c r="U323" s="176"/>
      <c r="V323" s="176"/>
      <c r="W323" s="176"/>
      <c r="X323" s="176"/>
      <c r="Y323" s="176"/>
      <c r="Z323" s="176"/>
      <c r="AA323" s="176"/>
      <c r="AB323" s="176"/>
      <c r="AC323" s="176"/>
      <c r="AD323" s="176"/>
      <c r="AE323" s="176"/>
      <c r="AF323" s="176"/>
      <c r="AG323" s="176"/>
      <c r="AH323" s="176"/>
      <c r="AI323" s="176"/>
      <c r="AJ323" s="176"/>
      <c r="AN323" s="176"/>
      <c r="AZ323" s="176"/>
    </row>
    <row r="324" spans="2:52" ht="12.75" customHeight="1">
      <c r="B324" s="176"/>
      <c r="C324" s="176"/>
      <c r="D324" s="176"/>
      <c r="E324" s="370"/>
      <c r="F324" s="370"/>
      <c r="G324" s="176"/>
      <c r="H324" s="176"/>
      <c r="I324" s="176"/>
      <c r="J324" s="176"/>
      <c r="K324" s="176"/>
      <c r="L324" s="176"/>
      <c r="M324" s="371"/>
      <c r="N324" s="176"/>
      <c r="O324" s="176"/>
      <c r="P324" s="176"/>
      <c r="Q324" s="372"/>
      <c r="R324" s="373"/>
      <c r="S324" s="176"/>
      <c r="T324" s="176"/>
      <c r="U324" s="176"/>
      <c r="V324" s="176"/>
      <c r="W324" s="176"/>
      <c r="X324" s="176"/>
      <c r="Y324" s="176"/>
      <c r="Z324" s="176"/>
      <c r="AA324" s="176"/>
      <c r="AB324" s="176"/>
      <c r="AC324" s="176"/>
      <c r="AD324" s="176"/>
      <c r="AE324" s="176"/>
      <c r="AF324" s="176"/>
      <c r="AG324" s="176"/>
      <c r="AH324" s="176"/>
      <c r="AI324" s="176"/>
      <c r="AJ324" s="176"/>
      <c r="AN324" s="176"/>
      <c r="AZ324" s="176"/>
    </row>
    <row r="325" spans="2:52" ht="12.75" customHeight="1">
      <c r="B325" s="176"/>
      <c r="C325" s="176"/>
      <c r="D325" s="176"/>
      <c r="E325" s="370"/>
      <c r="F325" s="370"/>
      <c r="G325" s="176"/>
      <c r="H325" s="176"/>
      <c r="I325" s="176"/>
      <c r="J325" s="176"/>
      <c r="K325" s="176"/>
      <c r="L325" s="176"/>
      <c r="M325" s="371"/>
      <c r="N325" s="176"/>
      <c r="O325" s="176"/>
      <c r="P325" s="176"/>
      <c r="Q325" s="372"/>
      <c r="R325" s="373"/>
      <c r="S325" s="176"/>
      <c r="T325" s="176"/>
      <c r="U325" s="176"/>
      <c r="V325" s="176"/>
      <c r="W325" s="176"/>
      <c r="X325" s="176"/>
      <c r="Y325" s="176"/>
      <c r="Z325" s="176"/>
      <c r="AA325" s="176"/>
      <c r="AB325" s="176"/>
      <c r="AC325" s="176"/>
      <c r="AD325" s="176"/>
      <c r="AE325" s="176"/>
      <c r="AF325" s="176"/>
      <c r="AG325" s="176"/>
      <c r="AH325" s="176"/>
      <c r="AI325" s="176"/>
      <c r="AJ325" s="176"/>
      <c r="AN325" s="176"/>
      <c r="AZ325" s="176"/>
    </row>
    <row r="326" spans="2:52" ht="12.75" customHeight="1">
      <c r="B326" s="176"/>
      <c r="C326" s="176"/>
      <c r="D326" s="176"/>
      <c r="E326" s="370"/>
      <c r="F326" s="370"/>
      <c r="G326" s="176"/>
      <c r="H326" s="176"/>
      <c r="I326" s="176"/>
      <c r="J326" s="176"/>
      <c r="K326" s="176"/>
      <c r="L326" s="176"/>
      <c r="M326" s="371"/>
      <c r="N326" s="176"/>
      <c r="O326" s="176"/>
      <c r="P326" s="176"/>
      <c r="Q326" s="372"/>
      <c r="R326" s="373"/>
      <c r="S326" s="176"/>
      <c r="T326" s="176"/>
      <c r="U326" s="176"/>
      <c r="V326" s="176"/>
      <c r="W326" s="176"/>
      <c r="X326" s="176"/>
      <c r="Y326" s="176"/>
      <c r="Z326" s="176"/>
      <c r="AA326" s="176"/>
      <c r="AB326" s="176"/>
      <c r="AC326" s="176"/>
      <c r="AD326" s="176"/>
      <c r="AE326" s="176"/>
      <c r="AF326" s="176"/>
      <c r="AG326" s="176"/>
      <c r="AH326" s="176"/>
      <c r="AI326" s="176"/>
      <c r="AJ326" s="176"/>
      <c r="AN326" s="176"/>
      <c r="AZ326" s="176"/>
    </row>
    <row r="327" spans="2:52" ht="12.75" customHeight="1">
      <c r="B327" s="176"/>
      <c r="C327" s="176"/>
      <c r="D327" s="176"/>
      <c r="E327" s="370"/>
      <c r="F327" s="370"/>
      <c r="G327" s="176"/>
      <c r="H327" s="176"/>
      <c r="I327" s="176"/>
      <c r="J327" s="176"/>
      <c r="K327" s="176"/>
      <c r="L327" s="176"/>
      <c r="M327" s="371"/>
      <c r="N327" s="176"/>
      <c r="O327" s="176"/>
      <c r="P327" s="176"/>
      <c r="Q327" s="372"/>
      <c r="R327" s="373"/>
      <c r="S327" s="176"/>
      <c r="T327" s="176"/>
      <c r="U327" s="176"/>
      <c r="V327" s="176"/>
      <c r="W327" s="176"/>
      <c r="X327" s="176"/>
      <c r="Y327" s="176"/>
      <c r="Z327" s="176"/>
      <c r="AA327" s="176"/>
      <c r="AB327" s="176"/>
      <c r="AC327" s="176"/>
      <c r="AD327" s="176"/>
      <c r="AE327" s="176"/>
      <c r="AF327" s="176"/>
      <c r="AG327" s="176"/>
      <c r="AH327" s="176"/>
      <c r="AI327" s="176"/>
      <c r="AJ327" s="176"/>
      <c r="AN327" s="176"/>
      <c r="AZ327" s="176"/>
    </row>
    <row r="328" spans="2:52" ht="12.75" customHeight="1">
      <c r="B328" s="176"/>
      <c r="C328" s="176"/>
      <c r="D328" s="176"/>
      <c r="E328" s="370"/>
      <c r="F328" s="370"/>
      <c r="G328" s="176"/>
      <c r="H328" s="176"/>
      <c r="I328" s="176"/>
      <c r="J328" s="176"/>
      <c r="K328" s="176"/>
      <c r="L328" s="176"/>
      <c r="M328" s="371"/>
      <c r="N328" s="176"/>
      <c r="O328" s="176"/>
      <c r="P328" s="176"/>
      <c r="Q328" s="372"/>
      <c r="R328" s="373"/>
      <c r="S328" s="176"/>
      <c r="T328" s="176"/>
      <c r="U328" s="176"/>
      <c r="V328" s="176"/>
      <c r="W328" s="176"/>
      <c r="X328" s="176"/>
      <c r="Y328" s="176"/>
      <c r="Z328" s="176"/>
      <c r="AA328" s="176"/>
      <c r="AB328" s="176"/>
      <c r="AC328" s="176"/>
      <c r="AD328" s="176"/>
      <c r="AE328" s="176"/>
      <c r="AF328" s="176"/>
      <c r="AG328" s="176"/>
      <c r="AH328" s="176"/>
      <c r="AI328" s="176"/>
      <c r="AJ328" s="176"/>
      <c r="AN328" s="176"/>
      <c r="AZ328" s="176"/>
    </row>
    <row r="329" spans="2:52" ht="12.75" customHeight="1">
      <c r="B329" s="176"/>
      <c r="C329" s="176"/>
      <c r="D329" s="176"/>
      <c r="E329" s="370"/>
      <c r="F329" s="370"/>
      <c r="G329" s="176"/>
      <c r="H329" s="176"/>
      <c r="I329" s="176"/>
      <c r="J329" s="176"/>
      <c r="K329" s="176"/>
      <c r="L329" s="176"/>
      <c r="M329" s="371"/>
      <c r="N329" s="176"/>
      <c r="O329" s="176"/>
      <c r="P329" s="176"/>
      <c r="Q329" s="372"/>
      <c r="R329" s="373"/>
      <c r="S329" s="176"/>
      <c r="T329" s="176"/>
      <c r="U329" s="176"/>
      <c r="V329" s="176"/>
      <c r="W329" s="176"/>
      <c r="X329" s="176"/>
      <c r="Y329" s="176"/>
      <c r="Z329" s="176"/>
      <c r="AA329" s="176"/>
      <c r="AB329" s="176"/>
      <c r="AC329" s="176"/>
      <c r="AD329" s="176"/>
      <c r="AE329" s="176"/>
      <c r="AF329" s="176"/>
      <c r="AG329" s="176"/>
      <c r="AH329" s="176"/>
      <c r="AI329" s="176"/>
      <c r="AJ329" s="176"/>
      <c r="AN329" s="176"/>
      <c r="AZ329" s="176"/>
    </row>
    <row r="330" spans="2:52" ht="12.75" customHeight="1">
      <c r="B330" s="176"/>
      <c r="C330" s="176"/>
      <c r="D330" s="176"/>
      <c r="E330" s="370"/>
      <c r="F330" s="370"/>
      <c r="G330" s="176"/>
      <c r="H330" s="176"/>
      <c r="I330" s="176"/>
      <c r="J330" s="176"/>
      <c r="K330" s="176"/>
      <c r="L330" s="176"/>
      <c r="M330" s="371"/>
      <c r="N330" s="176"/>
      <c r="O330" s="176"/>
      <c r="P330" s="176"/>
      <c r="Q330" s="372"/>
      <c r="R330" s="373"/>
      <c r="S330" s="176"/>
      <c r="T330" s="176"/>
      <c r="U330" s="176"/>
      <c r="V330" s="176"/>
      <c r="W330" s="176"/>
      <c r="X330" s="176"/>
      <c r="Y330" s="176"/>
      <c r="Z330" s="176"/>
      <c r="AA330" s="176"/>
      <c r="AB330" s="176"/>
      <c r="AC330" s="176"/>
      <c r="AD330" s="176"/>
      <c r="AE330" s="176"/>
      <c r="AF330" s="176"/>
      <c r="AG330" s="176"/>
      <c r="AH330" s="176"/>
      <c r="AI330" s="176"/>
      <c r="AJ330" s="176"/>
      <c r="AN330" s="176"/>
      <c r="AZ330" s="176"/>
    </row>
    <row r="331" spans="2:52" ht="12.75" customHeight="1">
      <c r="B331" s="176"/>
      <c r="C331" s="176"/>
      <c r="D331" s="176"/>
      <c r="E331" s="370"/>
      <c r="F331" s="370"/>
      <c r="G331" s="176"/>
      <c r="H331" s="176"/>
      <c r="I331" s="176"/>
      <c r="J331" s="176"/>
      <c r="K331" s="176"/>
      <c r="L331" s="176"/>
      <c r="M331" s="371"/>
      <c r="N331" s="176"/>
      <c r="O331" s="176"/>
      <c r="P331" s="176"/>
      <c r="Q331" s="372"/>
      <c r="R331" s="373"/>
      <c r="S331" s="176"/>
      <c r="T331" s="176"/>
      <c r="U331" s="176"/>
      <c r="V331" s="176"/>
      <c r="W331" s="176"/>
      <c r="X331" s="176"/>
      <c r="Y331" s="176"/>
      <c r="Z331" s="176"/>
      <c r="AA331" s="176"/>
      <c r="AB331" s="176"/>
      <c r="AC331" s="176"/>
      <c r="AD331" s="176"/>
      <c r="AE331" s="176"/>
      <c r="AF331" s="176"/>
      <c r="AG331" s="176"/>
      <c r="AH331" s="176"/>
      <c r="AI331" s="176"/>
      <c r="AJ331" s="176"/>
      <c r="AN331" s="176"/>
      <c r="AZ331" s="176"/>
    </row>
    <row r="332" spans="2:52" ht="12.75" customHeight="1">
      <c r="B332" s="176"/>
      <c r="C332" s="176"/>
      <c r="D332" s="176"/>
      <c r="E332" s="370"/>
      <c r="F332" s="370"/>
      <c r="G332" s="176"/>
      <c r="H332" s="176"/>
      <c r="I332" s="176"/>
      <c r="J332" s="176"/>
      <c r="K332" s="176"/>
      <c r="L332" s="176"/>
      <c r="M332" s="371"/>
      <c r="N332" s="176"/>
      <c r="O332" s="176"/>
      <c r="P332" s="176"/>
      <c r="Q332" s="372"/>
      <c r="R332" s="373"/>
      <c r="S332" s="176"/>
      <c r="T332" s="176"/>
      <c r="U332" s="176"/>
      <c r="V332" s="176"/>
      <c r="W332" s="176"/>
      <c r="X332" s="176"/>
      <c r="Y332" s="176"/>
      <c r="Z332" s="176"/>
      <c r="AA332" s="176"/>
      <c r="AB332" s="176"/>
      <c r="AC332" s="176"/>
      <c r="AD332" s="176"/>
      <c r="AE332" s="176"/>
      <c r="AF332" s="176"/>
      <c r="AG332" s="176"/>
      <c r="AH332" s="176"/>
      <c r="AI332" s="176"/>
      <c r="AJ332" s="176"/>
      <c r="AN332" s="176"/>
      <c r="AZ332" s="176"/>
    </row>
    <row r="333" spans="2:52" ht="12.75" customHeight="1">
      <c r="B333" s="176"/>
      <c r="C333" s="176"/>
      <c r="D333" s="176"/>
      <c r="E333" s="370"/>
      <c r="F333" s="370"/>
      <c r="G333" s="176"/>
      <c r="H333" s="176"/>
      <c r="I333" s="176"/>
      <c r="J333" s="176"/>
      <c r="K333" s="176"/>
      <c r="L333" s="176"/>
      <c r="M333" s="371"/>
      <c r="N333" s="176"/>
      <c r="O333" s="176"/>
      <c r="P333" s="176"/>
      <c r="Q333" s="372"/>
      <c r="R333" s="373"/>
      <c r="S333" s="176"/>
      <c r="T333" s="176"/>
      <c r="U333" s="176"/>
      <c r="V333" s="176"/>
      <c r="W333" s="176"/>
      <c r="X333" s="176"/>
      <c r="Y333" s="176"/>
      <c r="Z333" s="176"/>
      <c r="AA333" s="176"/>
      <c r="AB333" s="176"/>
      <c r="AC333" s="176"/>
      <c r="AD333" s="176"/>
      <c r="AE333" s="176"/>
      <c r="AF333" s="176"/>
      <c r="AG333" s="176"/>
      <c r="AH333" s="176"/>
      <c r="AI333" s="176"/>
      <c r="AJ333" s="176"/>
      <c r="AN333" s="176"/>
      <c r="AZ333" s="176"/>
    </row>
    <row r="334" spans="2:52" ht="12.75" customHeight="1">
      <c r="B334" s="176"/>
      <c r="C334" s="176"/>
      <c r="D334" s="176"/>
      <c r="E334" s="370"/>
      <c r="F334" s="370"/>
      <c r="G334" s="176"/>
      <c r="H334" s="176"/>
      <c r="I334" s="176"/>
      <c r="J334" s="176"/>
      <c r="K334" s="176"/>
      <c r="L334" s="176"/>
      <c r="M334" s="371"/>
      <c r="N334" s="176"/>
      <c r="O334" s="176"/>
      <c r="P334" s="176"/>
      <c r="Q334" s="372"/>
      <c r="R334" s="373"/>
      <c r="S334" s="176"/>
      <c r="T334" s="176"/>
      <c r="U334" s="176"/>
      <c r="V334" s="176"/>
      <c r="W334" s="176"/>
      <c r="X334" s="176"/>
      <c r="Y334" s="176"/>
      <c r="Z334" s="176"/>
      <c r="AA334" s="176"/>
      <c r="AB334" s="176"/>
      <c r="AC334" s="176"/>
      <c r="AD334" s="176"/>
      <c r="AE334" s="176"/>
      <c r="AF334" s="176"/>
      <c r="AG334" s="176"/>
      <c r="AH334" s="176"/>
      <c r="AI334" s="176"/>
      <c r="AJ334" s="176"/>
      <c r="AN334" s="176"/>
      <c r="AZ334" s="176"/>
    </row>
    <row r="335" spans="2:52" ht="12.75" customHeight="1">
      <c r="B335" s="176"/>
      <c r="C335" s="176"/>
      <c r="D335" s="176"/>
      <c r="E335" s="370"/>
      <c r="F335" s="370"/>
      <c r="G335" s="176"/>
      <c r="H335" s="176"/>
      <c r="I335" s="176"/>
      <c r="J335" s="176"/>
      <c r="K335" s="176"/>
      <c r="L335" s="176"/>
      <c r="M335" s="371"/>
      <c r="N335" s="176"/>
      <c r="O335" s="176"/>
      <c r="P335" s="176"/>
      <c r="Q335" s="372"/>
      <c r="R335" s="373"/>
      <c r="S335" s="176"/>
      <c r="T335" s="176"/>
      <c r="U335" s="176"/>
      <c r="V335" s="176"/>
      <c r="W335" s="176"/>
      <c r="X335" s="176"/>
      <c r="Y335" s="176"/>
      <c r="Z335" s="176"/>
      <c r="AA335" s="176"/>
      <c r="AB335" s="176"/>
      <c r="AC335" s="176"/>
      <c r="AD335" s="176"/>
      <c r="AE335" s="176"/>
      <c r="AF335" s="176"/>
      <c r="AG335" s="176"/>
      <c r="AH335" s="176"/>
      <c r="AI335" s="176"/>
      <c r="AJ335" s="176"/>
      <c r="AN335" s="176"/>
      <c r="AZ335" s="176"/>
    </row>
    <row r="336" spans="2:52" ht="12.75" customHeight="1">
      <c r="B336" s="176"/>
      <c r="C336" s="176"/>
      <c r="D336" s="176"/>
      <c r="E336" s="370"/>
      <c r="F336" s="370"/>
      <c r="G336" s="176"/>
      <c r="H336" s="176"/>
      <c r="I336" s="176"/>
      <c r="J336" s="176"/>
      <c r="K336" s="176"/>
      <c r="L336" s="176"/>
      <c r="M336" s="371"/>
      <c r="N336" s="176"/>
      <c r="O336" s="176"/>
      <c r="P336" s="176"/>
      <c r="Q336" s="372"/>
      <c r="R336" s="373"/>
      <c r="S336" s="176"/>
      <c r="T336" s="176"/>
      <c r="U336" s="176"/>
      <c r="V336" s="176"/>
      <c r="W336" s="176"/>
      <c r="X336" s="176"/>
      <c r="Y336" s="176"/>
      <c r="Z336" s="176"/>
      <c r="AA336" s="176"/>
      <c r="AB336" s="176"/>
      <c r="AC336" s="176"/>
      <c r="AD336" s="176"/>
      <c r="AE336" s="176"/>
      <c r="AF336" s="176"/>
      <c r="AG336" s="176"/>
      <c r="AH336" s="176"/>
      <c r="AI336" s="176"/>
      <c r="AJ336" s="176"/>
      <c r="AN336" s="176"/>
      <c r="AZ336" s="176"/>
    </row>
    <row r="337" spans="2:52" ht="12.75" customHeight="1">
      <c r="B337" s="176"/>
      <c r="C337" s="176"/>
      <c r="D337" s="176"/>
      <c r="E337" s="370"/>
      <c r="F337" s="370"/>
      <c r="G337" s="176"/>
      <c r="H337" s="176"/>
      <c r="I337" s="176"/>
      <c r="J337" s="176"/>
      <c r="K337" s="176"/>
      <c r="L337" s="176"/>
      <c r="M337" s="371"/>
      <c r="N337" s="176"/>
      <c r="O337" s="176"/>
      <c r="P337" s="176"/>
      <c r="Q337" s="372"/>
      <c r="R337" s="373"/>
      <c r="S337" s="176"/>
      <c r="T337" s="176"/>
      <c r="U337" s="176"/>
      <c r="V337" s="176"/>
      <c r="W337" s="176"/>
      <c r="X337" s="176"/>
      <c r="Y337" s="176"/>
      <c r="Z337" s="176"/>
      <c r="AA337" s="176"/>
      <c r="AB337" s="176"/>
      <c r="AC337" s="176"/>
      <c r="AD337" s="176"/>
      <c r="AE337" s="176"/>
      <c r="AF337" s="176"/>
      <c r="AG337" s="176"/>
      <c r="AH337" s="176"/>
      <c r="AI337" s="176"/>
      <c r="AJ337" s="176"/>
      <c r="AN337" s="176"/>
      <c r="AZ337" s="176"/>
    </row>
    <row r="338" spans="2:52" ht="12.75" customHeight="1">
      <c r="B338" s="176"/>
      <c r="C338" s="176"/>
      <c r="D338" s="176"/>
      <c r="E338" s="370"/>
      <c r="F338" s="370"/>
      <c r="G338" s="176"/>
      <c r="H338" s="176"/>
      <c r="I338" s="176"/>
      <c r="J338" s="176"/>
      <c r="K338" s="176"/>
      <c r="L338" s="176"/>
      <c r="M338" s="371"/>
      <c r="N338" s="176"/>
      <c r="O338" s="176"/>
      <c r="P338" s="176"/>
      <c r="Q338" s="372"/>
      <c r="R338" s="373"/>
      <c r="S338" s="176"/>
      <c r="T338" s="176"/>
      <c r="U338" s="176"/>
      <c r="V338" s="176"/>
      <c r="W338" s="176"/>
      <c r="X338" s="176"/>
      <c r="Y338" s="176"/>
      <c r="Z338" s="176"/>
      <c r="AA338" s="176"/>
      <c r="AB338" s="176"/>
      <c r="AC338" s="176"/>
      <c r="AD338" s="176"/>
      <c r="AE338" s="176"/>
      <c r="AF338" s="176"/>
      <c r="AG338" s="176"/>
      <c r="AH338" s="176"/>
      <c r="AI338" s="176"/>
      <c r="AJ338" s="176"/>
      <c r="AN338" s="176"/>
      <c r="AZ338" s="176"/>
    </row>
    <row r="339" spans="2:52" ht="12.75" customHeight="1">
      <c r="B339" s="176"/>
      <c r="C339" s="176"/>
      <c r="D339" s="176"/>
      <c r="E339" s="370"/>
      <c r="F339" s="370"/>
      <c r="G339" s="176"/>
      <c r="H339" s="176"/>
      <c r="I339" s="176"/>
      <c r="J339" s="176"/>
      <c r="K339" s="176"/>
      <c r="L339" s="176"/>
      <c r="M339" s="371"/>
      <c r="N339" s="176"/>
      <c r="O339" s="176"/>
      <c r="P339" s="176"/>
      <c r="Q339" s="372"/>
      <c r="R339" s="373"/>
      <c r="S339" s="176"/>
      <c r="T339" s="176"/>
      <c r="U339" s="176"/>
      <c r="V339" s="176"/>
      <c r="W339" s="176"/>
      <c r="X339" s="176"/>
      <c r="Y339" s="176"/>
      <c r="Z339" s="176"/>
      <c r="AA339" s="176"/>
      <c r="AB339" s="176"/>
      <c r="AC339" s="176"/>
      <c r="AD339" s="176"/>
      <c r="AE339" s="176"/>
      <c r="AF339" s="176"/>
      <c r="AG339" s="176"/>
      <c r="AH339" s="176"/>
      <c r="AI339" s="176"/>
      <c r="AJ339" s="176"/>
      <c r="AN339" s="176"/>
      <c r="AZ339" s="176"/>
    </row>
    <row r="340" spans="2:52" ht="12.75" customHeight="1">
      <c r="B340" s="176"/>
      <c r="C340" s="176"/>
      <c r="D340" s="176"/>
      <c r="E340" s="370"/>
      <c r="F340" s="370"/>
      <c r="G340" s="176"/>
      <c r="H340" s="176"/>
      <c r="I340" s="176"/>
      <c r="J340" s="176"/>
      <c r="K340" s="176"/>
      <c r="L340" s="176"/>
      <c r="M340" s="371"/>
      <c r="N340" s="176"/>
      <c r="O340" s="176"/>
      <c r="P340" s="176"/>
      <c r="Q340" s="372"/>
      <c r="R340" s="373"/>
      <c r="S340" s="176"/>
      <c r="T340" s="176"/>
      <c r="U340" s="176"/>
      <c r="V340" s="176"/>
      <c r="W340" s="176"/>
      <c r="X340" s="176"/>
      <c r="Y340" s="176"/>
      <c r="Z340" s="176"/>
      <c r="AA340" s="176"/>
      <c r="AB340" s="176"/>
      <c r="AC340" s="176"/>
      <c r="AD340" s="176"/>
      <c r="AE340" s="176"/>
      <c r="AF340" s="176"/>
      <c r="AG340" s="176"/>
      <c r="AH340" s="176"/>
      <c r="AI340" s="176"/>
      <c r="AJ340" s="176"/>
      <c r="AN340" s="176"/>
      <c r="AZ340" s="176"/>
    </row>
    <row r="341" spans="2:52" ht="12.75" customHeight="1">
      <c r="B341" s="176"/>
      <c r="C341" s="176"/>
      <c r="D341" s="176"/>
      <c r="E341" s="370"/>
      <c r="F341" s="370"/>
      <c r="G341" s="176"/>
      <c r="H341" s="176"/>
      <c r="I341" s="176"/>
      <c r="J341" s="176"/>
      <c r="K341" s="176"/>
      <c r="L341" s="176"/>
      <c r="M341" s="371"/>
      <c r="N341" s="176"/>
      <c r="O341" s="176"/>
      <c r="P341" s="176"/>
      <c r="Q341" s="372"/>
      <c r="R341" s="373"/>
      <c r="S341" s="176"/>
      <c r="T341" s="176"/>
      <c r="U341" s="176"/>
      <c r="V341" s="176"/>
      <c r="W341" s="176"/>
      <c r="X341" s="176"/>
      <c r="Y341" s="176"/>
      <c r="Z341" s="176"/>
      <c r="AA341" s="176"/>
      <c r="AB341" s="176"/>
      <c r="AC341" s="176"/>
      <c r="AD341" s="176"/>
      <c r="AE341" s="176"/>
      <c r="AF341" s="176"/>
      <c r="AG341" s="176"/>
      <c r="AH341" s="176"/>
      <c r="AI341" s="176"/>
      <c r="AJ341" s="176"/>
      <c r="AN341" s="176"/>
      <c r="AZ341" s="176"/>
    </row>
    <row r="342" spans="2:52" ht="12.75" customHeight="1">
      <c r="B342" s="176"/>
      <c r="C342" s="176"/>
      <c r="D342" s="176"/>
      <c r="E342" s="370"/>
      <c r="F342" s="370"/>
      <c r="G342" s="176"/>
      <c r="H342" s="176"/>
      <c r="I342" s="176"/>
      <c r="J342" s="176"/>
      <c r="K342" s="176"/>
      <c r="L342" s="176"/>
      <c r="M342" s="371"/>
      <c r="N342" s="176"/>
      <c r="O342" s="176"/>
      <c r="P342" s="176"/>
      <c r="Q342" s="372"/>
      <c r="R342" s="373"/>
      <c r="S342" s="176"/>
      <c r="T342" s="176"/>
      <c r="U342" s="176"/>
      <c r="V342" s="176"/>
      <c r="W342" s="176"/>
      <c r="X342" s="176"/>
      <c r="Y342" s="176"/>
      <c r="Z342" s="176"/>
      <c r="AA342" s="176"/>
      <c r="AB342" s="176"/>
      <c r="AC342" s="176"/>
      <c r="AD342" s="176"/>
      <c r="AE342" s="176"/>
      <c r="AF342" s="176"/>
      <c r="AG342" s="176"/>
      <c r="AH342" s="176"/>
      <c r="AI342" s="176"/>
      <c r="AJ342" s="176"/>
      <c r="AN342" s="176"/>
      <c r="AZ342" s="176"/>
    </row>
    <row r="343" spans="2:52" ht="12.75" customHeight="1">
      <c r="B343" s="176"/>
      <c r="C343" s="176"/>
      <c r="D343" s="176"/>
      <c r="E343" s="370"/>
      <c r="F343" s="370"/>
      <c r="G343" s="176"/>
      <c r="H343" s="176"/>
      <c r="I343" s="176"/>
      <c r="J343" s="176"/>
      <c r="K343" s="176"/>
      <c r="L343" s="176"/>
      <c r="M343" s="371"/>
      <c r="N343" s="176"/>
      <c r="O343" s="176"/>
      <c r="P343" s="176"/>
      <c r="Q343" s="372"/>
      <c r="R343" s="373"/>
      <c r="S343" s="176"/>
      <c r="T343" s="176"/>
      <c r="U343" s="176"/>
      <c r="V343" s="176"/>
      <c r="W343" s="176"/>
      <c r="X343" s="176"/>
      <c r="Y343" s="176"/>
      <c r="Z343" s="176"/>
      <c r="AA343" s="176"/>
      <c r="AB343" s="176"/>
      <c r="AC343" s="176"/>
      <c r="AD343" s="176"/>
      <c r="AE343" s="176"/>
      <c r="AF343" s="176"/>
      <c r="AG343" s="176"/>
      <c r="AH343" s="176"/>
      <c r="AI343" s="176"/>
      <c r="AJ343" s="176"/>
      <c r="AN343" s="176"/>
      <c r="AZ343" s="176"/>
    </row>
    <row r="344" spans="2:52" ht="12.75" customHeight="1">
      <c r="B344" s="176"/>
      <c r="C344" s="176"/>
      <c r="D344" s="176"/>
      <c r="E344" s="370"/>
      <c r="F344" s="370"/>
      <c r="G344" s="176"/>
      <c r="H344" s="176"/>
      <c r="I344" s="176"/>
      <c r="J344" s="176"/>
      <c r="K344" s="176"/>
      <c r="L344" s="176"/>
      <c r="M344" s="371"/>
      <c r="N344" s="176"/>
      <c r="O344" s="176"/>
      <c r="P344" s="176"/>
      <c r="Q344" s="372"/>
      <c r="R344" s="373"/>
      <c r="S344" s="176"/>
      <c r="T344" s="176"/>
      <c r="U344" s="176"/>
      <c r="V344" s="176"/>
      <c r="W344" s="176"/>
      <c r="X344" s="176"/>
      <c r="Y344" s="176"/>
      <c r="Z344" s="176"/>
      <c r="AA344" s="176"/>
      <c r="AB344" s="176"/>
      <c r="AC344" s="176"/>
      <c r="AD344" s="176"/>
      <c r="AE344" s="176"/>
      <c r="AF344" s="176"/>
      <c r="AG344" s="176"/>
      <c r="AH344" s="176"/>
      <c r="AI344" s="176"/>
      <c r="AJ344" s="176"/>
      <c r="AN344" s="176"/>
      <c r="AZ344" s="176"/>
    </row>
    <row r="345" spans="2:52" ht="12.75" customHeight="1">
      <c r="B345" s="176"/>
      <c r="C345" s="176"/>
      <c r="D345" s="176"/>
      <c r="E345" s="370"/>
      <c r="F345" s="370"/>
      <c r="G345" s="176"/>
      <c r="H345" s="176"/>
      <c r="I345" s="176"/>
      <c r="J345" s="176"/>
      <c r="K345" s="176"/>
      <c r="L345" s="176"/>
      <c r="M345" s="371"/>
      <c r="N345" s="176"/>
      <c r="O345" s="176"/>
      <c r="P345" s="176"/>
      <c r="Q345" s="372"/>
      <c r="R345" s="373"/>
      <c r="S345" s="176"/>
      <c r="T345" s="176"/>
      <c r="U345" s="176"/>
      <c r="V345" s="176"/>
      <c r="W345" s="176"/>
      <c r="X345" s="176"/>
      <c r="Y345" s="176"/>
      <c r="Z345" s="176"/>
      <c r="AA345" s="176"/>
      <c r="AB345" s="176"/>
      <c r="AC345" s="176"/>
      <c r="AD345" s="176"/>
      <c r="AE345" s="176"/>
      <c r="AF345" s="176"/>
      <c r="AG345" s="176"/>
      <c r="AH345" s="176"/>
      <c r="AI345" s="176"/>
      <c r="AJ345" s="176"/>
      <c r="AN345" s="176"/>
      <c r="AZ345" s="176"/>
    </row>
    <row r="346" spans="2:52" ht="12.75" customHeight="1">
      <c r="B346" s="176"/>
      <c r="C346" s="176"/>
      <c r="D346" s="176"/>
      <c r="E346" s="370"/>
      <c r="F346" s="370"/>
      <c r="G346" s="176"/>
      <c r="H346" s="176"/>
      <c r="I346" s="176"/>
      <c r="J346" s="176"/>
      <c r="K346" s="176"/>
      <c r="L346" s="176"/>
      <c r="M346" s="371"/>
      <c r="N346" s="176"/>
      <c r="O346" s="176"/>
      <c r="P346" s="176"/>
      <c r="Q346" s="372"/>
      <c r="R346" s="373"/>
      <c r="S346" s="176"/>
      <c r="T346" s="176"/>
      <c r="U346" s="176"/>
      <c r="V346" s="176"/>
      <c r="W346" s="176"/>
      <c r="X346" s="176"/>
      <c r="Y346" s="176"/>
      <c r="Z346" s="176"/>
      <c r="AA346" s="176"/>
      <c r="AB346" s="176"/>
      <c r="AC346" s="176"/>
      <c r="AD346" s="176"/>
      <c r="AE346" s="176"/>
      <c r="AF346" s="176"/>
      <c r="AG346" s="176"/>
      <c r="AH346" s="176"/>
      <c r="AI346" s="176"/>
      <c r="AJ346" s="176"/>
      <c r="AN346" s="176"/>
      <c r="AZ346" s="176"/>
    </row>
    <row r="347" spans="2:52" ht="12.75" customHeight="1">
      <c r="B347" s="176"/>
      <c r="C347" s="176"/>
      <c r="D347" s="176"/>
      <c r="E347" s="370"/>
      <c r="F347" s="370"/>
      <c r="G347" s="176"/>
      <c r="H347" s="176"/>
      <c r="I347" s="176"/>
      <c r="J347" s="176"/>
      <c r="K347" s="176"/>
      <c r="L347" s="176"/>
      <c r="M347" s="371"/>
      <c r="N347" s="176"/>
      <c r="O347" s="176"/>
      <c r="P347" s="176"/>
      <c r="Q347" s="372"/>
      <c r="R347" s="373"/>
      <c r="S347" s="176"/>
      <c r="T347" s="176"/>
      <c r="U347" s="176"/>
      <c r="V347" s="176"/>
      <c r="W347" s="176"/>
      <c r="X347" s="176"/>
      <c r="Y347" s="176"/>
      <c r="Z347" s="176"/>
      <c r="AA347" s="176"/>
      <c r="AB347" s="176"/>
      <c r="AC347" s="176"/>
      <c r="AD347" s="176"/>
      <c r="AE347" s="176"/>
      <c r="AF347" s="176"/>
      <c r="AG347" s="176"/>
      <c r="AH347" s="176"/>
      <c r="AI347" s="176"/>
      <c r="AJ347" s="176"/>
      <c r="AN347" s="176"/>
      <c r="AZ347" s="176"/>
    </row>
    <row r="348" spans="2:52" ht="12.75" customHeight="1">
      <c r="B348" s="176"/>
      <c r="C348" s="176"/>
      <c r="D348" s="176"/>
      <c r="E348" s="370"/>
      <c r="F348" s="370"/>
      <c r="G348" s="176"/>
      <c r="H348" s="176"/>
      <c r="I348" s="176"/>
      <c r="J348" s="176"/>
      <c r="K348" s="176"/>
      <c r="L348" s="176"/>
      <c r="M348" s="371"/>
      <c r="N348" s="176"/>
      <c r="O348" s="176"/>
      <c r="P348" s="176"/>
      <c r="Q348" s="372"/>
      <c r="R348" s="373"/>
      <c r="S348" s="176"/>
      <c r="T348" s="176"/>
      <c r="U348" s="176"/>
      <c r="V348" s="176"/>
      <c r="W348" s="176"/>
      <c r="X348" s="176"/>
      <c r="Y348" s="176"/>
      <c r="Z348" s="176"/>
      <c r="AA348" s="176"/>
      <c r="AB348" s="176"/>
      <c r="AC348" s="176"/>
      <c r="AD348" s="176"/>
      <c r="AE348" s="176"/>
      <c r="AF348" s="176"/>
      <c r="AG348" s="176"/>
      <c r="AH348" s="176"/>
      <c r="AI348" s="176"/>
      <c r="AJ348" s="176"/>
      <c r="AN348" s="176"/>
      <c r="AZ348" s="176"/>
    </row>
    <row r="349" spans="2:52" ht="12.75" customHeight="1">
      <c r="B349" s="176"/>
      <c r="C349" s="176"/>
      <c r="D349" s="176"/>
      <c r="E349" s="370"/>
      <c r="F349" s="370"/>
      <c r="G349" s="176"/>
      <c r="H349" s="176"/>
      <c r="I349" s="176"/>
      <c r="J349" s="176"/>
      <c r="K349" s="176"/>
      <c r="L349" s="176"/>
      <c r="M349" s="371"/>
      <c r="N349" s="176"/>
      <c r="O349" s="176"/>
      <c r="P349" s="176"/>
      <c r="Q349" s="372"/>
      <c r="R349" s="373"/>
      <c r="S349" s="176"/>
      <c r="T349" s="176"/>
      <c r="U349" s="176"/>
      <c r="V349" s="176"/>
      <c r="W349" s="176"/>
      <c r="X349" s="176"/>
      <c r="Y349" s="176"/>
      <c r="Z349" s="176"/>
      <c r="AA349" s="176"/>
      <c r="AB349" s="176"/>
      <c r="AC349" s="176"/>
      <c r="AD349" s="176"/>
      <c r="AE349" s="176"/>
      <c r="AF349" s="176"/>
      <c r="AG349" s="176"/>
      <c r="AH349" s="176"/>
      <c r="AI349" s="176"/>
      <c r="AJ349" s="176"/>
      <c r="AN349" s="176"/>
      <c r="AZ349" s="176"/>
    </row>
    <row r="350" spans="2:52" ht="12.75" customHeight="1">
      <c r="B350" s="176"/>
      <c r="C350" s="176"/>
      <c r="D350" s="176"/>
      <c r="E350" s="370"/>
      <c r="F350" s="370"/>
      <c r="G350" s="176"/>
      <c r="H350" s="176"/>
      <c r="I350" s="176"/>
      <c r="J350" s="176"/>
      <c r="K350" s="176"/>
      <c r="L350" s="176"/>
      <c r="M350" s="371"/>
      <c r="N350" s="176"/>
      <c r="O350" s="176"/>
      <c r="P350" s="176"/>
      <c r="Q350" s="372"/>
      <c r="R350" s="373"/>
      <c r="S350" s="176"/>
      <c r="T350" s="176"/>
      <c r="U350" s="176"/>
      <c r="V350" s="176"/>
      <c r="W350" s="176"/>
      <c r="X350" s="176"/>
      <c r="Y350" s="176"/>
      <c r="Z350" s="176"/>
      <c r="AA350" s="176"/>
      <c r="AB350" s="176"/>
      <c r="AC350" s="176"/>
      <c r="AD350" s="176"/>
      <c r="AE350" s="176"/>
      <c r="AF350" s="176"/>
      <c r="AG350" s="176"/>
      <c r="AH350" s="176"/>
      <c r="AI350" s="176"/>
      <c r="AJ350" s="176"/>
      <c r="AN350" s="176"/>
      <c r="AZ350" s="176"/>
    </row>
    <row r="351" spans="2:52" ht="12.75" customHeight="1">
      <c r="B351" s="176"/>
      <c r="C351" s="176"/>
      <c r="D351" s="176"/>
      <c r="E351" s="370"/>
      <c r="F351" s="370"/>
      <c r="G351" s="176"/>
      <c r="H351" s="176"/>
      <c r="I351" s="176"/>
      <c r="J351" s="176"/>
      <c r="K351" s="176"/>
      <c r="L351" s="176"/>
      <c r="M351" s="371"/>
      <c r="N351" s="176"/>
      <c r="O351" s="176"/>
      <c r="P351" s="176"/>
      <c r="Q351" s="372"/>
      <c r="R351" s="373"/>
      <c r="S351" s="176"/>
      <c r="T351" s="176"/>
      <c r="U351" s="176"/>
      <c r="V351" s="176"/>
      <c r="W351" s="176"/>
      <c r="X351" s="176"/>
      <c r="Y351" s="176"/>
      <c r="Z351" s="176"/>
      <c r="AA351" s="176"/>
      <c r="AB351" s="176"/>
      <c r="AC351" s="176"/>
      <c r="AD351" s="176"/>
      <c r="AE351" s="176"/>
      <c r="AF351" s="176"/>
      <c r="AG351" s="176"/>
      <c r="AH351" s="176"/>
      <c r="AI351" s="176"/>
      <c r="AJ351" s="176"/>
      <c r="AN351" s="176"/>
      <c r="AZ351" s="176"/>
    </row>
    <row r="352" spans="2:52" ht="12.75" customHeight="1">
      <c r="B352" s="176"/>
      <c r="C352" s="176"/>
      <c r="D352" s="176"/>
      <c r="E352" s="370"/>
      <c r="F352" s="370"/>
      <c r="G352" s="176"/>
      <c r="H352" s="176"/>
      <c r="I352" s="176"/>
      <c r="J352" s="176"/>
      <c r="K352" s="176"/>
      <c r="L352" s="176"/>
      <c r="M352" s="371"/>
      <c r="N352" s="176"/>
      <c r="O352" s="176"/>
      <c r="P352" s="176"/>
      <c r="Q352" s="372"/>
      <c r="R352" s="373"/>
      <c r="S352" s="176"/>
      <c r="T352" s="176"/>
      <c r="U352" s="176"/>
      <c r="V352" s="176"/>
      <c r="W352" s="176"/>
      <c r="X352" s="176"/>
      <c r="Y352" s="176"/>
      <c r="Z352" s="176"/>
      <c r="AA352" s="176"/>
      <c r="AB352" s="176"/>
      <c r="AC352" s="176"/>
      <c r="AD352" s="176"/>
      <c r="AE352" s="176"/>
      <c r="AF352" s="176"/>
      <c r="AG352" s="176"/>
      <c r="AH352" s="176"/>
      <c r="AI352" s="176"/>
      <c r="AJ352" s="176"/>
      <c r="AN352" s="176"/>
      <c r="AZ352" s="176"/>
    </row>
    <row r="353" spans="2:52" ht="12.75" customHeight="1">
      <c r="B353" s="176"/>
      <c r="C353" s="176"/>
      <c r="D353" s="176"/>
      <c r="E353" s="370"/>
      <c r="F353" s="370"/>
      <c r="G353" s="176"/>
      <c r="H353" s="176"/>
      <c r="I353" s="176"/>
      <c r="J353" s="176"/>
      <c r="K353" s="176"/>
      <c r="L353" s="176"/>
      <c r="M353" s="371"/>
      <c r="N353" s="176"/>
      <c r="O353" s="176"/>
      <c r="P353" s="176"/>
      <c r="Q353" s="372"/>
      <c r="R353" s="373"/>
      <c r="S353" s="176"/>
      <c r="T353" s="176"/>
      <c r="U353" s="176"/>
      <c r="V353" s="176"/>
      <c r="W353" s="176"/>
      <c r="X353" s="176"/>
      <c r="Y353" s="176"/>
      <c r="Z353" s="176"/>
      <c r="AA353" s="176"/>
      <c r="AB353" s="176"/>
      <c r="AC353" s="176"/>
      <c r="AD353" s="176"/>
      <c r="AE353" s="176"/>
      <c r="AF353" s="176"/>
      <c r="AG353" s="176"/>
      <c r="AH353" s="176"/>
      <c r="AI353" s="176"/>
      <c r="AJ353" s="176"/>
      <c r="AN353" s="176"/>
      <c r="AZ353" s="176"/>
    </row>
    <row r="354" spans="2:52" ht="12.75" customHeight="1">
      <c r="B354" s="176"/>
      <c r="C354" s="176"/>
      <c r="D354" s="176"/>
      <c r="E354" s="370"/>
      <c r="F354" s="370"/>
      <c r="G354" s="176"/>
      <c r="H354" s="176"/>
      <c r="I354" s="176"/>
      <c r="J354" s="176"/>
      <c r="K354" s="176"/>
      <c r="L354" s="176"/>
      <c r="M354" s="371"/>
      <c r="N354" s="176"/>
      <c r="O354" s="176"/>
      <c r="P354" s="176"/>
      <c r="Q354" s="372"/>
      <c r="R354" s="373"/>
      <c r="S354" s="176"/>
      <c r="T354" s="176"/>
      <c r="U354" s="176"/>
      <c r="V354" s="176"/>
      <c r="W354" s="176"/>
      <c r="X354" s="176"/>
      <c r="Y354" s="176"/>
      <c r="Z354" s="176"/>
      <c r="AA354" s="176"/>
      <c r="AB354" s="176"/>
      <c r="AC354" s="176"/>
      <c r="AD354" s="176"/>
      <c r="AE354" s="176"/>
      <c r="AF354" s="176"/>
      <c r="AG354" s="176"/>
      <c r="AH354" s="176"/>
      <c r="AI354" s="176"/>
      <c r="AJ354" s="176"/>
      <c r="AN354" s="176"/>
      <c r="AZ354" s="176"/>
    </row>
    <row r="355" spans="2:52" ht="12.75" customHeight="1">
      <c r="B355" s="176"/>
      <c r="C355" s="176"/>
      <c r="D355" s="176"/>
      <c r="E355" s="370"/>
      <c r="F355" s="370"/>
      <c r="G355" s="176"/>
      <c r="H355" s="176"/>
      <c r="I355" s="176"/>
      <c r="J355" s="176"/>
      <c r="K355" s="176"/>
      <c r="L355" s="176"/>
      <c r="M355" s="371"/>
      <c r="N355" s="176"/>
      <c r="O355" s="176"/>
      <c r="P355" s="176"/>
      <c r="Q355" s="372"/>
      <c r="R355" s="373"/>
      <c r="S355" s="176"/>
      <c r="T355" s="176"/>
      <c r="U355" s="176"/>
      <c r="V355" s="176"/>
      <c r="W355" s="176"/>
      <c r="X355" s="176"/>
      <c r="Y355" s="176"/>
      <c r="Z355" s="176"/>
      <c r="AA355" s="176"/>
      <c r="AB355" s="176"/>
      <c r="AC355" s="176"/>
      <c r="AD355" s="176"/>
      <c r="AE355" s="176"/>
      <c r="AF355" s="176"/>
      <c r="AG355" s="176"/>
      <c r="AH355" s="176"/>
      <c r="AI355" s="176"/>
      <c r="AJ355" s="176"/>
      <c r="AN355" s="176"/>
      <c r="AZ355" s="176"/>
    </row>
    <row r="356" spans="2:52" ht="12.75" customHeight="1">
      <c r="B356" s="176"/>
      <c r="C356" s="176"/>
      <c r="D356" s="176"/>
      <c r="E356" s="370"/>
      <c r="F356" s="370"/>
      <c r="G356" s="176"/>
      <c r="H356" s="176"/>
      <c r="I356" s="176"/>
      <c r="J356" s="176"/>
      <c r="K356" s="176"/>
      <c r="L356" s="176"/>
      <c r="M356" s="371"/>
      <c r="N356" s="176"/>
      <c r="O356" s="176"/>
      <c r="P356" s="176"/>
      <c r="Q356" s="372"/>
      <c r="R356" s="373"/>
      <c r="S356" s="176"/>
      <c r="T356" s="176"/>
      <c r="U356" s="176"/>
      <c r="V356" s="176"/>
      <c r="W356" s="176"/>
      <c r="X356" s="176"/>
      <c r="Y356" s="176"/>
      <c r="Z356" s="176"/>
      <c r="AA356" s="176"/>
      <c r="AB356" s="176"/>
      <c r="AC356" s="176"/>
      <c r="AD356" s="176"/>
      <c r="AE356" s="176"/>
      <c r="AF356" s="176"/>
      <c r="AG356" s="176"/>
      <c r="AH356" s="176"/>
      <c r="AI356" s="176"/>
      <c r="AJ356" s="176"/>
      <c r="AN356" s="176"/>
      <c r="AZ356" s="176"/>
    </row>
    <row r="357" spans="2:52" ht="12.75" customHeight="1">
      <c r="B357" s="176"/>
      <c r="C357" s="176"/>
      <c r="D357" s="176"/>
      <c r="E357" s="370"/>
      <c r="F357" s="370"/>
      <c r="G357" s="176"/>
      <c r="H357" s="176"/>
      <c r="I357" s="176"/>
      <c r="J357" s="176"/>
      <c r="K357" s="176"/>
      <c r="L357" s="176"/>
      <c r="M357" s="371"/>
      <c r="N357" s="176"/>
      <c r="O357" s="176"/>
      <c r="P357" s="176"/>
      <c r="Q357" s="372"/>
      <c r="R357" s="373"/>
      <c r="S357" s="176"/>
      <c r="T357" s="176"/>
      <c r="U357" s="176"/>
      <c r="V357" s="176"/>
      <c r="W357" s="176"/>
      <c r="X357" s="176"/>
      <c r="Y357" s="176"/>
      <c r="Z357" s="176"/>
      <c r="AA357" s="176"/>
      <c r="AB357" s="176"/>
      <c r="AC357" s="176"/>
      <c r="AD357" s="176"/>
      <c r="AE357" s="176"/>
      <c r="AF357" s="176"/>
      <c r="AG357" s="176"/>
      <c r="AH357" s="176"/>
      <c r="AI357" s="176"/>
      <c r="AJ357" s="176"/>
      <c r="AN357" s="176"/>
      <c r="AZ357" s="176"/>
    </row>
    <row r="358" spans="2:52" ht="12.75" customHeight="1">
      <c r="B358" s="176"/>
      <c r="C358" s="176"/>
      <c r="D358" s="176"/>
      <c r="E358" s="370"/>
      <c r="F358" s="370"/>
      <c r="G358" s="176"/>
      <c r="H358" s="176"/>
      <c r="I358" s="176"/>
      <c r="J358" s="176"/>
      <c r="K358" s="176"/>
      <c r="L358" s="176"/>
      <c r="M358" s="371"/>
      <c r="N358" s="176"/>
      <c r="O358" s="176"/>
      <c r="P358" s="176"/>
      <c r="Q358" s="372"/>
      <c r="R358" s="373"/>
      <c r="S358" s="176"/>
      <c r="T358" s="176"/>
      <c r="U358" s="176"/>
      <c r="V358" s="176"/>
      <c r="W358" s="176"/>
      <c r="X358" s="176"/>
      <c r="Y358" s="176"/>
      <c r="Z358" s="176"/>
      <c r="AA358" s="176"/>
      <c r="AB358" s="176"/>
      <c r="AC358" s="176"/>
      <c r="AD358" s="176"/>
      <c r="AE358" s="176"/>
      <c r="AF358" s="176"/>
      <c r="AG358" s="176"/>
      <c r="AH358" s="176"/>
      <c r="AI358" s="176"/>
      <c r="AJ358" s="176"/>
      <c r="AN358" s="176"/>
      <c r="AZ358" s="176"/>
    </row>
    <row r="359" spans="2:52" ht="12.75" customHeight="1">
      <c r="B359" s="176"/>
      <c r="C359" s="176"/>
      <c r="D359" s="176"/>
      <c r="E359" s="370"/>
      <c r="F359" s="370"/>
      <c r="G359" s="176"/>
      <c r="H359" s="176"/>
      <c r="I359" s="176"/>
      <c r="J359" s="176"/>
      <c r="K359" s="176"/>
      <c r="L359" s="176"/>
      <c r="M359" s="371"/>
      <c r="N359" s="176"/>
      <c r="O359" s="176"/>
      <c r="P359" s="176"/>
      <c r="Q359" s="372"/>
      <c r="R359" s="373"/>
      <c r="S359" s="176"/>
      <c r="T359" s="176"/>
      <c r="U359" s="176"/>
      <c r="V359" s="176"/>
      <c r="W359" s="176"/>
      <c r="X359" s="176"/>
      <c r="Y359" s="176"/>
      <c r="Z359" s="176"/>
      <c r="AA359" s="176"/>
      <c r="AB359" s="176"/>
      <c r="AC359" s="176"/>
      <c r="AD359" s="176"/>
      <c r="AE359" s="176"/>
      <c r="AF359" s="176"/>
      <c r="AG359" s="176"/>
      <c r="AH359" s="176"/>
      <c r="AI359" s="176"/>
      <c r="AJ359" s="176"/>
      <c r="AN359" s="176"/>
      <c r="AZ359" s="176"/>
    </row>
    <row r="360" spans="2:52" ht="12.75" customHeight="1">
      <c r="B360" s="176"/>
      <c r="C360" s="176"/>
      <c r="D360" s="176"/>
      <c r="E360" s="370"/>
      <c r="F360" s="370"/>
      <c r="G360" s="176"/>
      <c r="H360" s="176"/>
      <c r="I360" s="176"/>
      <c r="J360" s="176"/>
      <c r="K360" s="176"/>
      <c r="L360" s="176"/>
      <c r="M360" s="371"/>
      <c r="N360" s="176"/>
      <c r="O360" s="176"/>
      <c r="P360" s="176"/>
      <c r="Q360" s="372"/>
      <c r="R360" s="373"/>
      <c r="S360" s="176"/>
      <c r="T360" s="176"/>
      <c r="U360" s="176"/>
      <c r="V360" s="176"/>
      <c r="W360" s="176"/>
      <c r="X360" s="176"/>
      <c r="Y360" s="176"/>
      <c r="Z360" s="176"/>
      <c r="AA360" s="176"/>
      <c r="AB360" s="176"/>
      <c r="AC360" s="176"/>
      <c r="AD360" s="176"/>
      <c r="AE360" s="176"/>
      <c r="AF360" s="176"/>
      <c r="AG360" s="176"/>
      <c r="AH360" s="176"/>
      <c r="AI360" s="176"/>
      <c r="AJ360" s="176"/>
      <c r="AN360" s="176"/>
      <c r="AZ360" s="176"/>
    </row>
    <row r="361" spans="2:52" ht="12.75" customHeight="1">
      <c r="B361" s="176"/>
      <c r="C361" s="176"/>
      <c r="D361" s="176"/>
      <c r="E361" s="370"/>
      <c r="F361" s="370"/>
      <c r="G361" s="176"/>
      <c r="H361" s="176"/>
      <c r="I361" s="176"/>
      <c r="J361" s="176"/>
      <c r="K361" s="176"/>
      <c r="L361" s="176"/>
      <c r="M361" s="371"/>
      <c r="N361" s="176"/>
      <c r="O361" s="176"/>
      <c r="P361" s="176"/>
      <c r="Q361" s="372"/>
      <c r="R361" s="373"/>
      <c r="S361" s="176"/>
      <c r="T361" s="176"/>
      <c r="U361" s="176"/>
      <c r="V361" s="176"/>
      <c r="W361" s="176"/>
      <c r="X361" s="176"/>
      <c r="Y361" s="176"/>
      <c r="Z361" s="176"/>
      <c r="AA361" s="176"/>
      <c r="AB361" s="176"/>
      <c r="AC361" s="176"/>
      <c r="AD361" s="176"/>
      <c r="AE361" s="176"/>
      <c r="AF361" s="176"/>
      <c r="AG361" s="176"/>
      <c r="AH361" s="176"/>
      <c r="AI361" s="176"/>
      <c r="AJ361" s="176"/>
      <c r="AN361" s="176"/>
      <c r="AZ361" s="176"/>
    </row>
    <row r="362" spans="2:52" ht="12.75" customHeight="1">
      <c r="B362" s="176"/>
      <c r="C362" s="176"/>
      <c r="D362" s="176"/>
      <c r="E362" s="370"/>
      <c r="F362" s="370"/>
      <c r="G362" s="176"/>
      <c r="H362" s="176"/>
      <c r="I362" s="176"/>
      <c r="J362" s="176"/>
      <c r="K362" s="176"/>
      <c r="L362" s="176"/>
      <c r="M362" s="371"/>
      <c r="N362" s="176"/>
      <c r="O362" s="176"/>
      <c r="P362" s="176"/>
      <c r="Q362" s="372"/>
      <c r="R362" s="373"/>
      <c r="S362" s="176"/>
      <c r="T362" s="176"/>
      <c r="U362" s="176"/>
      <c r="V362" s="176"/>
      <c r="W362" s="176"/>
      <c r="X362" s="176"/>
      <c r="Y362" s="176"/>
      <c r="Z362" s="176"/>
      <c r="AA362" s="176"/>
      <c r="AB362" s="176"/>
      <c r="AC362" s="176"/>
      <c r="AD362" s="176"/>
      <c r="AE362" s="176"/>
      <c r="AF362" s="176"/>
      <c r="AG362" s="176"/>
      <c r="AH362" s="176"/>
      <c r="AI362" s="176"/>
      <c r="AJ362" s="176"/>
      <c r="AN362" s="176"/>
      <c r="AZ362" s="176"/>
    </row>
    <row r="363" spans="2:52" ht="12.75" customHeight="1">
      <c r="B363" s="176"/>
      <c r="C363" s="176"/>
      <c r="D363" s="176"/>
      <c r="E363" s="370"/>
      <c r="F363" s="370"/>
      <c r="G363" s="176"/>
      <c r="H363" s="176"/>
      <c r="I363" s="176"/>
      <c r="J363" s="176"/>
      <c r="K363" s="176"/>
      <c r="L363" s="176"/>
      <c r="M363" s="371"/>
      <c r="N363" s="176"/>
      <c r="O363" s="176"/>
      <c r="P363" s="176"/>
      <c r="Q363" s="372"/>
      <c r="R363" s="373"/>
      <c r="S363" s="176"/>
      <c r="T363" s="176"/>
      <c r="U363" s="176"/>
      <c r="V363" s="176"/>
      <c r="W363" s="176"/>
      <c r="X363" s="176"/>
      <c r="Y363" s="176"/>
      <c r="Z363" s="176"/>
      <c r="AA363" s="176"/>
      <c r="AB363" s="176"/>
      <c r="AC363" s="176"/>
      <c r="AD363" s="176"/>
      <c r="AE363" s="176"/>
      <c r="AF363" s="176"/>
      <c r="AG363" s="176"/>
      <c r="AH363" s="176"/>
      <c r="AI363" s="176"/>
      <c r="AJ363" s="176"/>
      <c r="AN363" s="176"/>
      <c r="AZ363" s="176"/>
    </row>
    <row r="364" spans="2:52" ht="12.75" customHeight="1">
      <c r="B364" s="176"/>
      <c r="C364" s="176"/>
      <c r="D364" s="176"/>
      <c r="E364" s="370"/>
      <c r="F364" s="370"/>
      <c r="G364" s="176"/>
      <c r="H364" s="176"/>
      <c r="I364" s="176"/>
      <c r="J364" s="176"/>
      <c r="K364" s="176"/>
      <c r="L364" s="176"/>
      <c r="M364" s="371"/>
      <c r="N364" s="176"/>
      <c r="O364" s="176"/>
      <c r="P364" s="176"/>
      <c r="Q364" s="372"/>
      <c r="R364" s="373"/>
      <c r="S364" s="176"/>
      <c r="T364" s="176"/>
      <c r="U364" s="176"/>
      <c r="V364" s="176"/>
      <c r="W364" s="176"/>
      <c r="X364" s="176"/>
      <c r="Y364" s="176"/>
      <c r="Z364" s="176"/>
      <c r="AA364" s="176"/>
      <c r="AB364" s="176"/>
      <c r="AC364" s="176"/>
      <c r="AD364" s="176"/>
      <c r="AE364" s="176"/>
      <c r="AF364" s="176"/>
      <c r="AG364" s="176"/>
      <c r="AH364" s="176"/>
      <c r="AI364" s="176"/>
      <c r="AJ364" s="176"/>
      <c r="AN364" s="176"/>
      <c r="AZ364" s="176"/>
    </row>
    <row r="365" spans="2:52" ht="12.75" customHeight="1">
      <c r="B365" s="176"/>
      <c r="C365" s="176"/>
      <c r="D365" s="176"/>
      <c r="E365" s="370"/>
      <c r="F365" s="370"/>
      <c r="G365" s="176"/>
      <c r="H365" s="176"/>
      <c r="I365" s="176"/>
      <c r="J365" s="176"/>
      <c r="K365" s="176"/>
      <c r="L365" s="176"/>
      <c r="M365" s="371"/>
      <c r="N365" s="176"/>
      <c r="O365" s="176"/>
      <c r="P365" s="176"/>
      <c r="Q365" s="372"/>
      <c r="R365" s="373"/>
      <c r="S365" s="176"/>
      <c r="T365" s="176"/>
      <c r="U365" s="176"/>
      <c r="V365" s="176"/>
      <c r="W365" s="176"/>
      <c r="X365" s="176"/>
      <c r="Y365" s="176"/>
      <c r="Z365" s="176"/>
      <c r="AA365" s="176"/>
      <c r="AB365" s="176"/>
      <c r="AC365" s="176"/>
      <c r="AD365" s="176"/>
      <c r="AE365" s="176"/>
      <c r="AF365" s="176"/>
      <c r="AG365" s="176"/>
      <c r="AH365" s="176"/>
      <c r="AI365" s="176"/>
      <c r="AJ365" s="176"/>
      <c r="AN365" s="176"/>
      <c r="AZ365" s="176"/>
    </row>
    <row r="366" spans="2:52" ht="12.75" customHeight="1">
      <c r="B366" s="176"/>
      <c r="C366" s="176"/>
      <c r="D366" s="176"/>
      <c r="E366" s="370"/>
      <c r="F366" s="370"/>
      <c r="G366" s="176"/>
      <c r="H366" s="176"/>
      <c r="I366" s="176"/>
      <c r="J366" s="176"/>
      <c r="K366" s="176"/>
      <c r="L366" s="176"/>
      <c r="M366" s="371"/>
      <c r="N366" s="176"/>
      <c r="O366" s="176"/>
      <c r="P366" s="176"/>
      <c r="Q366" s="372"/>
      <c r="R366" s="373"/>
      <c r="S366" s="176"/>
      <c r="T366" s="176"/>
      <c r="U366" s="176"/>
      <c r="V366" s="176"/>
      <c r="W366" s="176"/>
      <c r="X366" s="176"/>
      <c r="Y366" s="176"/>
      <c r="Z366" s="176"/>
      <c r="AA366" s="176"/>
      <c r="AB366" s="176"/>
      <c r="AC366" s="176"/>
      <c r="AD366" s="176"/>
      <c r="AE366" s="176"/>
      <c r="AF366" s="176"/>
      <c r="AG366" s="176"/>
      <c r="AH366" s="176"/>
      <c r="AI366" s="176"/>
      <c r="AJ366" s="176"/>
      <c r="AN366" s="176"/>
      <c r="AZ366" s="176"/>
    </row>
    <row r="367" spans="2:52" ht="12.75" customHeight="1">
      <c r="B367" s="176"/>
      <c r="C367" s="176"/>
      <c r="D367" s="176"/>
      <c r="E367" s="370"/>
      <c r="F367" s="370"/>
      <c r="G367" s="176"/>
      <c r="H367" s="176"/>
      <c r="I367" s="176"/>
      <c r="J367" s="176"/>
      <c r="K367" s="176"/>
      <c r="L367" s="176"/>
      <c r="M367" s="371"/>
      <c r="N367" s="176"/>
      <c r="O367" s="176"/>
      <c r="P367" s="176"/>
      <c r="Q367" s="372"/>
      <c r="R367" s="373"/>
      <c r="S367" s="176"/>
      <c r="T367" s="176"/>
      <c r="U367" s="176"/>
      <c r="V367" s="176"/>
      <c r="W367" s="176"/>
      <c r="X367" s="176"/>
      <c r="Y367" s="176"/>
      <c r="Z367" s="176"/>
      <c r="AA367" s="176"/>
      <c r="AB367" s="176"/>
      <c r="AC367" s="176"/>
      <c r="AD367" s="176"/>
      <c r="AE367" s="176"/>
      <c r="AF367" s="176"/>
      <c r="AG367" s="176"/>
      <c r="AH367" s="176"/>
      <c r="AI367" s="176"/>
      <c r="AJ367" s="176"/>
      <c r="AN367" s="176"/>
      <c r="AZ367" s="176"/>
    </row>
    <row r="368" spans="2:52" ht="12.75" customHeight="1">
      <c r="B368" s="176"/>
      <c r="C368" s="176"/>
      <c r="D368" s="176"/>
      <c r="E368" s="370"/>
      <c r="F368" s="370"/>
      <c r="G368" s="176"/>
      <c r="H368" s="176"/>
      <c r="I368" s="176"/>
      <c r="J368" s="176"/>
      <c r="K368" s="176"/>
      <c r="L368" s="176"/>
      <c r="M368" s="371"/>
      <c r="N368" s="176"/>
      <c r="O368" s="176"/>
      <c r="P368" s="176"/>
      <c r="Q368" s="372"/>
      <c r="R368" s="373"/>
      <c r="S368" s="176"/>
      <c r="T368" s="176"/>
      <c r="U368" s="176"/>
      <c r="V368" s="176"/>
      <c r="W368" s="176"/>
      <c r="X368" s="176"/>
      <c r="Y368" s="176"/>
      <c r="Z368" s="176"/>
      <c r="AA368" s="176"/>
      <c r="AB368" s="176"/>
      <c r="AC368" s="176"/>
      <c r="AD368" s="176"/>
      <c r="AE368" s="176"/>
      <c r="AF368" s="176"/>
      <c r="AG368" s="176"/>
      <c r="AH368" s="176"/>
      <c r="AI368" s="176"/>
      <c r="AJ368" s="176"/>
      <c r="AN368" s="176"/>
      <c r="AZ368" s="176"/>
    </row>
    <row r="369" spans="2:52" ht="12.75" customHeight="1">
      <c r="B369" s="176"/>
      <c r="C369" s="176"/>
      <c r="D369" s="176"/>
      <c r="E369" s="370"/>
      <c r="F369" s="370"/>
      <c r="G369" s="176"/>
      <c r="H369" s="176"/>
      <c r="I369" s="176"/>
      <c r="J369" s="176"/>
      <c r="K369" s="176"/>
      <c r="L369" s="176"/>
      <c r="M369" s="371"/>
      <c r="N369" s="176"/>
      <c r="O369" s="176"/>
      <c r="P369" s="176"/>
      <c r="Q369" s="372"/>
      <c r="R369" s="373"/>
      <c r="S369" s="176"/>
      <c r="T369" s="176"/>
      <c r="U369" s="176"/>
      <c r="V369" s="176"/>
      <c r="W369" s="176"/>
      <c r="X369" s="176"/>
      <c r="Y369" s="176"/>
      <c r="Z369" s="176"/>
      <c r="AA369" s="176"/>
      <c r="AB369" s="176"/>
      <c r="AC369" s="176"/>
      <c r="AD369" s="176"/>
      <c r="AE369" s="176"/>
      <c r="AF369" s="176"/>
      <c r="AG369" s="176"/>
      <c r="AH369" s="176"/>
      <c r="AI369" s="176"/>
      <c r="AJ369" s="176"/>
      <c r="AN369" s="176"/>
      <c r="AZ369" s="176"/>
    </row>
    <row r="370" spans="2:52" ht="12.75" customHeight="1">
      <c r="B370" s="176"/>
      <c r="C370" s="176"/>
      <c r="D370" s="176"/>
      <c r="E370" s="370"/>
      <c r="F370" s="370"/>
      <c r="G370" s="176"/>
      <c r="H370" s="176"/>
      <c r="I370" s="176"/>
      <c r="J370" s="176"/>
      <c r="K370" s="176"/>
      <c r="L370" s="176"/>
      <c r="M370" s="371"/>
      <c r="N370" s="176"/>
      <c r="O370" s="176"/>
      <c r="P370" s="176"/>
      <c r="Q370" s="372"/>
      <c r="R370" s="373"/>
      <c r="S370" s="176"/>
      <c r="T370" s="176"/>
      <c r="U370" s="176"/>
      <c r="V370" s="176"/>
      <c r="W370" s="176"/>
      <c r="X370" s="176"/>
      <c r="Y370" s="176"/>
      <c r="Z370" s="176"/>
      <c r="AA370" s="176"/>
      <c r="AB370" s="176"/>
      <c r="AC370" s="176"/>
      <c r="AD370" s="176"/>
      <c r="AE370" s="176"/>
      <c r="AF370" s="176"/>
      <c r="AG370" s="176"/>
      <c r="AH370" s="176"/>
      <c r="AI370" s="176"/>
      <c r="AJ370" s="176"/>
      <c r="AN370" s="176"/>
      <c r="AZ370" s="176"/>
    </row>
    <row r="371" spans="2:52" ht="12.75" customHeight="1">
      <c r="B371" s="176"/>
      <c r="C371" s="176"/>
      <c r="D371" s="176"/>
      <c r="E371" s="370"/>
      <c r="F371" s="370"/>
      <c r="G371" s="176"/>
      <c r="H371" s="176"/>
      <c r="I371" s="176"/>
      <c r="J371" s="176"/>
      <c r="K371" s="176"/>
      <c r="L371" s="176"/>
      <c r="M371" s="371"/>
      <c r="N371" s="176"/>
      <c r="O371" s="176"/>
      <c r="P371" s="176"/>
      <c r="Q371" s="372"/>
      <c r="R371" s="373"/>
      <c r="S371" s="176"/>
      <c r="T371" s="176"/>
      <c r="U371" s="176"/>
      <c r="V371" s="176"/>
      <c r="W371" s="176"/>
      <c r="X371" s="176"/>
      <c r="Y371" s="176"/>
      <c r="Z371" s="176"/>
      <c r="AA371" s="176"/>
      <c r="AB371" s="176"/>
      <c r="AC371" s="176"/>
      <c r="AD371" s="176"/>
      <c r="AE371" s="176"/>
      <c r="AF371" s="176"/>
      <c r="AG371" s="176"/>
      <c r="AH371" s="176"/>
      <c r="AI371" s="176"/>
      <c r="AJ371" s="176"/>
      <c r="AN371" s="176"/>
      <c r="AZ371" s="176"/>
    </row>
    <row r="372" spans="2:52" ht="12.75" customHeight="1">
      <c r="B372" s="176"/>
      <c r="C372" s="176"/>
      <c r="D372" s="176"/>
      <c r="E372" s="370"/>
      <c r="F372" s="370"/>
      <c r="G372" s="176"/>
      <c r="H372" s="176"/>
      <c r="I372" s="176"/>
      <c r="J372" s="176"/>
      <c r="K372" s="176"/>
      <c r="L372" s="176"/>
      <c r="M372" s="371"/>
      <c r="N372" s="176"/>
      <c r="O372" s="176"/>
      <c r="P372" s="176"/>
      <c r="Q372" s="372"/>
      <c r="R372" s="373"/>
      <c r="S372" s="176"/>
      <c r="T372" s="176"/>
      <c r="U372" s="176"/>
      <c r="V372" s="176"/>
      <c r="W372" s="176"/>
      <c r="X372" s="176"/>
      <c r="Y372" s="176"/>
      <c r="Z372" s="176"/>
      <c r="AA372" s="176"/>
      <c r="AB372" s="176"/>
      <c r="AC372" s="176"/>
      <c r="AD372" s="176"/>
      <c r="AE372" s="176"/>
      <c r="AF372" s="176"/>
      <c r="AG372" s="176"/>
      <c r="AH372" s="176"/>
      <c r="AI372" s="176"/>
      <c r="AJ372" s="176"/>
      <c r="AN372" s="176"/>
      <c r="AZ372" s="176"/>
    </row>
    <row r="373" spans="2:52" ht="12.75" customHeight="1">
      <c r="B373" s="176"/>
      <c r="C373" s="176"/>
      <c r="D373" s="176"/>
      <c r="E373" s="370"/>
      <c r="F373" s="370"/>
      <c r="G373" s="176"/>
      <c r="H373" s="176"/>
      <c r="I373" s="176"/>
      <c r="J373" s="176"/>
      <c r="K373" s="176"/>
      <c r="L373" s="176"/>
      <c r="M373" s="371"/>
      <c r="N373" s="176"/>
      <c r="O373" s="176"/>
      <c r="P373" s="176"/>
      <c r="Q373" s="372"/>
      <c r="R373" s="373"/>
      <c r="S373" s="176"/>
      <c r="T373" s="176"/>
      <c r="U373" s="176"/>
      <c r="V373" s="176"/>
      <c r="W373" s="176"/>
      <c r="X373" s="176"/>
      <c r="Y373" s="176"/>
      <c r="Z373" s="176"/>
      <c r="AA373" s="176"/>
      <c r="AB373" s="176"/>
      <c r="AC373" s="176"/>
      <c r="AD373" s="176"/>
      <c r="AE373" s="176"/>
      <c r="AF373" s="176"/>
      <c r="AG373" s="176"/>
      <c r="AH373" s="176"/>
      <c r="AI373" s="176"/>
      <c r="AJ373" s="176"/>
      <c r="AN373" s="176"/>
      <c r="AZ373" s="176"/>
    </row>
    <row r="374" spans="2:52" ht="12.75" customHeight="1">
      <c r="B374" s="176"/>
      <c r="C374" s="176"/>
      <c r="D374" s="176"/>
      <c r="E374" s="370"/>
      <c r="F374" s="370"/>
      <c r="G374" s="176"/>
      <c r="H374" s="176"/>
      <c r="I374" s="176"/>
      <c r="J374" s="176"/>
      <c r="K374" s="176"/>
      <c r="L374" s="176"/>
      <c r="M374" s="371"/>
      <c r="N374" s="176"/>
      <c r="O374" s="176"/>
      <c r="P374" s="176"/>
      <c r="Q374" s="372"/>
      <c r="R374" s="373"/>
      <c r="S374" s="176"/>
      <c r="T374" s="176"/>
      <c r="U374" s="176"/>
      <c r="V374" s="176"/>
      <c r="W374" s="176"/>
      <c r="X374" s="176"/>
      <c r="Y374" s="176"/>
      <c r="Z374" s="176"/>
      <c r="AA374" s="176"/>
      <c r="AB374" s="176"/>
      <c r="AC374" s="176"/>
      <c r="AD374" s="176"/>
      <c r="AE374" s="176"/>
      <c r="AF374" s="176"/>
      <c r="AG374" s="176"/>
      <c r="AH374" s="176"/>
      <c r="AI374" s="176"/>
      <c r="AJ374" s="176"/>
      <c r="AN374" s="176"/>
      <c r="AZ374" s="176"/>
    </row>
    <row r="375" spans="2:52" ht="12.75" customHeight="1">
      <c r="B375" s="176"/>
      <c r="C375" s="176"/>
      <c r="D375" s="176"/>
      <c r="E375" s="370"/>
      <c r="F375" s="370"/>
      <c r="G375" s="176"/>
      <c r="H375" s="176"/>
      <c r="I375" s="176"/>
      <c r="J375" s="176"/>
      <c r="K375" s="176"/>
      <c r="L375" s="176"/>
      <c r="M375" s="371"/>
      <c r="N375" s="176"/>
      <c r="O375" s="176"/>
      <c r="P375" s="176"/>
      <c r="Q375" s="372"/>
      <c r="R375" s="373"/>
      <c r="S375" s="176"/>
      <c r="T375" s="176"/>
      <c r="U375" s="176"/>
      <c r="V375" s="176"/>
      <c r="W375" s="176"/>
      <c r="X375" s="176"/>
      <c r="Y375" s="176"/>
      <c r="Z375" s="176"/>
      <c r="AA375" s="176"/>
      <c r="AB375" s="176"/>
      <c r="AC375" s="176"/>
      <c r="AD375" s="176"/>
      <c r="AE375" s="176"/>
      <c r="AF375" s="176"/>
      <c r="AG375" s="176"/>
      <c r="AH375" s="176"/>
      <c r="AI375" s="176"/>
      <c r="AJ375" s="176"/>
      <c r="AN375" s="176"/>
      <c r="AZ375" s="176"/>
    </row>
    <row r="376" spans="2:52" ht="12.75" customHeight="1">
      <c r="B376" s="176"/>
      <c r="C376" s="176"/>
      <c r="D376" s="176"/>
      <c r="E376" s="370"/>
      <c r="F376" s="370"/>
      <c r="G376" s="176"/>
      <c r="H376" s="176"/>
      <c r="I376" s="176"/>
      <c r="J376" s="176"/>
      <c r="K376" s="176"/>
      <c r="L376" s="176"/>
      <c r="M376" s="371"/>
      <c r="N376" s="176"/>
      <c r="O376" s="176"/>
      <c r="P376" s="176"/>
      <c r="Q376" s="372"/>
      <c r="R376" s="373"/>
      <c r="S376" s="176"/>
      <c r="T376" s="176"/>
      <c r="U376" s="176"/>
      <c r="V376" s="176"/>
      <c r="W376" s="176"/>
      <c r="X376" s="176"/>
      <c r="Y376" s="176"/>
      <c r="Z376" s="176"/>
      <c r="AA376" s="176"/>
      <c r="AB376" s="176"/>
      <c r="AC376" s="176"/>
      <c r="AD376" s="176"/>
      <c r="AE376" s="176"/>
      <c r="AF376" s="176"/>
      <c r="AG376" s="176"/>
      <c r="AH376" s="176"/>
      <c r="AI376" s="176"/>
      <c r="AJ376" s="176"/>
      <c r="AN376" s="176"/>
      <c r="AZ376" s="176"/>
    </row>
    <row r="377" spans="2:52" ht="12.75" customHeight="1">
      <c r="B377" s="176"/>
      <c r="C377" s="176"/>
      <c r="D377" s="176"/>
      <c r="E377" s="370"/>
      <c r="F377" s="370"/>
      <c r="G377" s="176"/>
      <c r="H377" s="176"/>
      <c r="I377" s="176"/>
      <c r="J377" s="176"/>
      <c r="K377" s="176"/>
      <c r="L377" s="176"/>
      <c r="M377" s="371"/>
      <c r="N377" s="176"/>
      <c r="O377" s="176"/>
      <c r="P377" s="176"/>
      <c r="Q377" s="372"/>
      <c r="R377" s="373"/>
      <c r="S377" s="176"/>
      <c r="T377" s="176"/>
      <c r="U377" s="176"/>
      <c r="V377" s="176"/>
      <c r="W377" s="176"/>
      <c r="X377" s="176"/>
      <c r="Y377" s="176"/>
      <c r="Z377" s="176"/>
      <c r="AA377" s="176"/>
      <c r="AB377" s="176"/>
      <c r="AC377" s="176"/>
      <c r="AD377" s="176"/>
      <c r="AE377" s="176"/>
      <c r="AF377" s="176"/>
      <c r="AG377" s="176"/>
      <c r="AH377" s="176"/>
      <c r="AI377" s="176"/>
      <c r="AJ377" s="176"/>
      <c r="AN377" s="176"/>
      <c r="AZ377" s="176"/>
    </row>
    <row r="378" spans="2:52" ht="12.75" customHeight="1">
      <c r="B378" s="176"/>
      <c r="C378" s="176"/>
      <c r="D378" s="176"/>
      <c r="E378" s="370"/>
      <c r="F378" s="370"/>
      <c r="G378" s="176"/>
      <c r="H378" s="176"/>
      <c r="I378" s="176"/>
      <c r="J378" s="176"/>
      <c r="K378" s="176"/>
      <c r="L378" s="176"/>
      <c r="M378" s="371"/>
      <c r="N378" s="176"/>
      <c r="O378" s="176"/>
      <c r="P378" s="176"/>
      <c r="Q378" s="372"/>
      <c r="R378" s="373"/>
      <c r="S378" s="176"/>
      <c r="T378" s="176"/>
      <c r="U378" s="176"/>
      <c r="V378" s="176"/>
      <c r="W378" s="176"/>
      <c r="X378" s="176"/>
      <c r="Y378" s="176"/>
      <c r="Z378" s="176"/>
      <c r="AA378" s="176"/>
      <c r="AB378" s="176"/>
      <c r="AC378" s="176"/>
      <c r="AD378" s="176"/>
      <c r="AE378" s="176"/>
      <c r="AF378" s="176"/>
      <c r="AG378" s="176"/>
      <c r="AH378" s="176"/>
      <c r="AI378" s="176"/>
      <c r="AJ378" s="176"/>
      <c r="AN378" s="176"/>
      <c r="AZ378" s="176"/>
    </row>
    <row r="379" spans="2:52" ht="12.75" customHeight="1">
      <c r="B379" s="176"/>
      <c r="C379" s="176"/>
      <c r="D379" s="176"/>
      <c r="E379" s="370"/>
      <c r="F379" s="370"/>
      <c r="G379" s="176"/>
      <c r="H379" s="176"/>
      <c r="I379" s="176"/>
      <c r="J379" s="176"/>
      <c r="K379" s="176"/>
      <c r="L379" s="176"/>
      <c r="M379" s="371"/>
      <c r="N379" s="176"/>
      <c r="O379" s="176"/>
      <c r="P379" s="176"/>
      <c r="Q379" s="372"/>
      <c r="R379" s="373"/>
      <c r="S379" s="176"/>
      <c r="T379" s="176"/>
      <c r="U379" s="176"/>
      <c r="V379" s="176"/>
      <c r="W379" s="176"/>
      <c r="X379" s="176"/>
      <c r="Y379" s="176"/>
      <c r="Z379" s="176"/>
      <c r="AA379" s="176"/>
      <c r="AB379" s="176"/>
      <c r="AC379" s="176"/>
      <c r="AD379" s="176"/>
      <c r="AE379" s="176"/>
      <c r="AF379" s="176"/>
      <c r="AG379" s="176"/>
      <c r="AH379" s="176"/>
      <c r="AI379" s="176"/>
      <c r="AJ379" s="176"/>
      <c r="AN379" s="176"/>
      <c r="AZ379" s="176"/>
    </row>
    <row r="380" spans="2:52" ht="12.75" customHeight="1">
      <c r="B380" s="176"/>
      <c r="C380" s="176"/>
      <c r="D380" s="176"/>
      <c r="E380" s="370"/>
      <c r="F380" s="370"/>
      <c r="G380" s="176"/>
      <c r="H380" s="176"/>
      <c r="I380" s="176"/>
      <c r="J380" s="176"/>
      <c r="K380" s="176"/>
      <c r="L380" s="176"/>
      <c r="M380" s="371"/>
      <c r="N380" s="176"/>
      <c r="O380" s="176"/>
      <c r="P380" s="176"/>
      <c r="Q380" s="372"/>
      <c r="R380" s="373"/>
      <c r="S380" s="176"/>
      <c r="T380" s="176"/>
      <c r="U380" s="176"/>
      <c r="V380" s="176"/>
      <c r="W380" s="176"/>
      <c r="X380" s="176"/>
      <c r="Y380" s="176"/>
      <c r="Z380" s="176"/>
      <c r="AA380" s="176"/>
      <c r="AB380" s="176"/>
      <c r="AC380" s="176"/>
      <c r="AD380" s="176"/>
      <c r="AE380" s="176"/>
      <c r="AF380" s="176"/>
      <c r="AG380" s="176"/>
      <c r="AH380" s="176"/>
      <c r="AI380" s="176"/>
      <c r="AJ380" s="176"/>
      <c r="AN380" s="176"/>
      <c r="AZ380" s="176"/>
    </row>
    <row r="381" spans="2:52" ht="12.75" customHeight="1">
      <c r="B381" s="176"/>
      <c r="C381" s="176"/>
      <c r="D381" s="176"/>
      <c r="E381" s="370"/>
      <c r="F381" s="370"/>
      <c r="G381" s="176"/>
      <c r="H381" s="176"/>
      <c r="I381" s="176"/>
      <c r="J381" s="176"/>
      <c r="K381" s="176"/>
      <c r="L381" s="176"/>
      <c r="M381" s="371"/>
      <c r="N381" s="176"/>
      <c r="O381" s="176"/>
      <c r="P381" s="176"/>
      <c r="Q381" s="372"/>
      <c r="R381" s="373"/>
      <c r="S381" s="176"/>
      <c r="T381" s="176"/>
      <c r="U381" s="176"/>
      <c r="V381" s="176"/>
      <c r="W381" s="176"/>
      <c r="X381" s="176"/>
      <c r="Y381" s="176"/>
      <c r="Z381" s="176"/>
      <c r="AA381" s="176"/>
      <c r="AB381" s="176"/>
      <c r="AC381" s="176"/>
      <c r="AD381" s="176"/>
      <c r="AE381" s="176"/>
      <c r="AF381" s="176"/>
      <c r="AG381" s="176"/>
      <c r="AH381" s="176"/>
      <c r="AI381" s="176"/>
      <c r="AJ381" s="176"/>
      <c r="AN381" s="176"/>
      <c r="AZ381" s="176"/>
    </row>
    <row r="382" spans="2:52" ht="12.75" customHeight="1">
      <c r="B382" s="176"/>
      <c r="C382" s="176"/>
      <c r="D382" s="176"/>
      <c r="E382" s="370"/>
      <c r="F382" s="370"/>
      <c r="G382" s="176"/>
      <c r="H382" s="176"/>
      <c r="I382" s="176"/>
      <c r="J382" s="176"/>
      <c r="K382" s="176"/>
      <c r="L382" s="176"/>
      <c r="M382" s="371"/>
      <c r="N382" s="176"/>
      <c r="O382" s="176"/>
      <c r="P382" s="176"/>
      <c r="Q382" s="372"/>
      <c r="R382" s="373"/>
      <c r="S382" s="176"/>
      <c r="T382" s="176"/>
      <c r="U382" s="176"/>
      <c r="V382" s="176"/>
      <c r="W382" s="176"/>
      <c r="X382" s="176"/>
      <c r="Y382" s="176"/>
      <c r="Z382" s="176"/>
      <c r="AA382" s="176"/>
      <c r="AB382" s="176"/>
      <c r="AC382" s="176"/>
      <c r="AD382" s="176"/>
      <c r="AE382" s="176"/>
      <c r="AF382" s="176"/>
      <c r="AG382" s="176"/>
      <c r="AH382" s="176"/>
      <c r="AI382" s="176"/>
      <c r="AJ382" s="176"/>
      <c r="AN382" s="176"/>
      <c r="AZ382" s="176"/>
    </row>
    <row r="383" spans="2:52" ht="12.75" customHeight="1">
      <c r="B383" s="176"/>
      <c r="C383" s="176"/>
      <c r="D383" s="176"/>
      <c r="E383" s="370"/>
      <c r="F383" s="370"/>
      <c r="G383" s="176"/>
      <c r="H383" s="176"/>
      <c r="I383" s="176"/>
      <c r="J383" s="176"/>
      <c r="K383" s="176"/>
      <c r="L383" s="176"/>
      <c r="M383" s="371"/>
      <c r="N383" s="176"/>
      <c r="O383" s="176"/>
      <c r="P383" s="176"/>
      <c r="Q383" s="372"/>
      <c r="R383" s="373"/>
      <c r="S383" s="176"/>
      <c r="T383" s="176"/>
      <c r="U383" s="176"/>
      <c r="V383" s="176"/>
      <c r="W383" s="176"/>
      <c r="X383" s="176"/>
      <c r="Y383" s="176"/>
      <c r="Z383" s="176"/>
      <c r="AA383" s="176"/>
      <c r="AB383" s="176"/>
      <c r="AC383" s="176"/>
      <c r="AD383" s="176"/>
      <c r="AE383" s="176"/>
      <c r="AF383" s="176"/>
      <c r="AG383" s="176"/>
      <c r="AH383" s="176"/>
      <c r="AI383" s="176"/>
      <c r="AJ383" s="176"/>
      <c r="AN383" s="176"/>
      <c r="AZ383" s="176"/>
    </row>
    <row r="384" spans="2:52" ht="12.75" customHeight="1">
      <c r="B384" s="176"/>
      <c r="C384" s="176"/>
      <c r="D384" s="176"/>
      <c r="E384" s="370"/>
      <c r="F384" s="370"/>
      <c r="G384" s="176"/>
      <c r="H384" s="176"/>
      <c r="I384" s="176"/>
      <c r="J384" s="176"/>
      <c r="K384" s="176"/>
      <c r="L384" s="176"/>
      <c r="M384" s="371"/>
      <c r="N384" s="176"/>
      <c r="O384" s="176"/>
      <c r="P384" s="176"/>
      <c r="Q384" s="372"/>
      <c r="R384" s="373"/>
      <c r="S384" s="176"/>
      <c r="T384" s="176"/>
      <c r="U384" s="176"/>
      <c r="V384" s="176"/>
      <c r="W384" s="176"/>
      <c r="X384" s="176"/>
      <c r="Y384" s="176"/>
      <c r="Z384" s="176"/>
      <c r="AA384" s="176"/>
      <c r="AB384" s="176"/>
      <c r="AC384" s="176"/>
      <c r="AD384" s="176"/>
      <c r="AE384" s="176"/>
      <c r="AF384" s="176"/>
      <c r="AG384" s="176"/>
      <c r="AH384" s="176"/>
      <c r="AI384" s="176"/>
      <c r="AJ384" s="176"/>
      <c r="AN384" s="176"/>
      <c r="AZ384" s="176"/>
    </row>
    <row r="385" spans="2:52" ht="12.75" customHeight="1">
      <c r="B385" s="176"/>
      <c r="C385" s="176"/>
      <c r="D385" s="176"/>
      <c r="E385" s="370"/>
      <c r="F385" s="370"/>
      <c r="G385" s="176"/>
      <c r="H385" s="176"/>
      <c r="I385" s="176"/>
      <c r="J385" s="176"/>
      <c r="K385" s="176"/>
      <c r="L385" s="176"/>
      <c r="M385" s="371"/>
      <c r="N385" s="176"/>
      <c r="O385" s="176"/>
      <c r="P385" s="176"/>
      <c r="Q385" s="372"/>
      <c r="R385" s="373"/>
      <c r="S385" s="176"/>
      <c r="T385" s="176"/>
      <c r="U385" s="176"/>
      <c r="V385" s="176"/>
      <c r="W385" s="176"/>
      <c r="X385" s="176"/>
      <c r="Y385" s="176"/>
      <c r="Z385" s="176"/>
      <c r="AA385" s="176"/>
      <c r="AB385" s="176"/>
      <c r="AC385" s="176"/>
      <c r="AD385" s="176"/>
      <c r="AE385" s="176"/>
      <c r="AF385" s="176"/>
      <c r="AG385" s="176"/>
      <c r="AH385" s="176"/>
      <c r="AI385" s="176"/>
      <c r="AJ385" s="176"/>
      <c r="AN385" s="176"/>
      <c r="AZ385" s="176"/>
    </row>
    <row r="386" spans="2:52" ht="12.75" customHeight="1">
      <c r="B386" s="176"/>
      <c r="C386" s="176"/>
      <c r="D386" s="176"/>
      <c r="E386" s="370"/>
      <c r="F386" s="370"/>
      <c r="G386" s="176"/>
      <c r="H386" s="176"/>
      <c r="I386" s="176"/>
      <c r="J386" s="176"/>
      <c r="K386" s="176"/>
      <c r="L386" s="176"/>
      <c r="M386" s="371"/>
      <c r="N386" s="176"/>
      <c r="O386" s="176"/>
      <c r="P386" s="176"/>
      <c r="Q386" s="372"/>
      <c r="R386" s="373"/>
      <c r="S386" s="176"/>
      <c r="T386" s="176"/>
      <c r="U386" s="176"/>
      <c r="V386" s="176"/>
      <c r="W386" s="176"/>
      <c r="X386" s="176"/>
      <c r="Y386" s="176"/>
      <c r="Z386" s="176"/>
      <c r="AA386" s="176"/>
      <c r="AB386" s="176"/>
      <c r="AC386" s="176"/>
      <c r="AD386" s="176"/>
      <c r="AE386" s="176"/>
      <c r="AF386" s="176"/>
      <c r="AG386" s="176"/>
      <c r="AH386" s="176"/>
      <c r="AI386" s="176"/>
      <c r="AJ386" s="176"/>
      <c r="AN386" s="176"/>
      <c r="AZ386" s="176"/>
    </row>
    <row r="387" spans="2:52" ht="12.75" customHeight="1">
      <c r="B387" s="176"/>
      <c r="C387" s="176"/>
      <c r="D387" s="176"/>
      <c r="E387" s="370"/>
      <c r="F387" s="370"/>
      <c r="G387" s="176"/>
      <c r="H387" s="176"/>
      <c r="I387" s="176"/>
      <c r="J387" s="176"/>
      <c r="K387" s="176"/>
      <c r="L387" s="176"/>
      <c r="M387" s="371"/>
      <c r="N387" s="176"/>
      <c r="O387" s="176"/>
      <c r="P387" s="176"/>
      <c r="Q387" s="372"/>
      <c r="R387" s="373"/>
      <c r="S387" s="176"/>
      <c r="T387" s="176"/>
      <c r="U387" s="176"/>
      <c r="V387" s="176"/>
      <c r="W387" s="176"/>
      <c r="X387" s="176"/>
      <c r="Y387" s="176"/>
      <c r="Z387" s="176"/>
      <c r="AA387" s="176"/>
      <c r="AB387" s="176"/>
      <c r="AC387" s="176"/>
      <c r="AD387" s="176"/>
      <c r="AE387" s="176"/>
      <c r="AF387" s="176"/>
      <c r="AG387" s="176"/>
      <c r="AH387" s="176"/>
      <c r="AI387" s="176"/>
      <c r="AJ387" s="176"/>
      <c r="AN387" s="176"/>
      <c r="AZ387" s="176"/>
    </row>
    <row r="388" spans="2:52" ht="12.75" customHeight="1">
      <c r="B388" s="176"/>
      <c r="C388" s="176"/>
      <c r="D388" s="176"/>
      <c r="E388" s="370"/>
      <c r="F388" s="370"/>
      <c r="G388" s="176"/>
      <c r="H388" s="176"/>
      <c r="I388" s="176"/>
      <c r="J388" s="176"/>
      <c r="K388" s="176"/>
      <c r="L388" s="176"/>
      <c r="M388" s="371"/>
      <c r="N388" s="176"/>
      <c r="O388" s="176"/>
      <c r="P388" s="176"/>
      <c r="Q388" s="372"/>
      <c r="R388" s="373"/>
      <c r="S388" s="176"/>
      <c r="T388" s="176"/>
      <c r="U388" s="176"/>
      <c r="V388" s="176"/>
      <c r="W388" s="176"/>
      <c r="X388" s="176"/>
      <c r="Y388" s="176"/>
      <c r="Z388" s="176"/>
      <c r="AA388" s="176"/>
      <c r="AB388" s="176"/>
      <c r="AC388" s="176"/>
      <c r="AD388" s="176"/>
      <c r="AE388" s="176"/>
      <c r="AF388" s="176"/>
      <c r="AG388" s="176"/>
      <c r="AH388" s="176"/>
      <c r="AI388" s="176"/>
      <c r="AJ388" s="176"/>
      <c r="AN388" s="176"/>
      <c r="AZ388" s="176"/>
    </row>
    <row r="389" spans="2:52" ht="12.75" customHeight="1">
      <c r="B389" s="176"/>
      <c r="C389" s="176"/>
      <c r="D389" s="176"/>
      <c r="E389" s="370"/>
      <c r="F389" s="370"/>
      <c r="G389" s="176"/>
      <c r="H389" s="176"/>
      <c r="I389" s="176"/>
      <c r="J389" s="176"/>
      <c r="K389" s="176"/>
      <c r="L389" s="176"/>
      <c r="M389" s="371"/>
      <c r="N389" s="176"/>
      <c r="O389" s="176"/>
      <c r="P389" s="176"/>
      <c r="Q389" s="372"/>
      <c r="R389" s="373"/>
      <c r="S389" s="176"/>
      <c r="T389" s="176"/>
      <c r="U389" s="176"/>
      <c r="V389" s="176"/>
      <c r="W389" s="176"/>
      <c r="X389" s="176"/>
      <c r="Y389" s="176"/>
      <c r="Z389" s="176"/>
      <c r="AA389" s="176"/>
      <c r="AB389" s="176"/>
      <c r="AC389" s="176"/>
      <c r="AD389" s="176"/>
      <c r="AE389" s="176"/>
      <c r="AF389" s="176"/>
      <c r="AG389" s="176"/>
      <c r="AH389" s="176"/>
      <c r="AI389" s="176"/>
      <c r="AJ389" s="176"/>
      <c r="AN389" s="176"/>
      <c r="AZ389" s="176"/>
    </row>
    <row r="390" spans="2:52" ht="12.75" customHeight="1">
      <c r="B390" s="176"/>
      <c r="C390" s="176"/>
      <c r="D390" s="176"/>
      <c r="E390" s="370"/>
      <c r="F390" s="370"/>
      <c r="G390" s="176"/>
      <c r="H390" s="176"/>
      <c r="I390" s="176"/>
      <c r="J390" s="176"/>
      <c r="K390" s="176"/>
      <c r="L390" s="176"/>
      <c r="M390" s="371"/>
      <c r="N390" s="176"/>
      <c r="O390" s="176"/>
      <c r="P390" s="176"/>
      <c r="Q390" s="372"/>
      <c r="R390" s="373"/>
      <c r="S390" s="176"/>
      <c r="T390" s="176"/>
      <c r="U390" s="176"/>
      <c r="V390" s="176"/>
      <c r="W390" s="176"/>
      <c r="X390" s="176"/>
      <c r="Y390" s="176"/>
      <c r="Z390" s="176"/>
      <c r="AA390" s="176"/>
      <c r="AB390" s="176"/>
      <c r="AC390" s="176"/>
      <c r="AD390" s="176"/>
      <c r="AE390" s="176"/>
      <c r="AF390" s="176"/>
      <c r="AG390" s="176"/>
      <c r="AH390" s="176"/>
      <c r="AI390" s="176"/>
      <c r="AJ390" s="176"/>
      <c r="AN390" s="176"/>
      <c r="AZ390" s="176"/>
    </row>
    <row r="391" spans="2:52" ht="12.75" customHeight="1">
      <c r="B391" s="176"/>
      <c r="C391" s="176"/>
      <c r="D391" s="176"/>
      <c r="E391" s="370"/>
      <c r="F391" s="370"/>
      <c r="G391" s="176"/>
      <c r="H391" s="176"/>
      <c r="I391" s="176"/>
      <c r="J391" s="176"/>
      <c r="K391" s="176"/>
      <c r="L391" s="176"/>
      <c r="M391" s="371"/>
      <c r="N391" s="176"/>
      <c r="O391" s="176"/>
      <c r="P391" s="176"/>
      <c r="Q391" s="372"/>
      <c r="R391" s="373"/>
      <c r="S391" s="176"/>
      <c r="T391" s="176"/>
      <c r="U391" s="176"/>
      <c r="V391" s="176"/>
      <c r="W391" s="176"/>
      <c r="X391" s="176"/>
      <c r="Y391" s="176"/>
      <c r="Z391" s="176"/>
      <c r="AA391" s="176"/>
      <c r="AB391" s="176"/>
      <c r="AC391" s="176"/>
      <c r="AD391" s="176"/>
      <c r="AE391" s="176"/>
      <c r="AF391" s="176"/>
      <c r="AG391" s="176"/>
      <c r="AH391" s="176"/>
      <c r="AI391" s="176"/>
      <c r="AJ391" s="176"/>
      <c r="AN391" s="176"/>
      <c r="AZ391" s="176"/>
    </row>
    <row r="392" spans="2:52" ht="12.75" customHeight="1">
      <c r="B392" s="176"/>
      <c r="C392" s="176"/>
      <c r="D392" s="176"/>
      <c r="E392" s="370"/>
      <c r="F392" s="370"/>
      <c r="G392" s="176"/>
      <c r="H392" s="176"/>
      <c r="I392" s="176"/>
      <c r="J392" s="176"/>
      <c r="K392" s="176"/>
      <c r="L392" s="176"/>
      <c r="M392" s="371"/>
      <c r="N392" s="176"/>
      <c r="O392" s="176"/>
      <c r="P392" s="176"/>
      <c r="Q392" s="372"/>
      <c r="R392" s="373"/>
      <c r="S392" s="176"/>
      <c r="T392" s="176"/>
      <c r="U392" s="176"/>
      <c r="V392" s="176"/>
      <c r="W392" s="176"/>
      <c r="X392" s="176"/>
      <c r="Y392" s="176"/>
      <c r="Z392" s="176"/>
      <c r="AA392" s="176"/>
      <c r="AB392" s="176"/>
      <c r="AC392" s="176"/>
      <c r="AD392" s="176"/>
      <c r="AE392" s="176"/>
      <c r="AF392" s="176"/>
      <c r="AG392" s="176"/>
      <c r="AH392" s="176"/>
      <c r="AI392" s="176"/>
      <c r="AJ392" s="176"/>
      <c r="AN392" s="176"/>
      <c r="AZ392" s="176"/>
    </row>
    <row r="393" spans="2:52" ht="12.75" customHeight="1">
      <c r="B393" s="176"/>
      <c r="C393" s="176"/>
      <c r="D393" s="176"/>
      <c r="E393" s="370"/>
      <c r="F393" s="370"/>
      <c r="G393" s="176"/>
      <c r="H393" s="176"/>
      <c r="I393" s="176"/>
      <c r="J393" s="176"/>
      <c r="K393" s="176"/>
      <c r="L393" s="176"/>
      <c r="M393" s="371"/>
      <c r="N393" s="176"/>
      <c r="O393" s="176"/>
      <c r="P393" s="176"/>
      <c r="Q393" s="372"/>
      <c r="R393" s="373"/>
      <c r="S393" s="176"/>
      <c r="T393" s="176"/>
      <c r="U393" s="176"/>
      <c r="V393" s="176"/>
      <c r="W393" s="176"/>
      <c r="X393" s="176"/>
      <c r="Y393" s="176"/>
      <c r="Z393" s="176"/>
      <c r="AA393" s="176"/>
      <c r="AB393" s="176"/>
      <c r="AC393" s="176"/>
      <c r="AD393" s="176"/>
      <c r="AE393" s="176"/>
      <c r="AF393" s="176"/>
      <c r="AG393" s="176"/>
      <c r="AH393" s="176"/>
      <c r="AI393" s="176"/>
      <c r="AJ393" s="176"/>
      <c r="AN393" s="176"/>
      <c r="AZ393" s="176"/>
    </row>
    <row r="394" spans="2:52" ht="12.75" customHeight="1">
      <c r="B394" s="176"/>
      <c r="C394" s="176"/>
      <c r="D394" s="176"/>
      <c r="E394" s="370"/>
      <c r="F394" s="370"/>
      <c r="G394" s="176"/>
      <c r="H394" s="176"/>
      <c r="I394" s="176"/>
      <c r="J394" s="176"/>
      <c r="K394" s="176"/>
      <c r="L394" s="176"/>
      <c r="M394" s="371"/>
      <c r="N394" s="176"/>
      <c r="O394" s="176"/>
      <c r="P394" s="176"/>
      <c r="Q394" s="372"/>
      <c r="R394" s="373"/>
      <c r="S394" s="176"/>
      <c r="T394" s="176"/>
      <c r="U394" s="176"/>
      <c r="V394" s="176"/>
      <c r="W394" s="176"/>
      <c r="X394" s="176"/>
      <c r="Y394" s="176"/>
      <c r="Z394" s="176"/>
      <c r="AA394" s="176"/>
      <c r="AB394" s="176"/>
      <c r="AC394" s="176"/>
      <c r="AD394" s="176"/>
      <c r="AE394" s="176"/>
      <c r="AF394" s="176"/>
      <c r="AG394" s="176"/>
      <c r="AH394" s="176"/>
      <c r="AI394" s="176"/>
      <c r="AJ394" s="176"/>
      <c r="AN394" s="176"/>
      <c r="AZ394" s="176"/>
    </row>
    <row r="395" spans="2:52" ht="12.75" customHeight="1">
      <c r="B395" s="176"/>
      <c r="C395" s="176"/>
      <c r="D395" s="176"/>
      <c r="E395" s="370"/>
      <c r="F395" s="370"/>
      <c r="G395" s="176"/>
      <c r="H395" s="176"/>
      <c r="I395" s="176"/>
      <c r="J395" s="176"/>
      <c r="K395" s="176"/>
      <c r="L395" s="176"/>
      <c r="M395" s="371"/>
      <c r="N395" s="176"/>
      <c r="O395" s="176"/>
      <c r="P395" s="176"/>
      <c r="Q395" s="372"/>
      <c r="R395" s="373"/>
      <c r="S395" s="176"/>
      <c r="T395" s="176"/>
      <c r="U395" s="176"/>
      <c r="V395" s="176"/>
      <c r="W395" s="176"/>
      <c r="X395" s="176"/>
      <c r="Y395" s="176"/>
      <c r="Z395" s="176"/>
      <c r="AA395" s="176"/>
      <c r="AB395" s="176"/>
      <c r="AC395" s="176"/>
      <c r="AD395" s="176"/>
      <c r="AE395" s="176"/>
      <c r="AF395" s="176"/>
      <c r="AG395" s="176"/>
      <c r="AH395" s="176"/>
      <c r="AI395" s="176"/>
      <c r="AJ395" s="176"/>
      <c r="AN395" s="176"/>
      <c r="AZ395" s="176"/>
    </row>
    <row r="396" spans="2:52" ht="12.75" customHeight="1">
      <c r="B396" s="176"/>
      <c r="C396" s="176"/>
      <c r="D396" s="176"/>
      <c r="E396" s="370"/>
      <c r="F396" s="370"/>
      <c r="G396" s="176"/>
      <c r="H396" s="176"/>
      <c r="I396" s="176"/>
      <c r="J396" s="176"/>
      <c r="K396" s="176"/>
      <c r="L396" s="176"/>
      <c r="M396" s="371"/>
      <c r="N396" s="176"/>
      <c r="O396" s="176"/>
      <c r="P396" s="176"/>
      <c r="Q396" s="372"/>
      <c r="R396" s="373"/>
      <c r="S396" s="176"/>
      <c r="T396" s="176"/>
      <c r="U396" s="176"/>
      <c r="V396" s="176"/>
      <c r="W396" s="176"/>
      <c r="X396" s="176"/>
      <c r="Y396" s="176"/>
      <c r="Z396" s="176"/>
      <c r="AA396" s="176"/>
      <c r="AB396" s="176"/>
      <c r="AC396" s="176"/>
      <c r="AD396" s="176"/>
      <c r="AE396" s="176"/>
      <c r="AF396" s="176"/>
      <c r="AG396" s="176"/>
      <c r="AH396" s="176"/>
      <c r="AI396" s="176"/>
      <c r="AJ396" s="176"/>
      <c r="AN396" s="176"/>
      <c r="AZ396" s="176"/>
    </row>
    <row r="397" spans="2:52" ht="12.75" customHeight="1">
      <c r="B397" s="176"/>
      <c r="C397" s="176"/>
      <c r="D397" s="176"/>
      <c r="E397" s="370"/>
      <c r="F397" s="370"/>
      <c r="G397" s="176"/>
      <c r="H397" s="176"/>
      <c r="I397" s="176"/>
      <c r="J397" s="176"/>
      <c r="K397" s="176"/>
      <c r="L397" s="176"/>
      <c r="M397" s="371"/>
      <c r="N397" s="176"/>
      <c r="O397" s="176"/>
      <c r="P397" s="176"/>
      <c r="Q397" s="372"/>
      <c r="R397" s="373"/>
      <c r="S397" s="176"/>
      <c r="T397" s="176"/>
      <c r="U397" s="176"/>
      <c r="V397" s="176"/>
      <c r="W397" s="176"/>
      <c r="X397" s="176"/>
      <c r="Y397" s="176"/>
      <c r="Z397" s="176"/>
      <c r="AA397" s="176"/>
      <c r="AB397" s="176"/>
      <c r="AC397" s="176"/>
      <c r="AD397" s="176"/>
      <c r="AE397" s="176"/>
      <c r="AF397" s="176"/>
      <c r="AG397" s="176"/>
      <c r="AH397" s="176"/>
      <c r="AI397" s="176"/>
      <c r="AJ397" s="176"/>
      <c r="AN397" s="176"/>
      <c r="AZ397" s="176"/>
    </row>
    <row r="398" spans="2:52" ht="12.75" customHeight="1">
      <c r="B398" s="176"/>
      <c r="C398" s="176"/>
      <c r="D398" s="176"/>
      <c r="E398" s="370"/>
      <c r="F398" s="370"/>
      <c r="G398" s="176"/>
      <c r="H398" s="176"/>
      <c r="I398" s="176"/>
      <c r="J398" s="176"/>
      <c r="K398" s="176"/>
      <c r="L398" s="176"/>
      <c r="M398" s="371"/>
      <c r="N398" s="176"/>
      <c r="O398" s="176"/>
      <c r="P398" s="176"/>
      <c r="Q398" s="372"/>
      <c r="R398" s="373"/>
      <c r="S398" s="176"/>
      <c r="T398" s="176"/>
      <c r="U398" s="176"/>
      <c r="V398" s="176"/>
      <c r="W398" s="176"/>
      <c r="X398" s="176"/>
      <c r="Y398" s="176"/>
      <c r="Z398" s="176"/>
      <c r="AA398" s="176"/>
      <c r="AB398" s="176"/>
      <c r="AC398" s="176"/>
      <c r="AD398" s="176"/>
      <c r="AE398" s="176"/>
      <c r="AF398" s="176"/>
      <c r="AG398" s="176"/>
      <c r="AH398" s="176"/>
      <c r="AI398" s="176"/>
      <c r="AJ398" s="176"/>
      <c r="AN398" s="176"/>
      <c r="AZ398" s="176"/>
    </row>
    <row r="399" spans="2:52" ht="12.75" customHeight="1">
      <c r="B399" s="176"/>
      <c r="C399" s="176"/>
      <c r="D399" s="176"/>
      <c r="E399" s="370"/>
      <c r="F399" s="370"/>
      <c r="G399" s="176"/>
      <c r="H399" s="176"/>
      <c r="I399" s="176"/>
      <c r="J399" s="176"/>
      <c r="K399" s="176"/>
      <c r="L399" s="176"/>
      <c r="M399" s="371"/>
      <c r="N399" s="176"/>
      <c r="O399" s="176"/>
      <c r="P399" s="176"/>
      <c r="Q399" s="372"/>
      <c r="R399" s="373"/>
      <c r="S399" s="176"/>
      <c r="T399" s="176"/>
      <c r="U399" s="176"/>
      <c r="V399" s="176"/>
      <c r="W399" s="176"/>
      <c r="X399" s="176"/>
      <c r="Y399" s="176"/>
      <c r="Z399" s="176"/>
      <c r="AA399" s="176"/>
      <c r="AB399" s="176"/>
      <c r="AC399" s="176"/>
      <c r="AD399" s="176"/>
      <c r="AE399" s="176"/>
      <c r="AF399" s="176"/>
      <c r="AG399" s="176"/>
      <c r="AH399" s="176"/>
      <c r="AI399" s="176"/>
      <c r="AJ399" s="176"/>
      <c r="AN399" s="176"/>
      <c r="AZ399" s="176"/>
    </row>
    <row r="400" spans="2:52" ht="12.75" customHeight="1">
      <c r="B400" s="176"/>
      <c r="C400" s="176"/>
      <c r="D400" s="176"/>
      <c r="E400" s="370"/>
      <c r="F400" s="370"/>
      <c r="G400" s="176"/>
      <c r="H400" s="176"/>
      <c r="I400" s="176"/>
      <c r="J400" s="176"/>
      <c r="K400" s="176"/>
      <c r="L400" s="176"/>
      <c r="M400" s="371"/>
      <c r="N400" s="176"/>
      <c r="O400" s="176"/>
      <c r="P400" s="176"/>
      <c r="Q400" s="372"/>
      <c r="R400" s="373"/>
      <c r="S400" s="176"/>
      <c r="T400" s="176"/>
      <c r="U400" s="176"/>
      <c r="V400" s="176"/>
      <c r="W400" s="176"/>
      <c r="X400" s="176"/>
      <c r="Y400" s="176"/>
      <c r="Z400" s="176"/>
      <c r="AA400" s="176"/>
      <c r="AB400" s="176"/>
      <c r="AC400" s="176"/>
      <c r="AD400" s="176"/>
      <c r="AE400" s="176"/>
      <c r="AF400" s="176"/>
      <c r="AG400" s="176"/>
      <c r="AH400" s="176"/>
      <c r="AI400" s="176"/>
      <c r="AJ400" s="176"/>
      <c r="AN400" s="176"/>
      <c r="AZ400" s="176"/>
    </row>
    <row r="401" spans="2:52" ht="12.75" customHeight="1">
      <c r="B401" s="176"/>
      <c r="C401" s="176"/>
      <c r="D401" s="176"/>
      <c r="E401" s="370"/>
      <c r="F401" s="370"/>
      <c r="G401" s="176"/>
      <c r="H401" s="176"/>
      <c r="I401" s="176"/>
      <c r="J401" s="176"/>
      <c r="K401" s="176"/>
      <c r="L401" s="176"/>
      <c r="M401" s="371"/>
      <c r="N401" s="176"/>
      <c r="O401" s="176"/>
      <c r="P401" s="176"/>
      <c r="Q401" s="372"/>
      <c r="R401" s="373"/>
      <c r="S401" s="176"/>
      <c r="T401" s="176"/>
      <c r="U401" s="176"/>
      <c r="V401" s="176"/>
      <c r="W401" s="176"/>
      <c r="X401" s="176"/>
      <c r="Y401" s="176"/>
      <c r="Z401" s="176"/>
      <c r="AA401" s="176"/>
      <c r="AB401" s="176"/>
      <c r="AC401" s="176"/>
      <c r="AD401" s="176"/>
      <c r="AE401" s="176"/>
      <c r="AF401" s="176"/>
      <c r="AG401" s="176"/>
      <c r="AH401" s="176"/>
      <c r="AI401" s="176"/>
      <c r="AJ401" s="176"/>
      <c r="AN401" s="176"/>
      <c r="AZ401" s="176"/>
    </row>
    <row r="402" spans="2:52" ht="12.75" customHeight="1">
      <c r="B402" s="176"/>
      <c r="C402" s="176"/>
      <c r="D402" s="176"/>
      <c r="E402" s="370"/>
      <c r="F402" s="370"/>
      <c r="G402" s="176"/>
      <c r="H402" s="176"/>
      <c r="I402" s="176"/>
      <c r="J402" s="176"/>
      <c r="K402" s="176"/>
      <c r="L402" s="176"/>
      <c r="M402" s="371"/>
      <c r="N402" s="176"/>
      <c r="O402" s="176"/>
      <c r="P402" s="176"/>
      <c r="Q402" s="372"/>
      <c r="R402" s="373"/>
      <c r="S402" s="176"/>
      <c r="T402" s="176"/>
      <c r="U402" s="176"/>
      <c r="V402" s="176"/>
      <c r="W402" s="176"/>
      <c r="X402" s="176"/>
      <c r="Y402" s="176"/>
      <c r="Z402" s="176"/>
      <c r="AA402" s="176"/>
      <c r="AB402" s="176"/>
      <c r="AC402" s="176"/>
      <c r="AD402" s="176"/>
      <c r="AE402" s="176"/>
      <c r="AF402" s="176"/>
      <c r="AG402" s="176"/>
      <c r="AH402" s="176"/>
      <c r="AI402" s="176"/>
      <c r="AJ402" s="176"/>
      <c r="AN402" s="176"/>
      <c r="AZ402" s="176"/>
    </row>
    <row r="403" spans="2:52" ht="12.75" customHeight="1">
      <c r="B403" s="176"/>
      <c r="C403" s="176"/>
      <c r="D403" s="176"/>
      <c r="E403" s="370"/>
      <c r="F403" s="370"/>
      <c r="G403" s="176"/>
      <c r="H403" s="176"/>
      <c r="I403" s="176"/>
      <c r="J403" s="176"/>
      <c r="K403" s="176"/>
      <c r="L403" s="176"/>
      <c r="M403" s="371"/>
      <c r="N403" s="176"/>
      <c r="O403" s="176"/>
      <c r="P403" s="176"/>
      <c r="Q403" s="372"/>
      <c r="R403" s="373"/>
      <c r="S403" s="176"/>
      <c r="T403" s="176"/>
      <c r="U403" s="176"/>
      <c r="V403" s="176"/>
      <c r="W403" s="176"/>
      <c r="X403" s="176"/>
      <c r="Y403" s="176"/>
      <c r="Z403" s="176"/>
      <c r="AA403" s="176"/>
      <c r="AB403" s="176"/>
      <c r="AC403" s="176"/>
      <c r="AD403" s="176"/>
      <c r="AE403" s="176"/>
      <c r="AF403" s="176"/>
      <c r="AG403" s="176"/>
      <c r="AH403" s="176"/>
      <c r="AI403" s="176"/>
      <c r="AJ403" s="176"/>
      <c r="AN403" s="176"/>
      <c r="AZ403" s="176"/>
    </row>
    <row r="404" spans="2:52" ht="12.75" customHeight="1">
      <c r="B404" s="176"/>
      <c r="C404" s="176"/>
      <c r="D404" s="176"/>
      <c r="E404" s="370"/>
      <c r="F404" s="370"/>
      <c r="G404" s="176"/>
      <c r="H404" s="176"/>
      <c r="I404" s="176"/>
      <c r="J404" s="176"/>
      <c r="K404" s="176"/>
      <c r="L404" s="176"/>
      <c r="M404" s="371"/>
      <c r="N404" s="176"/>
      <c r="O404" s="176"/>
      <c r="P404" s="176"/>
      <c r="Q404" s="372"/>
      <c r="R404" s="373"/>
      <c r="S404" s="176"/>
      <c r="T404" s="176"/>
      <c r="U404" s="176"/>
      <c r="V404" s="176"/>
      <c r="W404" s="176"/>
      <c r="X404" s="176"/>
      <c r="Y404" s="176"/>
      <c r="Z404" s="176"/>
      <c r="AA404" s="176"/>
      <c r="AB404" s="176"/>
      <c r="AC404" s="176"/>
      <c r="AD404" s="176"/>
      <c r="AE404" s="176"/>
      <c r="AF404" s="176"/>
      <c r="AG404" s="176"/>
      <c r="AH404" s="176"/>
      <c r="AI404" s="176"/>
      <c r="AJ404" s="176"/>
      <c r="AN404" s="176"/>
      <c r="AZ404" s="176"/>
    </row>
    <row r="405" spans="2:52" ht="12.75" customHeight="1">
      <c r="B405" s="176"/>
      <c r="C405" s="176"/>
      <c r="D405" s="176"/>
      <c r="E405" s="370"/>
      <c r="F405" s="370"/>
      <c r="G405" s="176"/>
      <c r="H405" s="176"/>
      <c r="I405" s="176"/>
      <c r="J405" s="176"/>
      <c r="K405" s="176"/>
      <c r="L405" s="176"/>
      <c r="M405" s="371"/>
      <c r="N405" s="176"/>
      <c r="O405" s="176"/>
      <c r="P405" s="176"/>
      <c r="Q405" s="372"/>
      <c r="R405" s="373"/>
      <c r="S405" s="176"/>
      <c r="T405" s="176"/>
      <c r="U405" s="176"/>
      <c r="V405" s="176"/>
      <c r="W405" s="176"/>
      <c r="X405" s="176"/>
      <c r="Y405" s="176"/>
      <c r="Z405" s="176"/>
      <c r="AA405" s="176"/>
      <c r="AB405" s="176"/>
      <c r="AC405" s="176"/>
      <c r="AD405" s="176"/>
      <c r="AE405" s="176"/>
      <c r="AF405" s="176"/>
      <c r="AG405" s="176"/>
      <c r="AH405" s="176"/>
      <c r="AI405" s="176"/>
      <c r="AJ405" s="176"/>
      <c r="AN405" s="176"/>
      <c r="AZ405" s="176"/>
    </row>
    <row r="406" spans="2:52" ht="12.75" customHeight="1">
      <c r="B406" s="176"/>
      <c r="C406" s="176"/>
      <c r="D406" s="176"/>
      <c r="E406" s="370"/>
      <c r="F406" s="370"/>
      <c r="G406" s="176"/>
      <c r="H406" s="176"/>
      <c r="I406" s="176"/>
      <c r="J406" s="176"/>
      <c r="K406" s="176"/>
      <c r="L406" s="176"/>
      <c r="M406" s="371"/>
      <c r="N406" s="176"/>
      <c r="O406" s="176"/>
      <c r="P406" s="176"/>
      <c r="Q406" s="372"/>
      <c r="R406" s="373"/>
      <c r="S406" s="176"/>
      <c r="T406" s="176"/>
      <c r="U406" s="176"/>
      <c r="V406" s="176"/>
      <c r="W406" s="176"/>
      <c r="X406" s="176"/>
      <c r="Y406" s="176"/>
      <c r="Z406" s="176"/>
      <c r="AA406" s="176"/>
      <c r="AB406" s="176"/>
      <c r="AC406" s="176"/>
      <c r="AD406" s="176"/>
      <c r="AE406" s="176"/>
      <c r="AF406" s="176"/>
      <c r="AG406" s="176"/>
      <c r="AH406" s="176"/>
      <c r="AI406" s="176"/>
      <c r="AJ406" s="176"/>
      <c r="AN406" s="176"/>
      <c r="AZ406" s="176"/>
    </row>
    <row r="407" spans="2:52" ht="12.75" customHeight="1">
      <c r="B407" s="176"/>
      <c r="C407" s="176"/>
      <c r="D407" s="176"/>
      <c r="E407" s="370"/>
      <c r="F407" s="370"/>
      <c r="G407" s="176"/>
      <c r="H407" s="176"/>
      <c r="I407" s="176"/>
      <c r="J407" s="176"/>
      <c r="K407" s="176"/>
      <c r="L407" s="176"/>
      <c r="M407" s="371"/>
      <c r="N407" s="176"/>
      <c r="O407" s="176"/>
      <c r="P407" s="176"/>
      <c r="Q407" s="372"/>
      <c r="R407" s="373"/>
      <c r="S407" s="176"/>
      <c r="T407" s="176"/>
      <c r="U407" s="176"/>
      <c r="V407" s="176"/>
      <c r="W407" s="176"/>
      <c r="X407" s="176"/>
      <c r="Y407" s="176"/>
      <c r="Z407" s="176"/>
      <c r="AA407" s="176"/>
      <c r="AB407" s="176"/>
      <c r="AC407" s="176"/>
      <c r="AD407" s="176"/>
      <c r="AE407" s="176"/>
      <c r="AF407" s="176"/>
      <c r="AG407" s="176"/>
      <c r="AH407" s="176"/>
      <c r="AI407" s="176"/>
      <c r="AJ407" s="176"/>
      <c r="AN407" s="176"/>
      <c r="AZ407" s="176"/>
    </row>
    <row r="408" spans="2:52" ht="12.75" customHeight="1">
      <c r="B408" s="176"/>
      <c r="C408" s="176"/>
      <c r="D408" s="176"/>
      <c r="E408" s="370"/>
      <c r="F408" s="370"/>
      <c r="G408" s="176"/>
      <c r="H408" s="176"/>
      <c r="I408" s="176"/>
      <c r="J408" s="176"/>
      <c r="K408" s="176"/>
      <c r="L408" s="176"/>
      <c r="M408" s="371"/>
      <c r="N408" s="176"/>
      <c r="O408" s="176"/>
      <c r="P408" s="176"/>
      <c r="Q408" s="372"/>
      <c r="R408" s="373"/>
      <c r="S408" s="176"/>
      <c r="T408" s="176"/>
      <c r="U408" s="176"/>
      <c r="V408" s="176"/>
      <c r="W408" s="176"/>
      <c r="X408" s="176"/>
      <c r="Y408" s="176"/>
      <c r="Z408" s="176"/>
      <c r="AA408" s="176"/>
      <c r="AB408" s="176"/>
      <c r="AC408" s="176"/>
      <c r="AD408" s="176"/>
      <c r="AE408" s="176"/>
      <c r="AF408" s="176"/>
      <c r="AG408" s="176"/>
      <c r="AH408" s="176"/>
      <c r="AI408" s="176"/>
      <c r="AJ408" s="176"/>
      <c r="AN408" s="176"/>
      <c r="AZ408" s="176"/>
    </row>
    <row r="409" spans="2:52" ht="12.75" customHeight="1">
      <c r="B409" s="176"/>
      <c r="C409" s="176"/>
      <c r="D409" s="176"/>
      <c r="E409" s="370"/>
      <c r="F409" s="370"/>
      <c r="G409" s="176"/>
      <c r="H409" s="176"/>
      <c r="I409" s="176"/>
      <c r="J409" s="176"/>
      <c r="K409" s="176"/>
      <c r="L409" s="176"/>
      <c r="M409" s="371"/>
      <c r="N409" s="176"/>
      <c r="O409" s="176"/>
      <c r="P409" s="176"/>
      <c r="Q409" s="372"/>
      <c r="R409" s="373"/>
      <c r="S409" s="176"/>
      <c r="T409" s="176"/>
      <c r="U409" s="176"/>
      <c r="V409" s="176"/>
      <c r="W409" s="176"/>
      <c r="X409" s="176"/>
      <c r="Y409" s="176"/>
      <c r="Z409" s="176"/>
      <c r="AA409" s="176"/>
      <c r="AB409" s="176"/>
      <c r="AC409" s="176"/>
      <c r="AD409" s="176"/>
      <c r="AE409" s="176"/>
      <c r="AF409" s="176"/>
      <c r="AG409" s="176"/>
      <c r="AH409" s="176"/>
      <c r="AI409" s="176"/>
      <c r="AJ409" s="176"/>
      <c r="AN409" s="176"/>
      <c r="AZ409" s="176"/>
    </row>
    <row r="410" spans="2:52" ht="12.75" customHeight="1">
      <c r="B410" s="176"/>
      <c r="C410" s="176"/>
      <c r="D410" s="176"/>
      <c r="E410" s="370"/>
      <c r="F410" s="370"/>
      <c r="G410" s="176"/>
      <c r="H410" s="176"/>
      <c r="I410" s="176"/>
      <c r="J410" s="176"/>
      <c r="K410" s="176"/>
      <c r="L410" s="176"/>
      <c r="M410" s="371"/>
      <c r="N410" s="176"/>
      <c r="O410" s="176"/>
      <c r="P410" s="176"/>
      <c r="Q410" s="372"/>
      <c r="R410" s="373"/>
      <c r="S410" s="176"/>
      <c r="T410" s="176"/>
      <c r="U410" s="176"/>
      <c r="V410" s="176"/>
      <c r="W410" s="176"/>
      <c r="X410" s="176"/>
      <c r="Y410" s="176"/>
      <c r="Z410" s="176"/>
      <c r="AA410" s="176"/>
      <c r="AB410" s="176"/>
      <c r="AC410" s="176"/>
      <c r="AD410" s="176"/>
      <c r="AE410" s="176"/>
      <c r="AF410" s="176"/>
      <c r="AG410" s="176"/>
      <c r="AH410" s="176"/>
      <c r="AI410" s="176"/>
      <c r="AJ410" s="176"/>
      <c r="AN410" s="176"/>
      <c r="AZ410" s="176"/>
    </row>
    <row r="411" spans="2:52" ht="12.75" customHeight="1">
      <c r="B411" s="176"/>
      <c r="C411" s="176"/>
      <c r="D411" s="176"/>
      <c r="E411" s="370"/>
      <c r="F411" s="370"/>
      <c r="G411" s="176"/>
      <c r="H411" s="176"/>
      <c r="I411" s="176"/>
      <c r="J411" s="176"/>
      <c r="K411" s="176"/>
      <c r="L411" s="176"/>
      <c r="M411" s="371"/>
      <c r="N411" s="176"/>
      <c r="O411" s="176"/>
      <c r="P411" s="176"/>
      <c r="Q411" s="372"/>
      <c r="R411" s="373"/>
      <c r="S411" s="176"/>
      <c r="T411" s="176"/>
      <c r="U411" s="176"/>
      <c r="V411" s="176"/>
      <c r="W411" s="176"/>
      <c r="X411" s="176"/>
      <c r="Y411" s="176"/>
      <c r="Z411" s="176"/>
      <c r="AA411" s="176"/>
      <c r="AB411" s="176"/>
      <c r="AC411" s="176"/>
      <c r="AD411" s="176"/>
      <c r="AE411" s="176"/>
      <c r="AF411" s="176"/>
      <c r="AG411" s="176"/>
      <c r="AH411" s="176"/>
      <c r="AI411" s="176"/>
      <c r="AJ411" s="176"/>
      <c r="AN411" s="176"/>
      <c r="AZ411" s="176"/>
    </row>
    <row r="412" spans="2:52" ht="12.75" customHeight="1">
      <c r="B412" s="176"/>
      <c r="C412" s="176"/>
      <c r="D412" s="176"/>
      <c r="E412" s="370"/>
      <c r="F412" s="370"/>
      <c r="G412" s="176"/>
      <c r="H412" s="176"/>
      <c r="I412" s="176"/>
      <c r="J412" s="176"/>
      <c r="K412" s="176"/>
      <c r="L412" s="176"/>
      <c r="M412" s="371"/>
      <c r="N412" s="176"/>
      <c r="O412" s="176"/>
      <c r="P412" s="176"/>
      <c r="Q412" s="372"/>
      <c r="R412" s="373"/>
      <c r="S412" s="176"/>
      <c r="T412" s="176"/>
      <c r="U412" s="176"/>
      <c r="V412" s="176"/>
      <c r="W412" s="176"/>
      <c r="X412" s="176"/>
      <c r="Y412" s="176"/>
      <c r="Z412" s="176"/>
      <c r="AA412" s="176"/>
      <c r="AB412" s="176"/>
      <c r="AC412" s="176"/>
      <c r="AD412" s="176"/>
      <c r="AE412" s="176"/>
      <c r="AF412" s="176"/>
      <c r="AG412" s="176"/>
      <c r="AH412" s="176"/>
      <c r="AI412" s="176"/>
      <c r="AJ412" s="176"/>
      <c r="AN412" s="176"/>
      <c r="AZ412" s="176"/>
    </row>
    <row r="413" spans="2:52" ht="12.75" customHeight="1">
      <c r="B413" s="176"/>
      <c r="C413" s="176"/>
      <c r="D413" s="176"/>
      <c r="E413" s="370"/>
      <c r="F413" s="370"/>
      <c r="G413" s="176"/>
      <c r="H413" s="176"/>
      <c r="I413" s="176"/>
      <c r="J413" s="176"/>
      <c r="K413" s="176"/>
      <c r="L413" s="176"/>
      <c r="M413" s="371"/>
      <c r="N413" s="176"/>
      <c r="O413" s="176"/>
      <c r="P413" s="176"/>
      <c r="Q413" s="372"/>
      <c r="R413" s="373"/>
      <c r="S413" s="176"/>
      <c r="T413" s="176"/>
      <c r="U413" s="176"/>
      <c r="V413" s="176"/>
      <c r="W413" s="176"/>
      <c r="X413" s="176"/>
      <c r="Y413" s="176"/>
      <c r="Z413" s="176"/>
      <c r="AA413" s="176"/>
      <c r="AB413" s="176"/>
      <c r="AC413" s="176"/>
      <c r="AD413" s="176"/>
      <c r="AE413" s="176"/>
      <c r="AF413" s="176"/>
      <c r="AG413" s="176"/>
      <c r="AH413" s="176"/>
      <c r="AI413" s="176"/>
      <c r="AJ413" s="176"/>
      <c r="AN413" s="176"/>
      <c r="AZ413" s="176"/>
    </row>
    <row r="414" spans="2:52" ht="12.75" customHeight="1">
      <c r="B414" s="176"/>
      <c r="C414" s="176"/>
      <c r="D414" s="176"/>
      <c r="E414" s="370"/>
      <c r="F414" s="370"/>
      <c r="G414" s="176"/>
      <c r="H414" s="176"/>
      <c r="I414" s="176"/>
      <c r="J414" s="176"/>
      <c r="K414" s="176"/>
      <c r="L414" s="176"/>
      <c r="M414" s="371"/>
      <c r="N414" s="176"/>
      <c r="O414" s="176"/>
      <c r="P414" s="176"/>
      <c r="Q414" s="372"/>
      <c r="R414" s="373"/>
      <c r="S414" s="176"/>
      <c r="T414" s="176"/>
      <c r="U414" s="176"/>
      <c r="V414" s="176"/>
      <c r="W414" s="176"/>
      <c r="X414" s="176"/>
      <c r="Y414" s="176"/>
      <c r="Z414" s="176"/>
      <c r="AA414" s="176"/>
      <c r="AB414" s="176"/>
      <c r="AC414" s="176"/>
      <c r="AD414" s="176"/>
      <c r="AE414" s="176"/>
      <c r="AF414" s="176"/>
      <c r="AG414" s="176"/>
      <c r="AH414" s="176"/>
      <c r="AI414" s="176"/>
      <c r="AJ414" s="176"/>
      <c r="AN414" s="176"/>
      <c r="AZ414" s="176"/>
    </row>
    <row r="415" spans="2:52" ht="12.75" customHeight="1">
      <c r="B415" s="176"/>
      <c r="C415" s="176"/>
      <c r="D415" s="176"/>
      <c r="E415" s="370"/>
      <c r="F415" s="370"/>
      <c r="G415" s="176"/>
      <c r="H415" s="176"/>
      <c r="I415" s="176"/>
      <c r="J415" s="176"/>
      <c r="K415" s="176"/>
      <c r="L415" s="176"/>
      <c r="M415" s="371"/>
      <c r="N415" s="176"/>
      <c r="O415" s="176"/>
      <c r="P415" s="176"/>
      <c r="Q415" s="372"/>
      <c r="R415" s="373"/>
      <c r="S415" s="176"/>
      <c r="T415" s="176"/>
      <c r="U415" s="176"/>
      <c r="V415" s="176"/>
      <c r="W415" s="176"/>
      <c r="X415" s="176"/>
      <c r="Y415" s="176"/>
      <c r="Z415" s="176"/>
      <c r="AA415" s="176"/>
      <c r="AB415" s="176"/>
      <c r="AC415" s="176"/>
      <c r="AD415" s="176"/>
      <c r="AE415" s="176"/>
      <c r="AF415" s="176"/>
      <c r="AG415" s="176"/>
      <c r="AH415" s="176"/>
      <c r="AI415" s="176"/>
      <c r="AJ415" s="176"/>
      <c r="AN415" s="176"/>
      <c r="AZ415" s="176"/>
    </row>
    <row r="416" spans="2:52" ht="12.75" customHeight="1">
      <c r="B416" s="176"/>
      <c r="C416" s="176"/>
      <c r="D416" s="176"/>
      <c r="E416" s="370"/>
      <c r="F416" s="370"/>
      <c r="G416" s="176"/>
      <c r="H416" s="176"/>
      <c r="I416" s="176"/>
      <c r="J416" s="176"/>
      <c r="K416" s="176"/>
      <c r="L416" s="176"/>
      <c r="M416" s="371"/>
      <c r="N416" s="176"/>
      <c r="O416" s="176"/>
      <c r="P416" s="176"/>
      <c r="Q416" s="372"/>
      <c r="R416" s="373"/>
      <c r="S416" s="176"/>
      <c r="T416" s="176"/>
      <c r="U416" s="176"/>
      <c r="V416" s="176"/>
      <c r="W416" s="176"/>
      <c r="X416" s="176"/>
      <c r="Y416" s="176"/>
      <c r="Z416" s="176"/>
      <c r="AA416" s="176"/>
      <c r="AB416" s="176"/>
      <c r="AC416" s="176"/>
      <c r="AD416" s="176"/>
      <c r="AE416" s="176"/>
      <c r="AF416" s="176"/>
      <c r="AG416" s="176"/>
      <c r="AH416" s="176"/>
      <c r="AI416" s="176"/>
      <c r="AJ416" s="176"/>
      <c r="AN416" s="176"/>
      <c r="AZ416" s="176"/>
    </row>
    <row r="417" spans="2:52" ht="12.75" customHeight="1">
      <c r="B417" s="176"/>
      <c r="C417" s="176"/>
      <c r="D417" s="176"/>
      <c r="E417" s="370"/>
      <c r="F417" s="370"/>
      <c r="G417" s="176"/>
      <c r="H417" s="176"/>
      <c r="I417" s="176"/>
      <c r="J417" s="176"/>
      <c r="K417" s="176"/>
      <c r="L417" s="176"/>
      <c r="M417" s="371"/>
      <c r="N417" s="176"/>
      <c r="O417" s="176"/>
      <c r="P417" s="176"/>
      <c r="Q417" s="372"/>
      <c r="R417" s="373"/>
      <c r="S417" s="176"/>
      <c r="T417" s="176"/>
      <c r="U417" s="176"/>
      <c r="V417" s="176"/>
      <c r="W417" s="176"/>
      <c r="X417" s="176"/>
      <c r="Y417" s="176"/>
      <c r="Z417" s="176"/>
      <c r="AA417" s="176"/>
      <c r="AB417" s="176"/>
      <c r="AC417" s="176"/>
      <c r="AD417" s="176"/>
      <c r="AE417" s="176"/>
      <c r="AF417" s="176"/>
      <c r="AG417" s="176"/>
      <c r="AH417" s="176"/>
      <c r="AI417" s="176"/>
      <c r="AJ417" s="176"/>
      <c r="AN417" s="176"/>
      <c r="AZ417" s="176"/>
    </row>
    <row r="418" spans="2:52" ht="12.75" customHeight="1">
      <c r="B418" s="176"/>
      <c r="C418" s="176"/>
      <c r="D418" s="176"/>
      <c r="E418" s="370"/>
      <c r="F418" s="370"/>
      <c r="G418" s="176"/>
      <c r="H418" s="176"/>
      <c r="I418" s="176"/>
      <c r="J418" s="176"/>
      <c r="K418" s="176"/>
      <c r="L418" s="176"/>
      <c r="M418" s="371"/>
      <c r="N418" s="176"/>
      <c r="O418" s="176"/>
      <c r="P418" s="176"/>
      <c r="Q418" s="372"/>
      <c r="R418" s="373"/>
      <c r="S418" s="176"/>
      <c r="T418" s="176"/>
      <c r="U418" s="176"/>
      <c r="V418" s="176"/>
      <c r="W418" s="176"/>
      <c r="X418" s="176"/>
      <c r="Y418" s="176"/>
      <c r="Z418" s="176"/>
      <c r="AA418" s="176"/>
      <c r="AB418" s="176"/>
      <c r="AC418" s="176"/>
      <c r="AD418" s="176"/>
      <c r="AE418" s="176"/>
      <c r="AF418" s="176"/>
      <c r="AG418" s="176"/>
      <c r="AH418" s="176"/>
      <c r="AI418" s="176"/>
      <c r="AJ418" s="176"/>
      <c r="AN418" s="176"/>
      <c r="AZ418" s="176"/>
    </row>
    <row r="419" spans="2:52" ht="12.75" customHeight="1">
      <c r="B419" s="176"/>
      <c r="C419" s="176"/>
      <c r="D419" s="176"/>
      <c r="E419" s="370"/>
      <c r="F419" s="370"/>
      <c r="G419" s="176"/>
      <c r="H419" s="176"/>
      <c r="I419" s="176"/>
      <c r="J419" s="176"/>
      <c r="K419" s="176"/>
      <c r="L419" s="176"/>
      <c r="M419" s="371"/>
      <c r="N419" s="176"/>
      <c r="O419" s="176"/>
      <c r="P419" s="176"/>
      <c r="Q419" s="372"/>
      <c r="R419" s="373"/>
      <c r="S419" s="176"/>
      <c r="T419" s="176"/>
      <c r="U419" s="176"/>
      <c r="V419" s="176"/>
      <c r="W419" s="176"/>
      <c r="X419" s="176"/>
      <c r="Y419" s="176"/>
      <c r="Z419" s="176"/>
      <c r="AA419" s="176"/>
      <c r="AB419" s="176"/>
      <c r="AC419" s="176"/>
      <c r="AD419" s="176"/>
      <c r="AE419" s="176"/>
      <c r="AF419" s="176"/>
      <c r="AG419" s="176"/>
      <c r="AH419" s="176"/>
      <c r="AI419" s="176"/>
      <c r="AJ419" s="176"/>
      <c r="AN419" s="176"/>
      <c r="AZ419" s="176"/>
    </row>
    <row r="420" spans="2:52" ht="12.75" customHeight="1">
      <c r="B420" s="176"/>
      <c r="C420" s="176"/>
      <c r="D420" s="176"/>
      <c r="E420" s="370"/>
      <c r="F420" s="370"/>
      <c r="G420" s="176"/>
      <c r="H420" s="176"/>
      <c r="I420" s="176"/>
      <c r="J420" s="176"/>
      <c r="K420" s="176"/>
      <c r="L420" s="176"/>
      <c r="M420" s="371"/>
      <c r="N420" s="176"/>
      <c r="O420" s="176"/>
      <c r="P420" s="176"/>
      <c r="Q420" s="372"/>
      <c r="R420" s="373"/>
      <c r="S420" s="176"/>
      <c r="T420" s="176"/>
      <c r="U420" s="176"/>
      <c r="V420" s="176"/>
      <c r="W420" s="176"/>
      <c r="X420" s="176"/>
      <c r="Y420" s="176"/>
      <c r="Z420" s="176"/>
      <c r="AA420" s="176"/>
      <c r="AB420" s="176"/>
      <c r="AC420" s="176"/>
      <c r="AD420" s="176"/>
      <c r="AE420" s="176"/>
      <c r="AF420" s="176"/>
      <c r="AG420" s="176"/>
      <c r="AH420" s="176"/>
      <c r="AI420" s="176"/>
      <c r="AJ420" s="176"/>
      <c r="AN420" s="176"/>
      <c r="AZ420" s="176"/>
    </row>
    <row r="421" spans="2:52" ht="12.75" customHeight="1">
      <c r="B421" s="176"/>
      <c r="C421" s="176"/>
      <c r="D421" s="176"/>
      <c r="E421" s="370"/>
      <c r="F421" s="370"/>
      <c r="G421" s="176"/>
      <c r="H421" s="176"/>
      <c r="I421" s="176"/>
      <c r="J421" s="176"/>
      <c r="K421" s="176"/>
      <c r="L421" s="176"/>
      <c r="M421" s="371"/>
      <c r="N421" s="176"/>
      <c r="O421" s="176"/>
      <c r="P421" s="176"/>
      <c r="Q421" s="372"/>
      <c r="R421" s="373"/>
      <c r="S421" s="176"/>
      <c r="T421" s="176"/>
      <c r="U421" s="176"/>
      <c r="V421" s="176"/>
      <c r="W421" s="176"/>
      <c r="X421" s="176"/>
      <c r="Y421" s="176"/>
      <c r="Z421" s="176"/>
      <c r="AA421" s="176"/>
      <c r="AB421" s="176"/>
      <c r="AC421" s="176"/>
      <c r="AD421" s="176"/>
      <c r="AE421" s="176"/>
      <c r="AF421" s="176"/>
      <c r="AG421" s="176"/>
      <c r="AH421" s="176"/>
      <c r="AI421" s="176"/>
      <c r="AJ421" s="176"/>
      <c r="AN421" s="176"/>
      <c r="AZ421" s="176"/>
    </row>
    <row r="422" spans="2:52" ht="12.75" customHeight="1">
      <c r="B422" s="176"/>
      <c r="C422" s="176"/>
      <c r="D422" s="176"/>
      <c r="E422" s="370"/>
      <c r="F422" s="370"/>
      <c r="G422" s="176"/>
      <c r="H422" s="176"/>
      <c r="I422" s="176"/>
      <c r="J422" s="176"/>
      <c r="K422" s="176"/>
      <c r="L422" s="176"/>
      <c r="M422" s="371"/>
      <c r="N422" s="176"/>
      <c r="O422" s="176"/>
      <c r="P422" s="176"/>
      <c r="Q422" s="372"/>
      <c r="R422" s="373"/>
      <c r="S422" s="176"/>
      <c r="T422" s="176"/>
      <c r="U422" s="176"/>
      <c r="V422" s="176"/>
      <c r="W422" s="176"/>
      <c r="X422" s="176"/>
      <c r="Y422" s="176"/>
      <c r="Z422" s="176"/>
      <c r="AA422" s="176"/>
      <c r="AB422" s="176"/>
      <c r="AC422" s="176"/>
      <c r="AD422" s="176"/>
      <c r="AE422" s="176"/>
      <c r="AF422" s="176"/>
      <c r="AG422" s="176"/>
      <c r="AH422" s="176"/>
      <c r="AI422" s="176"/>
      <c r="AJ422" s="176"/>
      <c r="AN422" s="176"/>
      <c r="AZ422" s="176"/>
    </row>
    <row r="423" spans="2:52" ht="12.75" customHeight="1">
      <c r="B423" s="176"/>
      <c r="C423" s="176"/>
      <c r="D423" s="176"/>
      <c r="E423" s="370"/>
      <c r="F423" s="370"/>
      <c r="G423" s="176"/>
      <c r="H423" s="176"/>
      <c r="I423" s="176"/>
      <c r="J423" s="176"/>
      <c r="K423" s="176"/>
      <c r="L423" s="176"/>
      <c r="M423" s="371"/>
      <c r="N423" s="176"/>
      <c r="O423" s="176"/>
      <c r="P423" s="176"/>
      <c r="Q423" s="372"/>
      <c r="R423" s="373"/>
      <c r="S423" s="176"/>
      <c r="T423" s="176"/>
      <c r="U423" s="176"/>
      <c r="V423" s="176"/>
      <c r="W423" s="176"/>
      <c r="X423" s="176"/>
      <c r="Y423" s="176"/>
      <c r="Z423" s="176"/>
      <c r="AA423" s="176"/>
      <c r="AB423" s="176"/>
      <c r="AC423" s="176"/>
      <c r="AD423" s="176"/>
      <c r="AE423" s="176"/>
      <c r="AF423" s="176"/>
      <c r="AG423" s="176"/>
      <c r="AH423" s="176"/>
      <c r="AI423" s="176"/>
      <c r="AJ423" s="176"/>
      <c r="AN423" s="176"/>
      <c r="AZ423" s="176"/>
    </row>
    <row r="424" spans="2:52" ht="12.75" customHeight="1">
      <c r="B424" s="176"/>
      <c r="C424" s="176"/>
      <c r="D424" s="176"/>
      <c r="E424" s="370"/>
      <c r="F424" s="370"/>
      <c r="G424" s="176"/>
      <c r="H424" s="176"/>
      <c r="I424" s="176"/>
      <c r="J424" s="176"/>
      <c r="K424" s="176"/>
      <c r="L424" s="176"/>
      <c r="M424" s="371"/>
      <c r="N424" s="176"/>
      <c r="O424" s="176"/>
      <c r="P424" s="176"/>
      <c r="Q424" s="372"/>
      <c r="R424" s="373"/>
      <c r="S424" s="176"/>
      <c r="T424" s="176"/>
      <c r="U424" s="176"/>
      <c r="V424" s="176"/>
      <c r="W424" s="176"/>
      <c r="X424" s="176"/>
      <c r="Y424" s="176"/>
      <c r="Z424" s="176"/>
      <c r="AA424" s="176"/>
      <c r="AB424" s="176"/>
      <c r="AC424" s="176"/>
      <c r="AD424" s="176"/>
      <c r="AE424" s="176"/>
      <c r="AF424" s="176"/>
      <c r="AG424" s="176"/>
      <c r="AH424" s="176"/>
      <c r="AI424" s="176"/>
      <c r="AJ424" s="176"/>
      <c r="AN424" s="176"/>
      <c r="AZ424" s="176"/>
    </row>
    <row r="425" spans="2:52" ht="12.75" customHeight="1">
      <c r="B425" s="176"/>
      <c r="C425" s="176"/>
      <c r="D425" s="176"/>
      <c r="E425" s="370"/>
      <c r="F425" s="370"/>
      <c r="G425" s="176"/>
      <c r="H425" s="176"/>
      <c r="I425" s="176"/>
      <c r="J425" s="176"/>
      <c r="K425" s="176"/>
      <c r="L425" s="176"/>
      <c r="M425" s="371"/>
      <c r="N425" s="176"/>
      <c r="O425" s="176"/>
      <c r="P425" s="176"/>
      <c r="Q425" s="372"/>
      <c r="R425" s="373"/>
      <c r="S425" s="176"/>
      <c r="T425" s="176"/>
      <c r="U425" s="176"/>
      <c r="V425" s="176"/>
      <c r="W425" s="176"/>
      <c r="X425" s="176"/>
      <c r="Y425" s="176"/>
      <c r="Z425" s="176"/>
      <c r="AA425" s="176"/>
      <c r="AB425" s="176"/>
      <c r="AC425" s="176"/>
      <c r="AD425" s="176"/>
      <c r="AE425" s="176"/>
      <c r="AF425" s="176"/>
      <c r="AG425" s="176"/>
      <c r="AH425" s="176"/>
      <c r="AI425" s="176"/>
      <c r="AJ425" s="176"/>
      <c r="AN425" s="176"/>
      <c r="AZ425" s="176"/>
    </row>
    <row r="426" spans="2:52" ht="12.75" customHeight="1">
      <c r="B426" s="176"/>
      <c r="C426" s="176"/>
      <c r="D426" s="176"/>
      <c r="E426" s="370"/>
      <c r="F426" s="370"/>
      <c r="G426" s="176"/>
      <c r="H426" s="176"/>
      <c r="I426" s="176"/>
      <c r="J426" s="176"/>
      <c r="K426" s="176"/>
      <c r="L426" s="176"/>
      <c r="M426" s="371"/>
      <c r="N426" s="176"/>
      <c r="O426" s="176"/>
      <c r="P426" s="176"/>
      <c r="Q426" s="372"/>
      <c r="R426" s="373"/>
      <c r="S426" s="176"/>
      <c r="T426" s="176"/>
      <c r="U426" s="176"/>
      <c r="V426" s="176"/>
      <c r="W426" s="176"/>
      <c r="X426" s="176"/>
      <c r="Y426" s="176"/>
      <c r="Z426" s="176"/>
      <c r="AA426" s="176"/>
      <c r="AB426" s="176"/>
      <c r="AC426" s="176"/>
      <c r="AD426" s="176"/>
      <c r="AE426" s="176"/>
      <c r="AF426" s="176"/>
      <c r="AG426" s="176"/>
      <c r="AH426" s="176"/>
      <c r="AI426" s="176"/>
      <c r="AJ426" s="176"/>
      <c r="AN426" s="176"/>
      <c r="AZ426" s="176"/>
    </row>
    <row r="427" spans="2:52" ht="12.75" customHeight="1">
      <c r="B427" s="176"/>
      <c r="C427" s="176"/>
      <c r="D427" s="176"/>
      <c r="E427" s="370"/>
      <c r="F427" s="370"/>
      <c r="G427" s="176"/>
      <c r="H427" s="176"/>
      <c r="I427" s="176"/>
      <c r="J427" s="176"/>
      <c r="K427" s="176"/>
      <c r="L427" s="176"/>
      <c r="M427" s="371"/>
      <c r="N427" s="176"/>
      <c r="O427" s="176"/>
      <c r="P427" s="176"/>
      <c r="Q427" s="372"/>
      <c r="R427" s="373"/>
      <c r="S427" s="176"/>
      <c r="T427" s="176"/>
      <c r="U427" s="176"/>
      <c r="V427" s="176"/>
      <c r="W427" s="176"/>
      <c r="X427" s="176"/>
      <c r="Y427" s="176"/>
      <c r="Z427" s="176"/>
      <c r="AA427" s="176"/>
      <c r="AB427" s="176"/>
      <c r="AC427" s="176"/>
      <c r="AD427" s="176"/>
      <c r="AE427" s="176"/>
      <c r="AF427" s="176"/>
      <c r="AG427" s="176"/>
      <c r="AH427" s="176"/>
      <c r="AI427" s="176"/>
      <c r="AJ427" s="176"/>
      <c r="AN427" s="176"/>
      <c r="AZ427" s="176"/>
    </row>
    <row r="428" spans="2:52" ht="12.75" customHeight="1">
      <c r="B428" s="176"/>
      <c r="C428" s="176"/>
      <c r="D428" s="176"/>
      <c r="E428" s="370"/>
      <c r="F428" s="370"/>
      <c r="G428" s="176"/>
      <c r="H428" s="176"/>
      <c r="I428" s="176"/>
      <c r="J428" s="176"/>
      <c r="K428" s="176"/>
      <c r="L428" s="176"/>
      <c r="M428" s="371"/>
      <c r="N428" s="176"/>
      <c r="O428" s="176"/>
      <c r="P428" s="176"/>
      <c r="Q428" s="372"/>
      <c r="R428" s="373"/>
      <c r="S428" s="176"/>
      <c r="T428" s="176"/>
      <c r="U428" s="176"/>
      <c r="V428" s="176"/>
      <c r="W428" s="176"/>
      <c r="X428" s="176"/>
      <c r="Y428" s="176"/>
      <c r="Z428" s="176"/>
      <c r="AA428" s="176"/>
      <c r="AB428" s="176"/>
      <c r="AC428" s="176"/>
      <c r="AD428" s="176"/>
      <c r="AE428" s="176"/>
      <c r="AF428" s="176"/>
      <c r="AG428" s="176"/>
      <c r="AH428" s="176"/>
      <c r="AI428" s="176"/>
      <c r="AJ428" s="176"/>
      <c r="AN428" s="176"/>
      <c r="AZ428" s="176"/>
    </row>
    <row r="429" spans="2:52" ht="12.75" customHeight="1">
      <c r="B429" s="176"/>
      <c r="C429" s="176"/>
      <c r="D429" s="176"/>
      <c r="E429" s="370"/>
      <c r="F429" s="370"/>
      <c r="G429" s="176"/>
      <c r="H429" s="176"/>
      <c r="I429" s="176"/>
      <c r="J429" s="176"/>
      <c r="K429" s="176"/>
      <c r="L429" s="176"/>
      <c r="M429" s="371"/>
      <c r="N429" s="176"/>
      <c r="O429" s="176"/>
      <c r="P429" s="176"/>
      <c r="Q429" s="372"/>
      <c r="R429" s="373"/>
      <c r="S429" s="176"/>
      <c r="T429" s="176"/>
      <c r="U429" s="176"/>
      <c r="V429" s="176"/>
      <c r="W429" s="176"/>
      <c r="X429" s="176"/>
      <c r="Y429" s="176"/>
      <c r="Z429" s="176"/>
      <c r="AA429" s="176"/>
      <c r="AB429" s="176"/>
      <c r="AC429" s="176"/>
      <c r="AD429" s="176"/>
      <c r="AE429" s="176"/>
      <c r="AF429" s="176"/>
      <c r="AG429" s="176"/>
      <c r="AH429" s="176"/>
      <c r="AI429" s="176"/>
      <c r="AJ429" s="176"/>
      <c r="AN429" s="176"/>
      <c r="AZ429" s="176"/>
    </row>
    <row r="430" spans="2:52" ht="12.75" customHeight="1">
      <c r="B430" s="176"/>
      <c r="C430" s="176"/>
      <c r="D430" s="176"/>
      <c r="E430" s="370"/>
      <c r="F430" s="370"/>
      <c r="G430" s="176"/>
      <c r="H430" s="176"/>
      <c r="I430" s="176"/>
      <c r="J430" s="176"/>
      <c r="K430" s="176"/>
      <c r="L430" s="176"/>
      <c r="M430" s="371"/>
      <c r="N430" s="176"/>
      <c r="O430" s="176"/>
      <c r="P430" s="176"/>
      <c r="Q430" s="372"/>
      <c r="R430" s="373"/>
      <c r="S430" s="176"/>
      <c r="T430" s="176"/>
      <c r="U430" s="176"/>
      <c r="V430" s="176"/>
      <c r="W430" s="176"/>
      <c r="X430" s="176"/>
      <c r="Y430" s="176"/>
      <c r="Z430" s="176"/>
      <c r="AA430" s="176"/>
      <c r="AB430" s="176"/>
      <c r="AC430" s="176"/>
      <c r="AD430" s="176"/>
      <c r="AE430" s="176"/>
      <c r="AF430" s="176"/>
      <c r="AG430" s="176"/>
      <c r="AH430" s="176"/>
      <c r="AI430" s="176"/>
      <c r="AJ430" s="176"/>
      <c r="AN430" s="176"/>
      <c r="AZ430" s="176"/>
    </row>
    <row r="431" spans="2:52" ht="12.75" customHeight="1">
      <c r="B431" s="176"/>
      <c r="C431" s="176"/>
      <c r="D431" s="176"/>
      <c r="E431" s="370"/>
      <c r="F431" s="370"/>
      <c r="G431" s="176"/>
      <c r="H431" s="176"/>
      <c r="I431" s="176"/>
      <c r="J431" s="176"/>
      <c r="K431" s="176"/>
      <c r="L431" s="176"/>
      <c r="M431" s="371"/>
      <c r="N431" s="176"/>
      <c r="O431" s="176"/>
      <c r="P431" s="176"/>
      <c r="Q431" s="372"/>
      <c r="R431" s="373"/>
      <c r="S431" s="176"/>
      <c r="T431" s="176"/>
      <c r="U431" s="176"/>
      <c r="V431" s="176"/>
      <c r="W431" s="176"/>
      <c r="X431" s="176"/>
      <c r="Y431" s="176"/>
      <c r="Z431" s="176"/>
      <c r="AA431" s="176"/>
      <c r="AB431" s="176"/>
      <c r="AC431" s="176"/>
      <c r="AD431" s="176"/>
      <c r="AE431" s="176"/>
      <c r="AF431" s="176"/>
      <c r="AG431" s="176"/>
      <c r="AH431" s="176"/>
      <c r="AI431" s="176"/>
      <c r="AJ431" s="176"/>
      <c r="AN431" s="176"/>
      <c r="AZ431" s="176"/>
    </row>
    <row r="432" spans="2:52" ht="12.75" customHeight="1">
      <c r="B432" s="176"/>
      <c r="C432" s="176"/>
      <c r="D432" s="176"/>
      <c r="E432" s="370"/>
      <c r="F432" s="370"/>
      <c r="G432" s="176"/>
      <c r="H432" s="176"/>
      <c r="I432" s="176"/>
      <c r="J432" s="176"/>
      <c r="K432" s="176"/>
      <c r="L432" s="176"/>
      <c r="M432" s="371"/>
      <c r="N432" s="176"/>
      <c r="O432" s="176"/>
      <c r="P432" s="176"/>
      <c r="Q432" s="372"/>
      <c r="R432" s="373"/>
      <c r="S432" s="176"/>
      <c r="T432" s="176"/>
      <c r="U432" s="176"/>
      <c r="V432" s="176"/>
      <c r="W432" s="176"/>
      <c r="X432" s="176"/>
      <c r="Y432" s="176"/>
      <c r="Z432" s="176"/>
      <c r="AA432" s="176"/>
      <c r="AB432" s="176"/>
      <c r="AC432" s="176"/>
      <c r="AD432" s="176"/>
      <c r="AE432" s="176"/>
      <c r="AF432" s="176"/>
      <c r="AG432" s="176"/>
      <c r="AH432" s="176"/>
      <c r="AI432" s="176"/>
      <c r="AJ432" s="176"/>
      <c r="AN432" s="176"/>
      <c r="AZ432" s="176"/>
    </row>
    <row r="433" spans="2:52" ht="12.75" customHeight="1">
      <c r="B433" s="176"/>
      <c r="C433" s="176"/>
      <c r="D433" s="176"/>
      <c r="E433" s="370"/>
      <c r="F433" s="370"/>
      <c r="G433" s="176"/>
      <c r="H433" s="176"/>
      <c r="I433" s="176"/>
      <c r="J433" s="176"/>
      <c r="K433" s="176"/>
      <c r="L433" s="176"/>
      <c r="M433" s="371"/>
      <c r="N433" s="176"/>
      <c r="O433" s="176"/>
      <c r="P433" s="176"/>
      <c r="Q433" s="372"/>
      <c r="R433" s="373"/>
      <c r="S433" s="176"/>
      <c r="T433" s="176"/>
      <c r="U433" s="176"/>
      <c r="V433" s="176"/>
      <c r="W433" s="176"/>
      <c r="X433" s="176"/>
      <c r="Y433" s="176"/>
      <c r="Z433" s="176"/>
      <c r="AA433" s="176"/>
      <c r="AB433" s="176"/>
      <c r="AC433" s="176"/>
      <c r="AD433" s="176"/>
      <c r="AE433" s="176"/>
      <c r="AF433" s="176"/>
      <c r="AG433" s="176"/>
      <c r="AH433" s="176"/>
      <c r="AI433" s="176"/>
      <c r="AJ433" s="176"/>
      <c r="AN433" s="176"/>
      <c r="AZ433" s="176"/>
    </row>
    <row r="434" spans="2:52" ht="12.75" customHeight="1">
      <c r="B434" s="176"/>
      <c r="C434" s="176"/>
      <c r="D434" s="176"/>
      <c r="E434" s="370"/>
      <c r="F434" s="370"/>
      <c r="G434" s="176"/>
      <c r="H434" s="176"/>
      <c r="I434" s="176"/>
      <c r="J434" s="176"/>
      <c r="K434" s="176"/>
      <c r="L434" s="176"/>
      <c r="M434" s="371"/>
      <c r="N434" s="176"/>
      <c r="O434" s="176"/>
      <c r="P434" s="176"/>
      <c r="Q434" s="372"/>
      <c r="R434" s="373"/>
      <c r="S434" s="176"/>
      <c r="T434" s="176"/>
      <c r="U434" s="176"/>
      <c r="V434" s="176"/>
      <c r="W434" s="176"/>
      <c r="X434" s="176"/>
      <c r="Y434" s="176"/>
      <c r="Z434" s="176"/>
      <c r="AA434" s="176"/>
      <c r="AB434" s="176"/>
      <c r="AC434" s="176"/>
      <c r="AD434" s="176"/>
      <c r="AE434" s="176"/>
      <c r="AF434" s="176"/>
      <c r="AG434" s="176"/>
      <c r="AH434" s="176"/>
      <c r="AI434" s="176"/>
      <c r="AJ434" s="176"/>
      <c r="AN434" s="176"/>
      <c r="AZ434" s="176"/>
    </row>
    <row r="435" spans="2:52" ht="12.75" customHeight="1">
      <c r="B435" s="176"/>
      <c r="C435" s="176"/>
      <c r="D435" s="176"/>
      <c r="E435" s="370"/>
      <c r="F435" s="370"/>
      <c r="G435" s="176"/>
      <c r="H435" s="176"/>
      <c r="I435" s="176"/>
      <c r="J435" s="176"/>
      <c r="K435" s="176"/>
      <c r="L435" s="176"/>
      <c r="M435" s="371"/>
      <c r="N435" s="176"/>
      <c r="O435" s="176"/>
      <c r="P435" s="176"/>
      <c r="Q435" s="372"/>
      <c r="R435" s="373"/>
      <c r="S435" s="176"/>
      <c r="T435" s="176"/>
      <c r="U435" s="176"/>
      <c r="V435" s="176"/>
      <c r="W435" s="176"/>
      <c r="X435" s="176"/>
      <c r="Y435" s="176"/>
      <c r="Z435" s="176"/>
      <c r="AA435" s="176"/>
      <c r="AB435" s="176"/>
      <c r="AC435" s="176"/>
      <c r="AD435" s="176"/>
      <c r="AE435" s="176"/>
      <c r="AF435" s="176"/>
      <c r="AG435" s="176"/>
      <c r="AH435" s="176"/>
      <c r="AI435" s="176"/>
      <c r="AJ435" s="176"/>
      <c r="AN435" s="176"/>
      <c r="AZ435" s="176"/>
    </row>
    <row r="436" spans="2:52" ht="12.75" customHeight="1">
      <c r="B436" s="176"/>
      <c r="C436" s="176"/>
      <c r="D436" s="176"/>
      <c r="E436" s="370"/>
      <c r="F436" s="370"/>
      <c r="G436" s="176"/>
      <c r="H436" s="176"/>
      <c r="I436" s="176"/>
      <c r="J436" s="176"/>
      <c r="K436" s="176"/>
      <c r="L436" s="176"/>
      <c r="M436" s="371"/>
      <c r="N436" s="176"/>
      <c r="O436" s="176"/>
      <c r="P436" s="176"/>
      <c r="Q436" s="372"/>
      <c r="R436" s="373"/>
      <c r="S436" s="176"/>
      <c r="T436" s="176"/>
      <c r="U436" s="176"/>
      <c r="V436" s="176"/>
      <c r="W436" s="176"/>
      <c r="X436" s="176"/>
      <c r="Y436" s="176"/>
      <c r="Z436" s="176"/>
      <c r="AA436" s="176"/>
      <c r="AB436" s="176"/>
      <c r="AC436" s="176"/>
      <c r="AD436" s="176"/>
      <c r="AE436" s="176"/>
      <c r="AF436" s="176"/>
      <c r="AG436" s="176"/>
      <c r="AH436" s="176"/>
      <c r="AI436" s="176"/>
      <c r="AJ436" s="176"/>
      <c r="AN436" s="176"/>
      <c r="AZ436" s="176"/>
    </row>
    <row r="437" spans="2:52" ht="12.75" customHeight="1">
      <c r="B437" s="176"/>
      <c r="C437" s="176"/>
      <c r="D437" s="176"/>
      <c r="E437" s="370"/>
      <c r="F437" s="370"/>
      <c r="G437" s="176"/>
      <c r="H437" s="176"/>
      <c r="I437" s="176"/>
      <c r="J437" s="176"/>
      <c r="K437" s="176"/>
      <c r="L437" s="176"/>
      <c r="M437" s="371"/>
      <c r="N437" s="176"/>
      <c r="O437" s="176"/>
      <c r="P437" s="176"/>
      <c r="Q437" s="372"/>
      <c r="R437" s="373"/>
      <c r="S437" s="176"/>
      <c r="T437" s="176"/>
      <c r="U437" s="176"/>
      <c r="V437" s="176"/>
      <c r="W437" s="176"/>
      <c r="X437" s="176"/>
      <c r="Y437" s="176"/>
      <c r="Z437" s="176"/>
      <c r="AA437" s="176"/>
      <c r="AB437" s="176"/>
      <c r="AC437" s="176"/>
      <c r="AD437" s="176"/>
      <c r="AE437" s="176"/>
      <c r="AF437" s="176"/>
      <c r="AG437" s="176"/>
      <c r="AH437" s="176"/>
      <c r="AI437" s="176"/>
      <c r="AJ437" s="176"/>
      <c r="AN437" s="176"/>
      <c r="AZ437" s="176"/>
    </row>
    <row r="438" spans="2:52" ht="12.75" customHeight="1">
      <c r="B438" s="176"/>
      <c r="C438" s="176"/>
      <c r="D438" s="176"/>
      <c r="E438" s="370"/>
      <c r="F438" s="370"/>
      <c r="G438" s="176"/>
      <c r="H438" s="176"/>
      <c r="I438" s="176"/>
      <c r="J438" s="176"/>
      <c r="K438" s="176"/>
      <c r="L438" s="176"/>
      <c r="M438" s="371"/>
      <c r="N438" s="176"/>
      <c r="O438" s="176"/>
      <c r="P438" s="176"/>
      <c r="Q438" s="372"/>
      <c r="R438" s="373"/>
      <c r="S438" s="176"/>
      <c r="T438" s="176"/>
      <c r="U438" s="176"/>
      <c r="V438" s="176"/>
      <c r="W438" s="176"/>
      <c r="X438" s="176"/>
      <c r="Y438" s="176"/>
      <c r="Z438" s="176"/>
      <c r="AA438" s="176"/>
      <c r="AB438" s="176"/>
      <c r="AC438" s="176"/>
      <c r="AD438" s="176"/>
      <c r="AE438" s="176"/>
      <c r="AF438" s="176"/>
      <c r="AG438" s="176"/>
      <c r="AH438" s="176"/>
      <c r="AI438" s="176"/>
      <c r="AJ438" s="176"/>
      <c r="AN438" s="176"/>
      <c r="AZ438" s="176"/>
    </row>
    <row r="439" spans="2:52" ht="12.75" customHeight="1">
      <c r="B439" s="176"/>
      <c r="C439" s="176"/>
      <c r="D439" s="176"/>
      <c r="E439" s="370"/>
      <c r="F439" s="370"/>
      <c r="G439" s="176"/>
      <c r="H439" s="176"/>
      <c r="I439" s="176"/>
      <c r="J439" s="176"/>
      <c r="K439" s="176"/>
      <c r="L439" s="176"/>
      <c r="M439" s="371"/>
      <c r="N439" s="176"/>
      <c r="O439" s="176"/>
      <c r="P439" s="176"/>
      <c r="Q439" s="372"/>
      <c r="R439" s="373"/>
      <c r="S439" s="176"/>
      <c r="T439" s="176"/>
      <c r="U439" s="176"/>
      <c r="V439" s="176"/>
      <c r="W439" s="176"/>
      <c r="X439" s="176"/>
      <c r="Y439" s="176"/>
      <c r="Z439" s="176"/>
      <c r="AA439" s="176"/>
      <c r="AB439" s="176"/>
      <c r="AC439" s="176"/>
      <c r="AD439" s="176"/>
      <c r="AE439" s="176"/>
      <c r="AF439" s="176"/>
      <c r="AG439" s="176"/>
      <c r="AH439" s="176"/>
      <c r="AI439" s="176"/>
      <c r="AJ439" s="176"/>
      <c r="AN439" s="176"/>
      <c r="AZ439" s="176"/>
    </row>
    <row r="440" spans="2:52" ht="12.75" customHeight="1">
      <c r="B440" s="176"/>
      <c r="C440" s="176"/>
      <c r="D440" s="176"/>
      <c r="E440" s="370"/>
      <c r="F440" s="370"/>
      <c r="G440" s="176"/>
      <c r="H440" s="176"/>
      <c r="I440" s="176"/>
      <c r="J440" s="176"/>
      <c r="K440" s="176"/>
      <c r="L440" s="176"/>
      <c r="M440" s="371"/>
      <c r="N440" s="176"/>
      <c r="O440" s="176"/>
      <c r="P440" s="176"/>
      <c r="Q440" s="372"/>
      <c r="R440" s="373"/>
      <c r="S440" s="176"/>
      <c r="T440" s="176"/>
      <c r="U440" s="176"/>
      <c r="V440" s="176"/>
      <c r="W440" s="176"/>
      <c r="X440" s="176"/>
      <c r="Y440" s="176"/>
      <c r="Z440" s="176"/>
      <c r="AA440" s="176"/>
      <c r="AB440" s="176"/>
      <c r="AC440" s="176"/>
      <c r="AD440" s="176"/>
      <c r="AE440" s="176"/>
      <c r="AF440" s="176"/>
      <c r="AG440" s="176"/>
      <c r="AH440" s="176"/>
      <c r="AI440" s="176"/>
      <c r="AJ440" s="176"/>
      <c r="AN440" s="176"/>
      <c r="AZ440" s="176"/>
    </row>
    <row r="441" spans="2:52" ht="12.75" customHeight="1">
      <c r="B441" s="176"/>
      <c r="C441" s="176"/>
      <c r="D441" s="176"/>
      <c r="E441" s="370"/>
      <c r="F441" s="370"/>
      <c r="G441" s="176"/>
      <c r="H441" s="176"/>
      <c r="I441" s="176"/>
      <c r="J441" s="176"/>
      <c r="K441" s="176"/>
      <c r="L441" s="176"/>
      <c r="M441" s="371"/>
      <c r="N441" s="176"/>
      <c r="O441" s="176"/>
      <c r="P441" s="176"/>
      <c r="Q441" s="372"/>
      <c r="R441" s="373"/>
      <c r="S441" s="176"/>
      <c r="T441" s="176"/>
      <c r="U441" s="176"/>
      <c r="V441" s="176"/>
      <c r="W441" s="176"/>
      <c r="X441" s="176"/>
      <c r="Y441" s="176"/>
      <c r="Z441" s="176"/>
      <c r="AA441" s="176"/>
      <c r="AB441" s="176"/>
      <c r="AC441" s="176"/>
      <c r="AD441" s="176"/>
      <c r="AE441" s="176"/>
      <c r="AF441" s="176"/>
      <c r="AG441" s="176"/>
      <c r="AH441" s="176"/>
      <c r="AI441" s="176"/>
      <c r="AJ441" s="176"/>
      <c r="AN441" s="176"/>
      <c r="AZ441" s="176"/>
    </row>
    <row r="442" spans="2:52" ht="12.75" customHeight="1">
      <c r="B442" s="176"/>
      <c r="C442" s="176"/>
      <c r="D442" s="176"/>
      <c r="E442" s="370"/>
      <c r="F442" s="370"/>
      <c r="G442" s="176"/>
      <c r="H442" s="176"/>
      <c r="I442" s="176"/>
      <c r="J442" s="176"/>
      <c r="K442" s="176"/>
      <c r="L442" s="176"/>
      <c r="M442" s="371"/>
      <c r="N442" s="176"/>
      <c r="O442" s="176"/>
      <c r="P442" s="176"/>
      <c r="Q442" s="372"/>
      <c r="R442" s="373"/>
      <c r="S442" s="176"/>
      <c r="T442" s="176"/>
      <c r="U442" s="176"/>
      <c r="V442" s="176"/>
      <c r="W442" s="176"/>
      <c r="X442" s="176"/>
      <c r="Y442" s="176"/>
      <c r="Z442" s="176"/>
      <c r="AA442" s="176"/>
      <c r="AB442" s="176"/>
      <c r="AC442" s="176"/>
      <c r="AD442" s="176"/>
      <c r="AE442" s="176"/>
      <c r="AF442" s="176"/>
      <c r="AG442" s="176"/>
      <c r="AH442" s="176"/>
      <c r="AI442" s="176"/>
      <c r="AJ442" s="176"/>
      <c r="AN442" s="176"/>
      <c r="AZ442" s="176"/>
    </row>
    <row r="443" spans="2:52" ht="12.75" customHeight="1">
      <c r="B443" s="176"/>
      <c r="C443" s="176"/>
      <c r="D443" s="176"/>
      <c r="E443" s="370"/>
      <c r="F443" s="370"/>
      <c r="G443" s="176"/>
      <c r="H443" s="176"/>
      <c r="I443" s="176"/>
      <c r="J443" s="176"/>
      <c r="K443" s="176"/>
      <c r="L443" s="176"/>
      <c r="M443" s="371"/>
      <c r="N443" s="176"/>
      <c r="O443" s="176"/>
      <c r="P443" s="176"/>
      <c r="Q443" s="372"/>
      <c r="R443" s="373"/>
      <c r="S443" s="176"/>
      <c r="T443" s="176"/>
      <c r="U443" s="176"/>
      <c r="V443" s="176"/>
      <c r="W443" s="176"/>
      <c r="X443" s="176"/>
      <c r="Y443" s="176"/>
      <c r="Z443" s="176"/>
      <c r="AA443" s="176"/>
      <c r="AB443" s="176"/>
      <c r="AC443" s="176"/>
      <c r="AD443" s="176"/>
      <c r="AE443" s="176"/>
      <c r="AF443" s="176"/>
      <c r="AG443" s="176"/>
      <c r="AH443" s="176"/>
      <c r="AI443" s="176"/>
      <c r="AJ443" s="176"/>
      <c r="AN443" s="176"/>
      <c r="AZ443" s="176"/>
    </row>
    <row r="444" spans="2:52" ht="12.75" customHeight="1">
      <c r="B444" s="176"/>
      <c r="C444" s="176"/>
      <c r="D444" s="176"/>
      <c r="E444" s="370"/>
      <c r="F444" s="370"/>
      <c r="G444" s="176"/>
      <c r="H444" s="176"/>
      <c r="I444" s="176"/>
      <c r="J444" s="176"/>
      <c r="K444" s="176"/>
      <c r="L444" s="176"/>
      <c r="M444" s="371"/>
      <c r="N444" s="176"/>
      <c r="O444" s="176"/>
      <c r="P444" s="176"/>
      <c r="Q444" s="372"/>
      <c r="R444" s="373"/>
      <c r="S444" s="176"/>
      <c r="T444" s="176"/>
      <c r="U444" s="176"/>
      <c r="V444" s="176"/>
      <c r="W444" s="176"/>
      <c r="X444" s="176"/>
      <c r="Y444" s="176"/>
      <c r="Z444" s="176"/>
      <c r="AA444" s="176"/>
      <c r="AB444" s="176"/>
      <c r="AC444" s="176"/>
      <c r="AD444" s="176"/>
      <c r="AE444" s="176"/>
      <c r="AF444" s="176"/>
      <c r="AG444" s="176"/>
      <c r="AH444" s="176"/>
      <c r="AI444" s="176"/>
      <c r="AJ444" s="176"/>
      <c r="AN444" s="176"/>
      <c r="AZ444" s="176"/>
    </row>
    <row r="445" spans="2:52" ht="12.75" customHeight="1">
      <c r="B445" s="176"/>
      <c r="C445" s="176"/>
      <c r="D445" s="176"/>
      <c r="E445" s="370"/>
      <c r="F445" s="370"/>
      <c r="G445" s="176"/>
      <c r="H445" s="176"/>
      <c r="I445" s="176"/>
      <c r="J445" s="176"/>
      <c r="K445" s="176"/>
      <c r="L445" s="176"/>
      <c r="M445" s="371"/>
      <c r="N445" s="176"/>
      <c r="O445" s="176"/>
      <c r="P445" s="176"/>
      <c r="Q445" s="372"/>
      <c r="R445" s="373"/>
      <c r="S445" s="176"/>
      <c r="T445" s="176"/>
      <c r="U445" s="176"/>
      <c r="V445" s="176"/>
      <c r="W445" s="176"/>
      <c r="X445" s="176"/>
      <c r="Y445" s="176"/>
      <c r="Z445" s="176"/>
      <c r="AA445" s="176"/>
      <c r="AB445" s="176"/>
      <c r="AC445" s="176"/>
      <c r="AD445" s="176"/>
      <c r="AE445" s="176"/>
      <c r="AF445" s="176"/>
      <c r="AG445" s="176"/>
      <c r="AH445" s="176"/>
      <c r="AI445" s="176"/>
      <c r="AJ445" s="176"/>
      <c r="AN445" s="176"/>
      <c r="AZ445" s="176"/>
    </row>
    <row r="446" spans="2:52" ht="12.75" customHeight="1">
      <c r="B446" s="176"/>
      <c r="C446" s="176"/>
      <c r="D446" s="176"/>
      <c r="E446" s="370"/>
      <c r="F446" s="370"/>
      <c r="G446" s="176"/>
      <c r="H446" s="176"/>
      <c r="I446" s="176"/>
      <c r="J446" s="176"/>
      <c r="K446" s="176"/>
      <c r="L446" s="176"/>
      <c r="M446" s="371"/>
      <c r="N446" s="176"/>
      <c r="O446" s="176"/>
      <c r="P446" s="176"/>
      <c r="Q446" s="372"/>
      <c r="R446" s="373"/>
      <c r="S446" s="176"/>
      <c r="T446" s="176"/>
      <c r="U446" s="176"/>
      <c r="V446" s="176"/>
      <c r="W446" s="176"/>
      <c r="X446" s="176"/>
      <c r="Y446" s="176"/>
      <c r="Z446" s="176"/>
      <c r="AA446" s="176"/>
      <c r="AB446" s="176"/>
      <c r="AC446" s="176"/>
      <c r="AD446" s="176"/>
      <c r="AE446" s="176"/>
      <c r="AF446" s="176"/>
      <c r="AG446" s="176"/>
      <c r="AH446" s="176"/>
      <c r="AI446" s="176"/>
      <c r="AJ446" s="176"/>
      <c r="AN446" s="176"/>
      <c r="AZ446" s="176"/>
    </row>
    <row r="447" spans="2:52" ht="12.75" customHeight="1">
      <c r="B447" s="176"/>
      <c r="C447" s="176"/>
      <c r="D447" s="176"/>
      <c r="E447" s="370"/>
      <c r="F447" s="370"/>
      <c r="G447" s="176"/>
      <c r="H447" s="176"/>
      <c r="I447" s="176"/>
      <c r="J447" s="176"/>
      <c r="K447" s="176"/>
      <c r="L447" s="176"/>
      <c r="M447" s="371"/>
      <c r="N447" s="176"/>
      <c r="O447" s="176"/>
      <c r="P447" s="176"/>
      <c r="Q447" s="372"/>
      <c r="R447" s="373"/>
      <c r="S447" s="176"/>
      <c r="T447" s="176"/>
      <c r="U447" s="176"/>
      <c r="V447" s="176"/>
      <c r="W447" s="176"/>
      <c r="X447" s="176"/>
      <c r="Y447" s="176"/>
      <c r="Z447" s="176"/>
      <c r="AA447" s="176"/>
      <c r="AB447" s="176"/>
      <c r="AC447" s="176"/>
      <c r="AD447" s="176"/>
      <c r="AE447" s="176"/>
      <c r="AF447" s="176"/>
      <c r="AG447" s="176"/>
      <c r="AH447" s="176"/>
      <c r="AI447" s="176"/>
      <c r="AJ447" s="176"/>
      <c r="AN447" s="176"/>
      <c r="AZ447" s="176"/>
    </row>
    <row r="448" spans="2:52" ht="12.75" customHeight="1">
      <c r="B448" s="176"/>
      <c r="C448" s="176"/>
      <c r="D448" s="176"/>
      <c r="E448" s="370"/>
      <c r="F448" s="370"/>
      <c r="G448" s="176"/>
      <c r="H448" s="176"/>
      <c r="I448" s="176"/>
      <c r="J448" s="176"/>
      <c r="K448" s="176"/>
      <c r="L448" s="176"/>
      <c r="M448" s="371"/>
      <c r="N448" s="176"/>
      <c r="O448" s="176"/>
      <c r="P448" s="176"/>
      <c r="Q448" s="372"/>
      <c r="R448" s="373"/>
      <c r="S448" s="176"/>
      <c r="T448" s="176"/>
      <c r="U448" s="176"/>
      <c r="V448" s="176"/>
      <c r="W448" s="176"/>
      <c r="X448" s="176"/>
      <c r="Y448" s="176"/>
      <c r="Z448" s="176"/>
      <c r="AA448" s="176"/>
      <c r="AB448" s="176"/>
      <c r="AC448" s="176"/>
      <c r="AD448" s="176"/>
      <c r="AE448" s="176"/>
      <c r="AF448" s="176"/>
      <c r="AG448" s="176"/>
      <c r="AH448" s="176"/>
      <c r="AI448" s="176"/>
      <c r="AJ448" s="176"/>
      <c r="AN448" s="176"/>
      <c r="AZ448" s="176"/>
    </row>
    <row r="449" spans="2:52" ht="12.75" customHeight="1">
      <c r="B449" s="176"/>
      <c r="C449" s="176"/>
      <c r="D449" s="176"/>
      <c r="E449" s="370"/>
      <c r="F449" s="370"/>
      <c r="G449" s="176"/>
      <c r="H449" s="176"/>
      <c r="I449" s="176"/>
      <c r="J449" s="176"/>
      <c r="K449" s="176"/>
      <c r="L449" s="176"/>
      <c r="M449" s="371"/>
      <c r="N449" s="176"/>
      <c r="O449" s="176"/>
      <c r="P449" s="176"/>
      <c r="Q449" s="372"/>
      <c r="R449" s="373"/>
      <c r="S449" s="176"/>
      <c r="T449" s="176"/>
      <c r="U449" s="176"/>
      <c r="V449" s="176"/>
      <c r="W449" s="176"/>
      <c r="X449" s="176"/>
      <c r="Y449" s="176"/>
      <c r="Z449" s="176"/>
      <c r="AA449" s="176"/>
      <c r="AB449" s="176"/>
      <c r="AC449" s="176"/>
      <c r="AD449" s="176"/>
      <c r="AE449" s="176"/>
      <c r="AF449" s="176"/>
      <c r="AG449" s="176"/>
      <c r="AH449" s="176"/>
      <c r="AI449" s="176"/>
      <c r="AJ449" s="176"/>
      <c r="AN449" s="176"/>
      <c r="AZ449" s="176"/>
    </row>
    <row r="450" spans="2:52" ht="12.75" customHeight="1">
      <c r="B450" s="176"/>
      <c r="C450" s="176"/>
      <c r="D450" s="176"/>
      <c r="E450" s="370"/>
      <c r="F450" s="370"/>
      <c r="G450" s="176"/>
      <c r="H450" s="176"/>
      <c r="I450" s="176"/>
      <c r="J450" s="176"/>
      <c r="K450" s="176"/>
      <c r="L450" s="176"/>
      <c r="M450" s="371"/>
      <c r="N450" s="176"/>
      <c r="O450" s="176"/>
      <c r="P450" s="176"/>
      <c r="Q450" s="372"/>
      <c r="R450" s="373"/>
      <c r="S450" s="176"/>
      <c r="T450" s="176"/>
      <c r="U450" s="176"/>
      <c r="V450" s="176"/>
      <c r="W450" s="176"/>
      <c r="X450" s="176"/>
      <c r="Y450" s="176"/>
      <c r="Z450" s="176"/>
      <c r="AA450" s="176"/>
      <c r="AB450" s="176"/>
      <c r="AC450" s="176"/>
      <c r="AD450" s="176"/>
      <c r="AE450" s="176"/>
      <c r="AF450" s="176"/>
      <c r="AG450" s="176"/>
      <c r="AH450" s="176"/>
      <c r="AI450" s="176"/>
      <c r="AJ450" s="176"/>
      <c r="AN450" s="176"/>
      <c r="AZ450" s="176"/>
    </row>
    <row r="451" spans="2:52" ht="12.75" customHeight="1">
      <c r="B451" s="176"/>
      <c r="C451" s="176"/>
      <c r="D451" s="176"/>
      <c r="E451" s="370"/>
      <c r="F451" s="370"/>
      <c r="G451" s="176"/>
      <c r="H451" s="176"/>
      <c r="I451" s="176"/>
      <c r="J451" s="176"/>
      <c r="K451" s="176"/>
      <c r="L451" s="176"/>
      <c r="M451" s="371"/>
      <c r="N451" s="176"/>
      <c r="O451" s="176"/>
      <c r="P451" s="176"/>
      <c r="Q451" s="372"/>
      <c r="R451" s="373"/>
      <c r="S451" s="176"/>
      <c r="T451" s="176"/>
      <c r="U451" s="176"/>
      <c r="V451" s="176"/>
      <c r="W451" s="176"/>
      <c r="X451" s="176"/>
      <c r="Y451" s="176"/>
      <c r="Z451" s="176"/>
      <c r="AA451" s="176"/>
      <c r="AB451" s="176"/>
      <c r="AC451" s="176"/>
      <c r="AD451" s="176"/>
      <c r="AE451" s="176"/>
      <c r="AF451" s="176"/>
      <c r="AG451" s="176"/>
      <c r="AH451" s="176"/>
      <c r="AI451" s="176"/>
      <c r="AJ451" s="176"/>
      <c r="AN451" s="176"/>
      <c r="AZ451" s="176"/>
    </row>
    <row r="452" spans="2:52" ht="12.75" customHeight="1">
      <c r="B452" s="176"/>
      <c r="C452" s="176"/>
      <c r="D452" s="176"/>
      <c r="E452" s="370"/>
      <c r="F452" s="370"/>
      <c r="G452" s="176"/>
      <c r="H452" s="176"/>
      <c r="I452" s="176"/>
      <c r="J452" s="176"/>
      <c r="K452" s="176"/>
      <c r="L452" s="176"/>
      <c r="M452" s="371"/>
      <c r="N452" s="176"/>
      <c r="O452" s="176"/>
      <c r="P452" s="176"/>
      <c r="Q452" s="372"/>
      <c r="R452" s="373"/>
      <c r="S452" s="176"/>
      <c r="T452" s="176"/>
      <c r="U452" s="176"/>
      <c r="V452" s="176"/>
      <c r="W452" s="176"/>
      <c r="X452" s="176"/>
      <c r="Y452" s="176"/>
      <c r="Z452" s="176"/>
      <c r="AA452" s="176"/>
      <c r="AB452" s="176"/>
      <c r="AC452" s="176"/>
      <c r="AD452" s="176"/>
      <c r="AE452" s="176"/>
      <c r="AF452" s="176"/>
      <c r="AG452" s="176"/>
      <c r="AH452" s="176"/>
      <c r="AI452" s="176"/>
      <c r="AJ452" s="176"/>
      <c r="AN452" s="176"/>
      <c r="AZ452" s="176"/>
    </row>
    <row r="453" spans="2:52" ht="12.75" customHeight="1">
      <c r="B453" s="176"/>
      <c r="C453" s="176"/>
      <c r="D453" s="176"/>
      <c r="E453" s="370"/>
      <c r="F453" s="370"/>
      <c r="G453" s="176"/>
      <c r="H453" s="176"/>
      <c r="I453" s="176"/>
      <c r="J453" s="176"/>
      <c r="K453" s="176"/>
      <c r="L453" s="176"/>
      <c r="M453" s="371"/>
      <c r="N453" s="176"/>
      <c r="O453" s="176"/>
      <c r="P453" s="176"/>
      <c r="Q453" s="372"/>
      <c r="R453" s="373"/>
      <c r="S453" s="176"/>
      <c r="T453" s="176"/>
      <c r="U453" s="176"/>
      <c r="V453" s="176"/>
      <c r="W453" s="176"/>
      <c r="X453" s="176"/>
      <c r="Y453" s="176"/>
      <c r="Z453" s="176"/>
      <c r="AA453" s="176"/>
      <c r="AB453" s="176"/>
      <c r="AC453" s="176"/>
      <c r="AD453" s="176"/>
      <c r="AE453" s="176"/>
      <c r="AF453" s="176"/>
      <c r="AG453" s="176"/>
      <c r="AH453" s="176"/>
      <c r="AI453" s="176"/>
      <c r="AJ453" s="176"/>
      <c r="AN453" s="176"/>
      <c r="AZ453" s="176"/>
    </row>
    <row r="454" spans="2:52" ht="12.75" customHeight="1">
      <c r="B454" s="176"/>
      <c r="C454" s="176"/>
      <c r="D454" s="176"/>
      <c r="E454" s="370"/>
      <c r="F454" s="370"/>
      <c r="G454" s="176"/>
      <c r="H454" s="176"/>
      <c r="I454" s="176"/>
      <c r="J454" s="176"/>
      <c r="K454" s="176"/>
      <c r="L454" s="176"/>
      <c r="M454" s="371"/>
      <c r="N454" s="176"/>
      <c r="O454" s="176"/>
      <c r="P454" s="176"/>
      <c r="Q454" s="372"/>
      <c r="R454" s="373"/>
      <c r="S454" s="176"/>
      <c r="T454" s="176"/>
      <c r="U454" s="176"/>
      <c r="V454" s="176"/>
      <c r="W454" s="176"/>
      <c r="X454" s="176"/>
      <c r="Y454" s="176"/>
      <c r="Z454" s="176"/>
      <c r="AA454" s="176"/>
      <c r="AB454" s="176"/>
      <c r="AC454" s="176"/>
      <c r="AD454" s="176"/>
      <c r="AE454" s="176"/>
      <c r="AF454" s="176"/>
      <c r="AG454" s="176"/>
      <c r="AH454" s="176"/>
      <c r="AI454" s="176"/>
      <c r="AJ454" s="176"/>
      <c r="AN454" s="176"/>
      <c r="AZ454" s="176"/>
    </row>
    <row r="455" spans="2:52" ht="12.75" customHeight="1">
      <c r="B455" s="176"/>
      <c r="C455" s="176"/>
      <c r="D455" s="176"/>
      <c r="E455" s="370"/>
      <c r="F455" s="370"/>
      <c r="G455" s="176"/>
      <c r="H455" s="176"/>
      <c r="I455" s="176"/>
      <c r="J455" s="176"/>
      <c r="K455" s="176"/>
      <c r="L455" s="176"/>
      <c r="M455" s="371"/>
      <c r="N455" s="176"/>
      <c r="O455" s="176"/>
      <c r="P455" s="176"/>
      <c r="Q455" s="372"/>
      <c r="R455" s="373"/>
      <c r="S455" s="176"/>
      <c r="T455" s="176"/>
      <c r="U455" s="176"/>
      <c r="V455" s="176"/>
      <c r="W455" s="176"/>
      <c r="X455" s="176"/>
      <c r="Y455" s="176"/>
      <c r="Z455" s="176"/>
      <c r="AA455" s="176"/>
      <c r="AB455" s="176"/>
      <c r="AC455" s="176"/>
      <c r="AD455" s="176"/>
      <c r="AE455" s="176"/>
      <c r="AF455" s="176"/>
      <c r="AG455" s="176"/>
      <c r="AH455" s="176"/>
      <c r="AI455" s="176"/>
      <c r="AJ455" s="176"/>
      <c r="AN455" s="176"/>
      <c r="AZ455" s="176"/>
    </row>
    <row r="456" spans="2:52" ht="12.75" customHeight="1">
      <c r="B456" s="176"/>
      <c r="C456" s="176"/>
      <c r="D456" s="176"/>
      <c r="E456" s="370"/>
      <c r="F456" s="370"/>
      <c r="G456" s="176"/>
      <c r="H456" s="176"/>
      <c r="I456" s="176"/>
      <c r="J456" s="176"/>
      <c r="K456" s="176"/>
      <c r="L456" s="176"/>
      <c r="M456" s="371"/>
      <c r="N456" s="176"/>
      <c r="O456" s="176"/>
      <c r="P456" s="176"/>
      <c r="Q456" s="372"/>
      <c r="R456" s="373"/>
      <c r="S456" s="176"/>
      <c r="T456" s="176"/>
      <c r="U456" s="176"/>
      <c r="V456" s="176"/>
      <c r="W456" s="176"/>
      <c r="X456" s="176"/>
      <c r="Y456" s="176"/>
      <c r="Z456" s="176"/>
      <c r="AA456" s="176"/>
      <c r="AB456" s="176"/>
      <c r="AC456" s="176"/>
      <c r="AD456" s="176"/>
      <c r="AE456" s="176"/>
      <c r="AF456" s="176"/>
      <c r="AG456" s="176"/>
      <c r="AH456" s="176"/>
      <c r="AI456" s="176"/>
      <c r="AJ456" s="176"/>
      <c r="AN456" s="176"/>
      <c r="AZ456" s="176"/>
    </row>
    <row r="457" spans="2:52" ht="12.75" customHeight="1">
      <c r="B457" s="176"/>
      <c r="C457" s="176"/>
      <c r="D457" s="176"/>
      <c r="E457" s="370"/>
      <c r="F457" s="370"/>
      <c r="G457" s="176"/>
      <c r="H457" s="176"/>
      <c r="I457" s="176"/>
      <c r="J457" s="176"/>
      <c r="K457" s="176"/>
      <c r="L457" s="176"/>
      <c r="M457" s="371"/>
      <c r="N457" s="176"/>
      <c r="O457" s="176"/>
      <c r="P457" s="176"/>
      <c r="Q457" s="372"/>
      <c r="R457" s="373"/>
      <c r="S457" s="176"/>
      <c r="T457" s="176"/>
      <c r="U457" s="176"/>
      <c r="V457" s="176"/>
      <c r="W457" s="176"/>
      <c r="X457" s="176"/>
      <c r="Y457" s="176"/>
      <c r="Z457" s="176"/>
      <c r="AA457" s="176"/>
      <c r="AB457" s="176"/>
      <c r="AC457" s="176"/>
      <c r="AD457" s="176"/>
      <c r="AE457" s="176"/>
      <c r="AF457" s="176"/>
      <c r="AG457" s="176"/>
      <c r="AH457" s="176"/>
      <c r="AI457" s="176"/>
      <c r="AJ457" s="176"/>
      <c r="AN457" s="176"/>
      <c r="AZ457" s="176"/>
    </row>
    <row r="458" spans="2:52" ht="12.75" customHeight="1">
      <c r="B458" s="176"/>
      <c r="C458" s="176"/>
      <c r="D458" s="176"/>
      <c r="E458" s="370"/>
      <c r="F458" s="370"/>
      <c r="G458" s="176"/>
      <c r="H458" s="176"/>
      <c r="I458" s="176"/>
      <c r="J458" s="176"/>
      <c r="K458" s="176"/>
      <c r="L458" s="176"/>
      <c r="M458" s="371"/>
      <c r="N458" s="176"/>
      <c r="O458" s="176"/>
      <c r="P458" s="176"/>
      <c r="Q458" s="372"/>
      <c r="R458" s="373"/>
      <c r="S458" s="176"/>
      <c r="T458" s="176"/>
      <c r="U458" s="176"/>
      <c r="V458" s="176"/>
      <c r="W458" s="176"/>
      <c r="X458" s="176"/>
      <c r="Y458" s="176"/>
      <c r="Z458" s="176"/>
      <c r="AA458" s="176"/>
      <c r="AB458" s="176"/>
      <c r="AC458" s="176"/>
      <c r="AD458" s="176"/>
      <c r="AE458" s="176"/>
      <c r="AF458" s="176"/>
      <c r="AG458" s="176"/>
      <c r="AH458" s="176"/>
      <c r="AI458" s="176"/>
      <c r="AJ458" s="176"/>
      <c r="AN458" s="176"/>
      <c r="AZ458" s="176"/>
    </row>
    <row r="459" spans="2:52" ht="12.75" customHeight="1">
      <c r="B459" s="176"/>
      <c r="C459" s="176"/>
      <c r="D459" s="176"/>
      <c r="E459" s="370"/>
      <c r="F459" s="370"/>
      <c r="G459" s="176"/>
      <c r="H459" s="176"/>
      <c r="I459" s="176"/>
      <c r="J459" s="176"/>
      <c r="K459" s="176"/>
      <c r="L459" s="176"/>
      <c r="M459" s="371"/>
      <c r="N459" s="176"/>
      <c r="O459" s="176"/>
      <c r="P459" s="176"/>
      <c r="Q459" s="372"/>
      <c r="R459" s="373"/>
      <c r="S459" s="176"/>
      <c r="T459" s="176"/>
      <c r="U459" s="176"/>
      <c r="V459" s="176"/>
      <c r="W459" s="176"/>
      <c r="X459" s="176"/>
      <c r="Y459" s="176"/>
      <c r="Z459" s="176"/>
      <c r="AA459" s="176"/>
      <c r="AB459" s="176"/>
      <c r="AC459" s="176"/>
      <c r="AD459" s="176"/>
      <c r="AE459" s="176"/>
      <c r="AF459" s="176"/>
      <c r="AG459" s="176"/>
      <c r="AH459" s="176"/>
      <c r="AI459" s="176"/>
      <c r="AJ459" s="176"/>
      <c r="AN459" s="176"/>
      <c r="AZ459" s="176"/>
    </row>
    <row r="460" spans="2:52" ht="12.75" customHeight="1">
      <c r="B460" s="176"/>
      <c r="C460" s="176"/>
      <c r="D460" s="176"/>
      <c r="E460" s="370"/>
      <c r="F460" s="370"/>
      <c r="G460" s="176"/>
      <c r="H460" s="176"/>
      <c r="I460" s="176"/>
      <c r="J460" s="176"/>
      <c r="K460" s="176"/>
      <c r="L460" s="176"/>
      <c r="M460" s="371"/>
      <c r="N460" s="176"/>
      <c r="O460" s="176"/>
      <c r="P460" s="176"/>
      <c r="Q460" s="372"/>
      <c r="R460" s="373"/>
      <c r="S460" s="176"/>
      <c r="T460" s="176"/>
      <c r="U460" s="176"/>
      <c r="V460" s="176"/>
      <c r="W460" s="176"/>
      <c r="X460" s="176"/>
      <c r="Y460" s="176"/>
      <c r="Z460" s="176"/>
      <c r="AA460" s="176"/>
      <c r="AB460" s="176"/>
      <c r="AC460" s="176"/>
      <c r="AD460" s="176"/>
      <c r="AE460" s="176"/>
      <c r="AF460" s="176"/>
      <c r="AG460" s="176"/>
      <c r="AH460" s="176"/>
      <c r="AI460" s="176"/>
      <c r="AJ460" s="176"/>
      <c r="AN460" s="176"/>
      <c r="AZ460" s="176"/>
    </row>
    <row r="461" spans="2:52" ht="12.75" customHeight="1">
      <c r="B461" s="176"/>
      <c r="C461" s="176"/>
      <c r="D461" s="176"/>
      <c r="E461" s="370"/>
      <c r="F461" s="370"/>
      <c r="G461" s="176"/>
      <c r="H461" s="176"/>
      <c r="I461" s="176"/>
      <c r="J461" s="176"/>
      <c r="K461" s="176"/>
      <c r="L461" s="176"/>
      <c r="M461" s="371"/>
      <c r="N461" s="176"/>
      <c r="O461" s="176"/>
      <c r="P461" s="176"/>
      <c r="Q461" s="372"/>
      <c r="R461" s="373"/>
      <c r="S461" s="176"/>
      <c r="T461" s="176"/>
      <c r="U461" s="176"/>
      <c r="V461" s="176"/>
      <c r="W461" s="176"/>
      <c r="X461" s="176"/>
      <c r="Y461" s="176"/>
      <c r="Z461" s="176"/>
      <c r="AA461" s="176"/>
      <c r="AB461" s="176"/>
      <c r="AC461" s="176"/>
      <c r="AD461" s="176"/>
      <c r="AE461" s="176"/>
      <c r="AF461" s="176"/>
      <c r="AG461" s="176"/>
      <c r="AH461" s="176"/>
      <c r="AI461" s="176"/>
      <c r="AJ461" s="176"/>
      <c r="AN461" s="176"/>
      <c r="AZ461" s="176"/>
    </row>
    <row r="462" spans="2:52" ht="12.75" customHeight="1">
      <c r="B462" s="176"/>
      <c r="C462" s="176"/>
      <c r="D462" s="176"/>
      <c r="E462" s="370"/>
      <c r="F462" s="370"/>
      <c r="G462" s="176"/>
      <c r="H462" s="176"/>
      <c r="I462" s="176"/>
      <c r="J462" s="176"/>
      <c r="K462" s="176"/>
      <c r="L462" s="176"/>
      <c r="M462" s="371"/>
      <c r="N462" s="176"/>
      <c r="O462" s="176"/>
      <c r="P462" s="176"/>
      <c r="Q462" s="372"/>
      <c r="R462" s="373"/>
      <c r="S462" s="176"/>
      <c r="T462" s="176"/>
      <c r="U462" s="176"/>
      <c r="V462" s="176"/>
      <c r="W462" s="176"/>
      <c r="X462" s="176"/>
      <c r="Y462" s="176"/>
      <c r="Z462" s="176"/>
      <c r="AA462" s="176"/>
      <c r="AB462" s="176"/>
      <c r="AC462" s="176"/>
      <c r="AD462" s="176"/>
      <c r="AE462" s="176"/>
      <c r="AF462" s="176"/>
      <c r="AG462" s="176"/>
      <c r="AH462" s="176"/>
      <c r="AI462" s="176"/>
      <c r="AJ462" s="176"/>
      <c r="AN462" s="176"/>
      <c r="AZ462" s="176"/>
    </row>
    <row r="463" spans="2:52" ht="12.75" customHeight="1">
      <c r="B463" s="176"/>
      <c r="C463" s="176"/>
      <c r="D463" s="176"/>
      <c r="E463" s="370"/>
      <c r="F463" s="370"/>
      <c r="G463" s="176"/>
      <c r="H463" s="176"/>
      <c r="I463" s="176"/>
      <c r="J463" s="176"/>
      <c r="K463" s="176"/>
      <c r="L463" s="176"/>
      <c r="M463" s="371"/>
      <c r="N463" s="176"/>
      <c r="O463" s="176"/>
      <c r="P463" s="176"/>
      <c r="Q463" s="372"/>
      <c r="R463" s="373"/>
      <c r="S463" s="176"/>
      <c r="T463" s="176"/>
      <c r="U463" s="176"/>
      <c r="V463" s="176"/>
      <c r="W463" s="176"/>
      <c r="X463" s="176"/>
      <c r="Y463" s="176"/>
      <c r="Z463" s="176"/>
      <c r="AA463" s="176"/>
      <c r="AB463" s="176"/>
      <c r="AC463" s="176"/>
      <c r="AD463" s="176"/>
      <c r="AE463" s="176"/>
      <c r="AF463" s="176"/>
      <c r="AG463" s="176"/>
      <c r="AH463" s="176"/>
      <c r="AI463" s="176"/>
      <c r="AJ463" s="176"/>
      <c r="AN463" s="176"/>
      <c r="AZ463" s="176"/>
    </row>
    <row r="464" spans="2:52" ht="12.75" customHeight="1">
      <c r="B464" s="176"/>
      <c r="C464" s="176"/>
      <c r="D464" s="176"/>
      <c r="E464" s="370"/>
      <c r="F464" s="370"/>
      <c r="G464" s="176"/>
      <c r="H464" s="176"/>
      <c r="I464" s="176"/>
      <c r="J464" s="176"/>
      <c r="K464" s="176"/>
      <c r="L464" s="176"/>
      <c r="M464" s="371"/>
      <c r="N464" s="176"/>
      <c r="O464" s="176"/>
      <c r="P464" s="176"/>
      <c r="Q464" s="372"/>
      <c r="R464" s="373"/>
      <c r="S464" s="176"/>
      <c r="T464" s="176"/>
      <c r="U464" s="176"/>
      <c r="V464" s="176"/>
      <c r="W464" s="176"/>
      <c r="X464" s="176"/>
      <c r="Y464" s="176"/>
      <c r="Z464" s="176"/>
      <c r="AA464" s="176"/>
      <c r="AB464" s="176"/>
      <c r="AC464" s="176"/>
      <c r="AD464" s="176"/>
      <c r="AE464" s="176"/>
      <c r="AF464" s="176"/>
      <c r="AG464" s="176"/>
      <c r="AH464" s="176"/>
      <c r="AI464" s="176"/>
      <c r="AJ464" s="176"/>
      <c r="AN464" s="176"/>
      <c r="AZ464" s="176"/>
    </row>
    <row r="465" spans="2:52" ht="12.75" customHeight="1">
      <c r="B465" s="176"/>
      <c r="C465" s="176"/>
      <c r="D465" s="176"/>
      <c r="E465" s="370"/>
      <c r="F465" s="370"/>
      <c r="G465" s="176"/>
      <c r="H465" s="176"/>
      <c r="I465" s="176"/>
      <c r="J465" s="176"/>
      <c r="K465" s="176"/>
      <c r="L465" s="176"/>
      <c r="M465" s="371"/>
      <c r="N465" s="176"/>
      <c r="O465" s="176"/>
      <c r="P465" s="176"/>
      <c r="Q465" s="372"/>
      <c r="R465" s="373"/>
      <c r="S465" s="176"/>
      <c r="T465" s="176"/>
      <c r="U465" s="176"/>
      <c r="V465" s="176"/>
      <c r="W465" s="176"/>
      <c r="X465" s="176"/>
      <c r="Y465" s="176"/>
      <c r="Z465" s="176"/>
      <c r="AA465" s="176"/>
      <c r="AB465" s="176"/>
      <c r="AC465" s="176"/>
      <c r="AD465" s="176"/>
      <c r="AE465" s="176"/>
      <c r="AF465" s="176"/>
      <c r="AG465" s="176"/>
      <c r="AH465" s="176"/>
      <c r="AI465" s="176"/>
      <c r="AJ465" s="176"/>
      <c r="AN465" s="176"/>
      <c r="AZ465" s="176"/>
    </row>
    <row r="466" spans="2:52" ht="12.75" customHeight="1">
      <c r="B466" s="176"/>
      <c r="C466" s="176"/>
      <c r="D466" s="176"/>
      <c r="E466" s="370"/>
      <c r="F466" s="370"/>
      <c r="G466" s="176"/>
      <c r="H466" s="176"/>
      <c r="I466" s="176"/>
      <c r="J466" s="176"/>
      <c r="K466" s="176"/>
      <c r="L466" s="176"/>
      <c r="M466" s="371"/>
      <c r="N466" s="176"/>
      <c r="O466" s="176"/>
      <c r="P466" s="176"/>
      <c r="Q466" s="372"/>
      <c r="R466" s="373"/>
      <c r="S466" s="176"/>
      <c r="T466" s="176"/>
      <c r="U466" s="176"/>
      <c r="V466" s="176"/>
      <c r="W466" s="176"/>
      <c r="X466" s="176"/>
      <c r="Y466" s="176"/>
      <c r="Z466" s="176"/>
      <c r="AA466" s="176"/>
      <c r="AB466" s="176"/>
      <c r="AC466" s="176"/>
      <c r="AD466" s="176"/>
      <c r="AE466" s="176"/>
      <c r="AF466" s="176"/>
      <c r="AG466" s="176"/>
      <c r="AH466" s="176"/>
      <c r="AI466" s="176"/>
      <c r="AJ466" s="176"/>
      <c r="AN466" s="176"/>
      <c r="AZ466" s="176"/>
    </row>
    <row r="467" spans="2:52" ht="12.75" customHeight="1">
      <c r="B467" s="176"/>
      <c r="C467" s="176"/>
      <c r="D467" s="176"/>
      <c r="E467" s="370"/>
      <c r="F467" s="370"/>
      <c r="G467" s="176"/>
      <c r="H467" s="176"/>
      <c r="I467" s="176"/>
      <c r="J467" s="176"/>
      <c r="K467" s="176"/>
      <c r="L467" s="176"/>
      <c r="M467" s="371"/>
      <c r="N467" s="176"/>
      <c r="O467" s="176"/>
      <c r="P467" s="176"/>
      <c r="Q467" s="372"/>
      <c r="R467" s="373"/>
      <c r="S467" s="176"/>
      <c r="T467" s="176"/>
      <c r="U467" s="176"/>
      <c r="V467" s="176"/>
      <c r="W467" s="176"/>
      <c r="X467" s="176"/>
      <c r="Y467" s="176"/>
      <c r="Z467" s="176"/>
      <c r="AA467" s="176"/>
      <c r="AB467" s="176"/>
      <c r="AC467" s="176"/>
      <c r="AD467" s="176"/>
      <c r="AE467" s="176"/>
      <c r="AF467" s="176"/>
      <c r="AG467" s="176"/>
      <c r="AH467" s="176"/>
      <c r="AI467" s="176"/>
      <c r="AJ467" s="176"/>
      <c r="AN467" s="176"/>
      <c r="AZ467" s="176"/>
    </row>
    <row r="468" spans="2:52" ht="12.75" customHeight="1">
      <c r="B468" s="176"/>
      <c r="C468" s="176"/>
      <c r="D468" s="176"/>
      <c r="E468" s="370"/>
      <c r="F468" s="370"/>
      <c r="G468" s="176"/>
      <c r="H468" s="176"/>
      <c r="I468" s="176"/>
      <c r="J468" s="176"/>
      <c r="K468" s="176"/>
      <c r="L468" s="176"/>
      <c r="M468" s="371"/>
      <c r="N468" s="176"/>
      <c r="O468" s="176"/>
      <c r="P468" s="176"/>
      <c r="Q468" s="372"/>
      <c r="R468" s="373"/>
      <c r="S468" s="176"/>
      <c r="T468" s="176"/>
      <c r="U468" s="176"/>
      <c r="V468" s="176"/>
      <c r="W468" s="176"/>
      <c r="X468" s="176"/>
      <c r="Y468" s="176"/>
      <c r="Z468" s="176"/>
      <c r="AA468" s="176"/>
      <c r="AB468" s="176"/>
      <c r="AC468" s="176"/>
      <c r="AD468" s="176"/>
      <c r="AE468" s="176"/>
      <c r="AF468" s="176"/>
      <c r="AG468" s="176"/>
      <c r="AH468" s="176"/>
      <c r="AI468" s="176"/>
      <c r="AJ468" s="176"/>
      <c r="AN468" s="176"/>
      <c r="AZ468" s="176"/>
    </row>
    <row r="469" spans="2:52" ht="12.75" customHeight="1">
      <c r="B469" s="176"/>
      <c r="C469" s="176"/>
      <c r="D469" s="176"/>
      <c r="E469" s="370"/>
      <c r="F469" s="370"/>
      <c r="G469" s="176"/>
      <c r="H469" s="176"/>
      <c r="I469" s="176"/>
      <c r="J469" s="176"/>
      <c r="K469" s="176"/>
      <c r="L469" s="176"/>
      <c r="M469" s="371"/>
      <c r="N469" s="176"/>
      <c r="O469" s="176"/>
      <c r="P469" s="176"/>
      <c r="Q469" s="372"/>
      <c r="R469" s="373"/>
      <c r="S469" s="176"/>
      <c r="T469" s="176"/>
      <c r="U469" s="176"/>
      <c r="V469" s="176"/>
      <c r="W469" s="176"/>
      <c r="X469" s="176"/>
      <c r="Y469" s="176"/>
      <c r="Z469" s="176"/>
      <c r="AA469" s="176"/>
      <c r="AB469" s="176"/>
      <c r="AC469" s="176"/>
      <c r="AD469" s="176"/>
      <c r="AE469" s="176"/>
      <c r="AF469" s="176"/>
      <c r="AG469" s="176"/>
      <c r="AH469" s="176"/>
      <c r="AI469" s="176"/>
      <c r="AJ469" s="176"/>
      <c r="AN469" s="176"/>
      <c r="AZ469" s="176"/>
    </row>
    <row r="470" spans="2:52" ht="12.75" customHeight="1">
      <c r="B470" s="176"/>
      <c r="C470" s="176"/>
      <c r="D470" s="176"/>
      <c r="E470" s="370"/>
      <c r="F470" s="370"/>
      <c r="G470" s="176"/>
      <c r="H470" s="176"/>
      <c r="I470" s="176"/>
      <c r="J470" s="176"/>
      <c r="K470" s="176"/>
      <c r="L470" s="176"/>
      <c r="M470" s="371"/>
      <c r="N470" s="176"/>
      <c r="O470" s="176"/>
      <c r="P470" s="176"/>
      <c r="Q470" s="372"/>
      <c r="R470" s="373"/>
      <c r="S470" s="176"/>
      <c r="T470" s="176"/>
      <c r="U470" s="176"/>
      <c r="V470" s="176"/>
      <c r="W470" s="176"/>
      <c r="X470" s="176"/>
      <c r="Y470" s="176"/>
      <c r="Z470" s="176"/>
      <c r="AA470" s="176"/>
      <c r="AB470" s="176"/>
      <c r="AC470" s="176"/>
      <c r="AD470" s="176"/>
      <c r="AE470" s="176"/>
      <c r="AF470" s="176"/>
      <c r="AG470" s="176"/>
      <c r="AH470" s="176"/>
      <c r="AI470" s="176"/>
      <c r="AJ470" s="176"/>
      <c r="AN470" s="176"/>
      <c r="AZ470" s="176"/>
    </row>
    <row r="471" spans="2:52" ht="12.75" customHeight="1">
      <c r="B471" s="176"/>
      <c r="C471" s="176"/>
      <c r="D471" s="176"/>
      <c r="E471" s="370"/>
      <c r="F471" s="370"/>
      <c r="G471" s="176"/>
      <c r="H471" s="176"/>
      <c r="I471" s="176"/>
      <c r="J471" s="176"/>
      <c r="K471" s="176"/>
      <c r="L471" s="176"/>
      <c r="M471" s="371"/>
      <c r="N471" s="176"/>
      <c r="O471" s="176"/>
      <c r="P471" s="176"/>
      <c r="Q471" s="372"/>
      <c r="R471" s="373"/>
      <c r="S471" s="176"/>
      <c r="T471" s="176"/>
      <c r="U471" s="176"/>
      <c r="V471" s="176"/>
      <c r="W471" s="176"/>
      <c r="X471" s="176"/>
      <c r="Y471" s="176"/>
      <c r="Z471" s="176"/>
      <c r="AA471" s="176"/>
      <c r="AB471" s="176"/>
      <c r="AC471" s="176"/>
      <c r="AD471" s="176"/>
      <c r="AE471" s="176"/>
      <c r="AF471" s="176"/>
      <c r="AG471" s="176"/>
      <c r="AH471" s="176"/>
      <c r="AI471" s="176"/>
      <c r="AJ471" s="176"/>
      <c r="AN471" s="176"/>
      <c r="AZ471" s="176"/>
    </row>
    <row r="472" spans="2:52" ht="12.75" customHeight="1">
      <c r="B472" s="176"/>
      <c r="C472" s="176"/>
      <c r="D472" s="176"/>
      <c r="E472" s="370"/>
      <c r="F472" s="370"/>
      <c r="G472" s="176"/>
      <c r="H472" s="176"/>
      <c r="I472" s="176"/>
      <c r="J472" s="176"/>
      <c r="K472" s="176"/>
      <c r="L472" s="176"/>
      <c r="M472" s="371"/>
      <c r="N472" s="176"/>
      <c r="O472" s="176"/>
      <c r="P472" s="176"/>
      <c r="Q472" s="372"/>
      <c r="R472" s="373"/>
      <c r="S472" s="176"/>
      <c r="T472" s="176"/>
      <c r="U472" s="176"/>
      <c r="V472" s="176"/>
      <c r="W472" s="176"/>
      <c r="X472" s="176"/>
      <c r="Y472" s="176"/>
      <c r="Z472" s="176"/>
      <c r="AA472" s="176"/>
      <c r="AB472" s="176"/>
      <c r="AC472" s="176"/>
      <c r="AD472" s="176"/>
      <c r="AE472" s="176"/>
      <c r="AF472" s="176"/>
      <c r="AG472" s="176"/>
      <c r="AH472" s="176"/>
      <c r="AI472" s="176"/>
      <c r="AJ472" s="176"/>
      <c r="AN472" s="176"/>
      <c r="AZ472" s="176"/>
    </row>
    <row r="473" spans="2:52" ht="12.75" customHeight="1">
      <c r="B473" s="176"/>
      <c r="C473" s="176"/>
      <c r="D473" s="176"/>
      <c r="E473" s="370"/>
      <c r="F473" s="370"/>
      <c r="G473" s="176"/>
      <c r="H473" s="176"/>
      <c r="I473" s="176"/>
      <c r="J473" s="176"/>
      <c r="K473" s="176"/>
      <c r="L473" s="176"/>
      <c r="M473" s="371"/>
      <c r="N473" s="176"/>
      <c r="O473" s="176"/>
      <c r="P473" s="176"/>
      <c r="Q473" s="372"/>
      <c r="R473" s="373"/>
      <c r="S473" s="176"/>
      <c r="T473" s="176"/>
      <c r="U473" s="176"/>
      <c r="V473" s="176"/>
      <c r="W473" s="176"/>
      <c r="X473" s="176"/>
      <c r="Y473" s="176"/>
      <c r="Z473" s="176"/>
      <c r="AA473" s="176"/>
      <c r="AB473" s="176"/>
      <c r="AC473" s="176"/>
      <c r="AD473" s="176"/>
      <c r="AE473" s="176"/>
      <c r="AF473" s="176"/>
      <c r="AG473" s="176"/>
      <c r="AH473" s="176"/>
      <c r="AI473" s="176"/>
      <c r="AJ473" s="176"/>
      <c r="AN473" s="176"/>
      <c r="AZ473" s="176"/>
    </row>
    <row r="474" spans="2:52" ht="12.75" customHeight="1">
      <c r="B474" s="176"/>
      <c r="C474" s="176"/>
      <c r="D474" s="176"/>
      <c r="E474" s="370"/>
      <c r="F474" s="370"/>
      <c r="G474" s="176"/>
      <c r="H474" s="176"/>
      <c r="I474" s="176"/>
      <c r="J474" s="176"/>
      <c r="K474" s="176"/>
      <c r="L474" s="176"/>
      <c r="M474" s="371"/>
      <c r="N474" s="176"/>
      <c r="O474" s="176"/>
      <c r="P474" s="176"/>
      <c r="Q474" s="372"/>
      <c r="R474" s="373"/>
      <c r="S474" s="176"/>
      <c r="T474" s="176"/>
      <c r="U474" s="176"/>
      <c r="V474" s="176"/>
      <c r="W474" s="176"/>
      <c r="X474" s="176"/>
      <c r="Y474" s="176"/>
      <c r="Z474" s="176"/>
      <c r="AA474" s="176"/>
      <c r="AB474" s="176"/>
      <c r="AC474" s="176"/>
      <c r="AD474" s="176"/>
      <c r="AE474" s="176"/>
      <c r="AF474" s="176"/>
      <c r="AG474" s="176"/>
      <c r="AH474" s="176"/>
      <c r="AI474" s="176"/>
      <c r="AJ474" s="176"/>
      <c r="AN474" s="176"/>
      <c r="AZ474" s="176"/>
    </row>
    <row r="475" spans="2:52" ht="12.75" customHeight="1">
      <c r="B475" s="176"/>
      <c r="C475" s="176"/>
      <c r="D475" s="176"/>
      <c r="E475" s="370"/>
      <c r="F475" s="370"/>
      <c r="G475" s="176"/>
      <c r="H475" s="176"/>
      <c r="I475" s="176"/>
      <c r="J475" s="176"/>
      <c r="K475" s="176"/>
      <c r="L475" s="176"/>
      <c r="M475" s="371"/>
      <c r="N475" s="176"/>
      <c r="O475" s="176"/>
      <c r="P475" s="176"/>
      <c r="Q475" s="372"/>
      <c r="R475" s="373"/>
      <c r="S475" s="176"/>
      <c r="T475" s="176"/>
      <c r="U475" s="176"/>
      <c r="V475" s="176"/>
      <c r="W475" s="176"/>
      <c r="X475" s="176"/>
      <c r="Y475" s="176"/>
      <c r="Z475" s="176"/>
      <c r="AA475" s="176"/>
      <c r="AB475" s="176"/>
      <c r="AC475" s="176"/>
      <c r="AD475" s="176"/>
      <c r="AE475" s="176"/>
      <c r="AF475" s="176"/>
      <c r="AG475" s="176"/>
      <c r="AH475" s="176"/>
      <c r="AI475" s="176"/>
      <c r="AJ475" s="176"/>
      <c r="AN475" s="176"/>
      <c r="AZ475" s="176"/>
    </row>
    <row r="476" spans="2:52" ht="12.75" customHeight="1">
      <c r="B476" s="176"/>
      <c r="C476" s="176"/>
      <c r="D476" s="176"/>
      <c r="E476" s="370"/>
      <c r="F476" s="370"/>
      <c r="G476" s="176"/>
      <c r="H476" s="176"/>
      <c r="I476" s="176"/>
      <c r="J476" s="176"/>
      <c r="K476" s="176"/>
      <c r="L476" s="176"/>
      <c r="M476" s="371"/>
      <c r="N476" s="176"/>
      <c r="O476" s="176"/>
      <c r="P476" s="176"/>
      <c r="Q476" s="372"/>
      <c r="R476" s="373"/>
      <c r="S476" s="176"/>
      <c r="T476" s="176"/>
      <c r="U476" s="176"/>
      <c r="V476" s="176"/>
      <c r="W476" s="176"/>
      <c r="X476" s="176"/>
      <c r="Y476" s="176"/>
      <c r="Z476" s="176"/>
      <c r="AA476" s="176"/>
      <c r="AB476" s="176"/>
      <c r="AC476" s="176"/>
      <c r="AD476" s="176"/>
      <c r="AE476" s="176"/>
      <c r="AF476" s="176"/>
      <c r="AG476" s="176"/>
      <c r="AH476" s="176"/>
      <c r="AI476" s="176"/>
      <c r="AJ476" s="176"/>
      <c r="AN476" s="176"/>
      <c r="AZ476" s="176"/>
    </row>
    <row r="477" spans="2:52" ht="12.75" customHeight="1">
      <c r="B477" s="176"/>
      <c r="C477" s="176"/>
      <c r="D477" s="176"/>
      <c r="E477" s="370"/>
      <c r="F477" s="370"/>
      <c r="G477" s="176"/>
      <c r="H477" s="176"/>
      <c r="I477" s="176"/>
      <c r="J477" s="176"/>
      <c r="K477" s="176"/>
      <c r="L477" s="176"/>
      <c r="M477" s="371"/>
      <c r="N477" s="176"/>
      <c r="O477" s="176"/>
      <c r="P477" s="176"/>
      <c r="Q477" s="372"/>
      <c r="R477" s="373"/>
      <c r="S477" s="176"/>
      <c r="T477" s="176"/>
      <c r="U477" s="176"/>
      <c r="V477" s="176"/>
      <c r="W477" s="176"/>
      <c r="X477" s="176"/>
      <c r="Y477" s="176"/>
      <c r="Z477" s="176"/>
      <c r="AA477" s="176"/>
      <c r="AB477" s="176"/>
      <c r="AC477" s="176"/>
      <c r="AD477" s="176"/>
      <c r="AE477" s="176"/>
      <c r="AF477" s="176"/>
      <c r="AG477" s="176"/>
      <c r="AH477" s="176"/>
      <c r="AI477" s="176"/>
      <c r="AJ477" s="176"/>
      <c r="AN477" s="176"/>
      <c r="AZ477" s="176"/>
    </row>
    <row r="478" spans="2:52" ht="12.75" customHeight="1">
      <c r="B478" s="176"/>
      <c r="C478" s="176"/>
      <c r="D478" s="176"/>
      <c r="E478" s="370"/>
      <c r="F478" s="370"/>
      <c r="G478" s="176"/>
      <c r="H478" s="176"/>
      <c r="I478" s="176"/>
      <c r="J478" s="176"/>
      <c r="K478" s="176"/>
      <c r="L478" s="176"/>
      <c r="M478" s="371"/>
      <c r="N478" s="176"/>
      <c r="O478" s="176"/>
      <c r="P478" s="176"/>
      <c r="Q478" s="372"/>
      <c r="R478" s="373"/>
      <c r="S478" s="176"/>
      <c r="T478" s="176"/>
      <c r="U478" s="176"/>
      <c r="V478" s="176"/>
      <c r="W478" s="176"/>
      <c r="X478" s="176"/>
      <c r="Y478" s="176"/>
      <c r="Z478" s="176"/>
      <c r="AA478" s="176"/>
      <c r="AB478" s="176"/>
      <c r="AC478" s="176"/>
      <c r="AD478" s="176"/>
      <c r="AE478" s="176"/>
      <c r="AF478" s="176"/>
      <c r="AG478" s="176"/>
      <c r="AH478" s="176"/>
      <c r="AI478" s="176"/>
      <c r="AJ478" s="176"/>
      <c r="AN478" s="176"/>
      <c r="AZ478" s="176"/>
    </row>
    <row r="479" spans="2:52" ht="12.75" customHeight="1">
      <c r="B479" s="176"/>
      <c r="C479" s="176"/>
      <c r="D479" s="176"/>
      <c r="E479" s="370"/>
      <c r="F479" s="370"/>
      <c r="G479" s="176"/>
      <c r="H479" s="176"/>
      <c r="I479" s="176"/>
      <c r="J479" s="176"/>
      <c r="K479" s="176"/>
      <c r="L479" s="176"/>
      <c r="M479" s="371"/>
      <c r="N479" s="176"/>
      <c r="O479" s="176"/>
      <c r="P479" s="176"/>
      <c r="Q479" s="372"/>
      <c r="R479" s="373"/>
      <c r="S479" s="176"/>
      <c r="T479" s="176"/>
      <c r="U479" s="176"/>
      <c r="V479" s="176"/>
      <c r="W479" s="176"/>
      <c r="X479" s="176"/>
      <c r="Y479" s="176"/>
      <c r="Z479" s="176"/>
      <c r="AA479" s="176"/>
      <c r="AB479" s="176"/>
      <c r="AC479" s="176"/>
      <c r="AD479" s="176"/>
      <c r="AE479" s="176"/>
      <c r="AF479" s="176"/>
      <c r="AG479" s="176"/>
      <c r="AH479" s="176"/>
      <c r="AI479" s="176"/>
      <c r="AJ479" s="176"/>
      <c r="AN479" s="176"/>
      <c r="AZ479" s="176"/>
    </row>
    <row r="480" spans="2:52" ht="12.75" customHeight="1">
      <c r="B480" s="176"/>
      <c r="C480" s="176"/>
      <c r="D480" s="176"/>
      <c r="E480" s="370"/>
      <c r="F480" s="370"/>
      <c r="G480" s="176"/>
      <c r="H480" s="176"/>
      <c r="I480" s="176"/>
      <c r="J480" s="176"/>
      <c r="K480" s="176"/>
      <c r="L480" s="176"/>
      <c r="M480" s="371"/>
      <c r="N480" s="176"/>
      <c r="O480" s="176"/>
      <c r="P480" s="176"/>
      <c r="Q480" s="372"/>
      <c r="R480" s="373"/>
      <c r="S480" s="176"/>
      <c r="T480" s="176"/>
      <c r="U480" s="176"/>
      <c r="V480" s="176"/>
      <c r="W480" s="176"/>
      <c r="X480" s="176"/>
      <c r="Y480" s="176"/>
      <c r="Z480" s="176"/>
      <c r="AA480" s="176"/>
      <c r="AB480" s="176"/>
      <c r="AC480" s="176"/>
      <c r="AD480" s="176"/>
      <c r="AE480" s="176"/>
      <c r="AF480" s="176"/>
      <c r="AG480" s="176"/>
      <c r="AH480" s="176"/>
      <c r="AI480" s="176"/>
      <c r="AJ480" s="176"/>
      <c r="AN480" s="176"/>
      <c r="AZ480" s="176"/>
    </row>
    <row r="481" spans="2:52" ht="12.75" customHeight="1">
      <c r="B481" s="176"/>
      <c r="C481" s="176"/>
      <c r="D481" s="176"/>
      <c r="E481" s="370"/>
      <c r="F481" s="370"/>
      <c r="G481" s="176"/>
      <c r="H481" s="176"/>
      <c r="I481" s="176"/>
      <c r="J481" s="176"/>
      <c r="K481" s="176"/>
      <c r="L481" s="176"/>
      <c r="M481" s="371"/>
      <c r="N481" s="176"/>
      <c r="O481" s="176"/>
      <c r="P481" s="176"/>
      <c r="Q481" s="372"/>
      <c r="R481" s="373"/>
      <c r="S481" s="176"/>
      <c r="T481" s="176"/>
      <c r="U481" s="176"/>
      <c r="V481" s="176"/>
      <c r="W481" s="176"/>
      <c r="X481" s="176"/>
      <c r="Y481" s="176"/>
      <c r="Z481" s="176"/>
      <c r="AA481" s="176"/>
      <c r="AB481" s="176"/>
      <c r="AC481" s="176"/>
      <c r="AD481" s="176"/>
      <c r="AE481" s="176"/>
      <c r="AF481" s="176"/>
      <c r="AG481" s="176"/>
      <c r="AH481" s="176"/>
      <c r="AI481" s="176"/>
      <c r="AJ481" s="176"/>
      <c r="AN481" s="176"/>
      <c r="AZ481" s="176"/>
    </row>
    <row r="482" spans="2:52" ht="12.75" customHeight="1">
      <c r="B482" s="176"/>
      <c r="C482" s="176"/>
      <c r="D482" s="176"/>
      <c r="E482" s="370"/>
      <c r="F482" s="370"/>
      <c r="G482" s="176"/>
      <c r="H482" s="176"/>
      <c r="I482" s="176"/>
      <c r="J482" s="176"/>
      <c r="K482" s="176"/>
      <c r="L482" s="176"/>
      <c r="M482" s="371"/>
      <c r="N482" s="176"/>
      <c r="O482" s="176"/>
      <c r="P482" s="176"/>
      <c r="Q482" s="372"/>
      <c r="R482" s="373"/>
      <c r="S482" s="176"/>
      <c r="T482" s="176"/>
      <c r="U482" s="176"/>
      <c r="V482" s="176"/>
      <c r="W482" s="176"/>
      <c r="X482" s="176"/>
      <c r="Y482" s="176"/>
      <c r="Z482" s="176"/>
      <c r="AA482" s="176"/>
      <c r="AB482" s="176"/>
      <c r="AC482" s="176"/>
      <c r="AD482" s="176"/>
      <c r="AE482" s="176"/>
      <c r="AF482" s="176"/>
      <c r="AG482" s="176"/>
      <c r="AH482" s="176"/>
      <c r="AI482" s="176"/>
      <c r="AJ482" s="176"/>
      <c r="AN482" s="176"/>
      <c r="AZ482" s="176"/>
    </row>
    <row r="483" spans="2:52" ht="12.75" customHeight="1">
      <c r="B483" s="176"/>
      <c r="C483" s="176"/>
      <c r="D483" s="176"/>
      <c r="E483" s="370"/>
      <c r="F483" s="370"/>
      <c r="G483" s="176"/>
      <c r="H483" s="176"/>
      <c r="I483" s="176"/>
      <c r="J483" s="176"/>
      <c r="K483" s="176"/>
      <c r="L483" s="176"/>
      <c r="M483" s="371"/>
      <c r="N483" s="176"/>
      <c r="O483" s="176"/>
      <c r="P483" s="176"/>
      <c r="Q483" s="372"/>
      <c r="R483" s="373"/>
      <c r="S483" s="176"/>
      <c r="T483" s="176"/>
      <c r="U483" s="176"/>
      <c r="V483" s="176"/>
      <c r="W483" s="176"/>
      <c r="X483" s="176"/>
      <c r="Y483" s="176"/>
      <c r="Z483" s="176"/>
      <c r="AA483" s="176"/>
      <c r="AB483" s="176"/>
      <c r="AC483" s="176"/>
      <c r="AD483" s="176"/>
      <c r="AE483" s="176"/>
      <c r="AF483" s="176"/>
      <c r="AG483" s="176"/>
      <c r="AH483" s="176"/>
      <c r="AI483" s="176"/>
      <c r="AJ483" s="176"/>
      <c r="AN483" s="176"/>
      <c r="AZ483" s="176"/>
    </row>
    <row r="484" spans="2:52" ht="12.75" customHeight="1">
      <c r="B484" s="176"/>
      <c r="C484" s="176"/>
      <c r="D484" s="176"/>
      <c r="E484" s="370"/>
      <c r="F484" s="370"/>
      <c r="G484" s="176"/>
      <c r="H484" s="176"/>
      <c r="I484" s="176"/>
      <c r="J484" s="176"/>
      <c r="K484" s="176"/>
      <c r="L484" s="176"/>
      <c r="M484" s="371"/>
      <c r="N484" s="176"/>
      <c r="O484" s="176"/>
      <c r="P484" s="176"/>
      <c r="Q484" s="372"/>
      <c r="R484" s="373"/>
      <c r="S484" s="176"/>
      <c r="T484" s="176"/>
      <c r="U484" s="176"/>
      <c r="V484" s="176"/>
      <c r="W484" s="176"/>
      <c r="X484" s="176"/>
      <c r="Y484" s="176"/>
      <c r="Z484" s="176"/>
      <c r="AA484" s="176"/>
      <c r="AB484" s="176"/>
      <c r="AC484" s="176"/>
      <c r="AD484" s="176"/>
      <c r="AE484" s="176"/>
      <c r="AF484" s="176"/>
      <c r="AG484" s="176"/>
      <c r="AH484" s="176"/>
      <c r="AI484" s="176"/>
      <c r="AJ484" s="176"/>
      <c r="AN484" s="176"/>
      <c r="AZ484" s="176"/>
    </row>
    <row r="485" spans="2:52" ht="12.75" customHeight="1">
      <c r="B485" s="176"/>
      <c r="C485" s="176"/>
      <c r="D485" s="176"/>
      <c r="E485" s="370"/>
      <c r="F485" s="370"/>
      <c r="G485" s="176"/>
      <c r="H485" s="176"/>
      <c r="I485" s="176"/>
      <c r="J485" s="176"/>
      <c r="K485" s="176"/>
      <c r="L485" s="176"/>
      <c r="M485" s="371"/>
      <c r="N485" s="176"/>
      <c r="O485" s="176"/>
      <c r="P485" s="176"/>
      <c r="Q485" s="372"/>
      <c r="R485" s="373"/>
      <c r="S485" s="176"/>
      <c r="T485" s="176"/>
      <c r="U485" s="176"/>
      <c r="V485" s="176"/>
      <c r="W485" s="176"/>
      <c r="X485" s="176"/>
      <c r="Y485" s="176"/>
      <c r="Z485" s="176"/>
      <c r="AA485" s="176"/>
      <c r="AB485" s="176"/>
      <c r="AC485" s="176"/>
      <c r="AD485" s="176"/>
      <c r="AE485" s="176"/>
      <c r="AF485" s="176"/>
      <c r="AG485" s="176"/>
      <c r="AH485" s="176"/>
      <c r="AI485" s="176"/>
      <c r="AJ485" s="176"/>
      <c r="AN485" s="176"/>
      <c r="AZ485" s="176"/>
    </row>
    <row r="486" spans="2:52" ht="12.75" customHeight="1">
      <c r="B486" s="176"/>
      <c r="C486" s="176"/>
      <c r="D486" s="176"/>
      <c r="E486" s="370"/>
      <c r="F486" s="370"/>
      <c r="G486" s="176"/>
      <c r="H486" s="176"/>
      <c r="I486" s="176"/>
      <c r="J486" s="176"/>
      <c r="K486" s="176"/>
      <c r="L486" s="176"/>
      <c r="M486" s="371"/>
      <c r="N486" s="176"/>
      <c r="O486" s="176"/>
      <c r="P486" s="176"/>
      <c r="Q486" s="372"/>
      <c r="R486" s="373"/>
      <c r="S486" s="176"/>
      <c r="T486" s="176"/>
      <c r="U486" s="176"/>
      <c r="V486" s="176"/>
      <c r="W486" s="176"/>
      <c r="X486" s="176"/>
      <c r="Y486" s="176"/>
      <c r="Z486" s="176"/>
      <c r="AA486" s="176"/>
      <c r="AB486" s="176"/>
      <c r="AC486" s="176"/>
      <c r="AD486" s="176"/>
      <c r="AE486" s="176"/>
      <c r="AF486" s="176"/>
      <c r="AG486" s="176"/>
      <c r="AH486" s="176"/>
      <c r="AI486" s="176"/>
      <c r="AJ486" s="176"/>
      <c r="AN486" s="176"/>
      <c r="AZ486" s="176"/>
    </row>
    <row r="487" spans="2:52" ht="12.75" customHeight="1">
      <c r="B487" s="176"/>
      <c r="C487" s="176"/>
      <c r="D487" s="176"/>
      <c r="E487" s="370"/>
      <c r="F487" s="370"/>
      <c r="G487" s="176"/>
      <c r="H487" s="176"/>
      <c r="I487" s="176"/>
      <c r="J487" s="176"/>
      <c r="K487" s="176"/>
      <c r="L487" s="176"/>
      <c r="M487" s="371"/>
      <c r="N487" s="176"/>
      <c r="O487" s="176"/>
      <c r="P487" s="176"/>
      <c r="Q487" s="372"/>
      <c r="R487" s="373"/>
      <c r="S487" s="176"/>
      <c r="T487" s="176"/>
      <c r="U487" s="176"/>
      <c r="V487" s="176"/>
      <c r="W487" s="176"/>
      <c r="X487" s="176"/>
      <c r="Y487" s="176"/>
      <c r="Z487" s="176"/>
      <c r="AA487" s="176"/>
      <c r="AB487" s="176"/>
      <c r="AC487" s="176"/>
      <c r="AD487" s="176"/>
      <c r="AE487" s="176"/>
      <c r="AF487" s="176"/>
      <c r="AG487" s="176"/>
      <c r="AH487" s="176"/>
      <c r="AI487" s="176"/>
      <c r="AJ487" s="176"/>
      <c r="AN487" s="176"/>
      <c r="AZ487" s="176"/>
    </row>
    <row r="488" spans="2:52" ht="12.75" customHeight="1">
      <c r="B488" s="176"/>
      <c r="C488" s="176"/>
      <c r="D488" s="176"/>
      <c r="E488" s="370"/>
      <c r="F488" s="370"/>
      <c r="G488" s="176"/>
      <c r="H488" s="176"/>
      <c r="I488" s="176"/>
      <c r="J488" s="176"/>
      <c r="K488" s="176"/>
      <c r="L488" s="176"/>
      <c r="M488" s="371"/>
      <c r="N488" s="176"/>
      <c r="O488" s="176"/>
      <c r="P488" s="176"/>
      <c r="Q488" s="372"/>
      <c r="R488" s="373"/>
      <c r="S488" s="176"/>
      <c r="T488" s="176"/>
      <c r="U488" s="176"/>
      <c r="V488" s="176"/>
      <c r="W488" s="176"/>
      <c r="X488" s="176"/>
      <c r="Y488" s="176"/>
      <c r="Z488" s="176"/>
      <c r="AA488" s="176"/>
      <c r="AB488" s="176"/>
      <c r="AC488" s="176"/>
      <c r="AD488" s="176"/>
      <c r="AE488" s="176"/>
      <c r="AF488" s="176"/>
      <c r="AG488" s="176"/>
      <c r="AH488" s="176"/>
      <c r="AI488" s="176"/>
      <c r="AJ488" s="176"/>
      <c r="AN488" s="176"/>
      <c r="AZ488" s="176"/>
    </row>
    <row r="489" spans="2:52" ht="12.75" customHeight="1">
      <c r="B489" s="176"/>
      <c r="C489" s="176"/>
      <c r="D489" s="176"/>
      <c r="E489" s="370"/>
      <c r="F489" s="370"/>
      <c r="G489" s="176"/>
      <c r="H489" s="176"/>
      <c r="I489" s="176"/>
      <c r="J489" s="176"/>
      <c r="K489" s="176"/>
      <c r="L489" s="176"/>
      <c r="M489" s="371"/>
      <c r="N489" s="176"/>
      <c r="O489" s="176"/>
      <c r="P489" s="176"/>
      <c r="Q489" s="372"/>
      <c r="R489" s="373"/>
      <c r="S489" s="176"/>
      <c r="T489" s="176"/>
      <c r="U489" s="176"/>
      <c r="V489" s="176"/>
      <c r="W489" s="176"/>
      <c r="X489" s="176"/>
      <c r="Y489" s="176"/>
      <c r="Z489" s="176"/>
      <c r="AA489" s="176"/>
      <c r="AB489" s="176"/>
      <c r="AC489" s="176"/>
      <c r="AD489" s="176"/>
      <c r="AE489" s="176"/>
      <c r="AF489" s="176"/>
      <c r="AG489" s="176"/>
      <c r="AH489" s="176"/>
      <c r="AI489" s="176"/>
      <c r="AJ489" s="176"/>
      <c r="AN489" s="176"/>
      <c r="AZ489" s="176"/>
    </row>
    <row r="490" spans="2:52" ht="12.75" customHeight="1">
      <c r="B490" s="176"/>
      <c r="C490" s="176"/>
      <c r="D490" s="176"/>
      <c r="E490" s="370"/>
      <c r="F490" s="370"/>
      <c r="G490" s="176"/>
      <c r="H490" s="176"/>
      <c r="I490" s="176"/>
      <c r="J490" s="176"/>
      <c r="K490" s="176"/>
      <c r="L490" s="176"/>
      <c r="M490" s="371"/>
      <c r="N490" s="176"/>
      <c r="O490" s="176"/>
      <c r="P490" s="176"/>
      <c r="Q490" s="372"/>
      <c r="R490" s="373"/>
      <c r="S490" s="176"/>
      <c r="T490" s="176"/>
      <c r="U490" s="176"/>
      <c r="V490" s="176"/>
      <c r="W490" s="176"/>
      <c r="X490" s="176"/>
      <c r="Y490" s="176"/>
      <c r="Z490" s="176"/>
      <c r="AA490" s="176"/>
      <c r="AB490" s="176"/>
      <c r="AC490" s="176"/>
      <c r="AD490" s="176"/>
      <c r="AE490" s="176"/>
      <c r="AF490" s="176"/>
      <c r="AG490" s="176"/>
      <c r="AH490" s="176"/>
      <c r="AI490" s="176"/>
      <c r="AJ490" s="176"/>
      <c r="AN490" s="176"/>
      <c r="AZ490" s="176"/>
    </row>
    <row r="491" spans="2:52" ht="12.75" customHeight="1">
      <c r="B491" s="176"/>
      <c r="C491" s="176"/>
      <c r="D491" s="176"/>
      <c r="E491" s="370"/>
      <c r="F491" s="370"/>
      <c r="G491" s="176"/>
      <c r="H491" s="176"/>
      <c r="I491" s="176"/>
      <c r="J491" s="176"/>
      <c r="K491" s="176"/>
      <c r="L491" s="176"/>
      <c r="M491" s="371"/>
      <c r="N491" s="176"/>
      <c r="O491" s="176"/>
      <c r="P491" s="176"/>
      <c r="Q491" s="372"/>
      <c r="R491" s="373"/>
      <c r="S491" s="176"/>
      <c r="T491" s="176"/>
      <c r="U491" s="176"/>
      <c r="V491" s="176"/>
      <c r="W491" s="176"/>
      <c r="X491" s="176"/>
      <c r="Y491" s="176"/>
      <c r="Z491" s="176"/>
      <c r="AA491" s="176"/>
      <c r="AB491" s="176"/>
      <c r="AC491" s="176"/>
      <c r="AD491" s="176"/>
      <c r="AE491" s="176"/>
      <c r="AF491" s="176"/>
      <c r="AG491" s="176"/>
      <c r="AH491" s="176"/>
      <c r="AI491" s="176"/>
      <c r="AJ491" s="176"/>
      <c r="AN491" s="176"/>
      <c r="AZ491" s="176"/>
    </row>
    <row r="492" spans="2:52" ht="12.75" customHeight="1">
      <c r="B492" s="176"/>
      <c r="C492" s="176"/>
      <c r="D492" s="176"/>
      <c r="E492" s="370"/>
      <c r="F492" s="370"/>
      <c r="G492" s="176"/>
      <c r="H492" s="176"/>
      <c r="I492" s="176"/>
      <c r="J492" s="176"/>
      <c r="K492" s="176"/>
      <c r="L492" s="176"/>
      <c r="M492" s="371"/>
      <c r="N492" s="176"/>
      <c r="O492" s="176"/>
      <c r="P492" s="176"/>
      <c r="Q492" s="372"/>
      <c r="R492" s="373"/>
      <c r="S492" s="176"/>
      <c r="T492" s="176"/>
      <c r="U492" s="176"/>
      <c r="V492" s="176"/>
      <c r="W492" s="176"/>
      <c r="X492" s="176"/>
      <c r="Y492" s="176"/>
      <c r="Z492" s="176"/>
      <c r="AA492" s="176"/>
      <c r="AB492" s="176"/>
      <c r="AC492" s="176"/>
      <c r="AD492" s="176"/>
      <c r="AE492" s="176"/>
      <c r="AF492" s="176"/>
      <c r="AG492" s="176"/>
      <c r="AH492" s="176"/>
      <c r="AI492" s="176"/>
      <c r="AJ492" s="176"/>
      <c r="AN492" s="176"/>
      <c r="AZ492" s="176"/>
    </row>
    <row r="493" spans="2:52" ht="12.75" customHeight="1">
      <c r="B493" s="176"/>
      <c r="C493" s="176"/>
      <c r="D493" s="176"/>
      <c r="E493" s="370"/>
      <c r="F493" s="370"/>
      <c r="G493" s="176"/>
      <c r="H493" s="176"/>
      <c r="I493" s="176"/>
      <c r="J493" s="176"/>
      <c r="K493" s="176"/>
      <c r="L493" s="176"/>
      <c r="M493" s="371"/>
      <c r="N493" s="176"/>
      <c r="O493" s="176"/>
      <c r="P493" s="176"/>
      <c r="Q493" s="372"/>
      <c r="R493" s="373"/>
      <c r="S493" s="176"/>
      <c r="T493" s="176"/>
      <c r="U493" s="176"/>
      <c r="V493" s="176"/>
      <c r="W493" s="176"/>
      <c r="X493" s="176"/>
      <c r="Y493" s="176"/>
      <c r="Z493" s="176"/>
      <c r="AA493" s="176"/>
      <c r="AB493" s="176"/>
      <c r="AC493" s="176"/>
      <c r="AD493" s="176"/>
      <c r="AE493" s="176"/>
      <c r="AF493" s="176"/>
      <c r="AG493" s="176"/>
      <c r="AH493" s="176"/>
      <c r="AI493" s="176"/>
      <c r="AJ493" s="176"/>
      <c r="AN493" s="176"/>
      <c r="AZ493" s="176"/>
    </row>
    <row r="494" spans="2:52" ht="12.75" customHeight="1">
      <c r="B494" s="176"/>
      <c r="C494" s="176"/>
      <c r="D494" s="176"/>
      <c r="E494" s="370"/>
      <c r="F494" s="370"/>
      <c r="G494" s="176"/>
      <c r="H494" s="176"/>
      <c r="I494" s="176"/>
      <c r="J494" s="176"/>
      <c r="K494" s="176"/>
      <c r="L494" s="176"/>
      <c r="M494" s="371"/>
      <c r="N494" s="176"/>
      <c r="O494" s="176"/>
      <c r="P494" s="176"/>
      <c r="Q494" s="372"/>
      <c r="R494" s="373"/>
      <c r="S494" s="176"/>
      <c r="T494" s="176"/>
      <c r="U494" s="176"/>
      <c r="V494" s="176"/>
      <c r="W494" s="176"/>
      <c r="X494" s="176"/>
      <c r="Y494" s="176"/>
      <c r="Z494" s="176"/>
      <c r="AA494" s="176"/>
      <c r="AB494" s="176"/>
      <c r="AC494" s="176"/>
      <c r="AD494" s="176"/>
      <c r="AE494" s="176"/>
      <c r="AF494" s="176"/>
      <c r="AG494" s="176"/>
      <c r="AH494" s="176"/>
      <c r="AI494" s="176"/>
      <c r="AJ494" s="176"/>
      <c r="AN494" s="176"/>
      <c r="AZ494" s="176"/>
    </row>
    <row r="495" spans="2:52" ht="12.75" customHeight="1">
      <c r="B495" s="176"/>
      <c r="C495" s="176"/>
      <c r="D495" s="176"/>
      <c r="E495" s="370"/>
      <c r="F495" s="370"/>
      <c r="G495" s="176"/>
      <c r="H495" s="176"/>
      <c r="I495" s="176"/>
      <c r="J495" s="176"/>
      <c r="K495" s="176"/>
      <c r="L495" s="176"/>
      <c r="M495" s="371"/>
      <c r="N495" s="176"/>
      <c r="O495" s="176"/>
      <c r="P495" s="176"/>
      <c r="Q495" s="372"/>
      <c r="R495" s="373"/>
      <c r="S495" s="176"/>
      <c r="T495" s="176"/>
      <c r="U495" s="176"/>
      <c r="V495" s="176"/>
      <c r="W495" s="176"/>
      <c r="X495" s="176"/>
      <c r="Y495" s="176"/>
      <c r="Z495" s="176"/>
      <c r="AA495" s="176"/>
      <c r="AB495" s="176"/>
      <c r="AC495" s="176"/>
      <c r="AD495" s="176"/>
      <c r="AE495" s="176"/>
      <c r="AF495" s="176"/>
      <c r="AG495" s="176"/>
      <c r="AH495" s="176"/>
      <c r="AI495" s="176"/>
      <c r="AJ495" s="176"/>
      <c r="AN495" s="176"/>
      <c r="AZ495" s="176"/>
    </row>
    <row r="496" spans="2:52" ht="12.75" customHeight="1">
      <c r="B496" s="176"/>
      <c r="C496" s="176"/>
      <c r="D496" s="176"/>
      <c r="E496" s="370"/>
      <c r="F496" s="370"/>
      <c r="G496" s="176"/>
      <c r="H496" s="176"/>
      <c r="I496" s="176"/>
      <c r="J496" s="176"/>
      <c r="K496" s="176"/>
      <c r="L496" s="176"/>
      <c r="M496" s="371"/>
      <c r="N496" s="176"/>
      <c r="O496" s="176"/>
      <c r="P496" s="176"/>
      <c r="Q496" s="372"/>
      <c r="R496" s="373"/>
      <c r="S496" s="176"/>
      <c r="T496" s="176"/>
      <c r="U496" s="176"/>
      <c r="V496" s="176"/>
      <c r="W496" s="176"/>
      <c r="X496" s="176"/>
      <c r="Y496" s="176"/>
      <c r="Z496" s="176"/>
      <c r="AA496" s="176"/>
      <c r="AB496" s="176"/>
      <c r="AC496" s="176"/>
      <c r="AD496" s="176"/>
      <c r="AE496" s="176"/>
      <c r="AF496" s="176"/>
      <c r="AG496" s="176"/>
      <c r="AH496" s="176"/>
      <c r="AI496" s="176"/>
      <c r="AJ496" s="176"/>
      <c r="AN496" s="176"/>
      <c r="AZ496" s="176"/>
    </row>
    <row r="497" spans="2:52" ht="12.75" customHeight="1">
      <c r="B497" s="176"/>
      <c r="C497" s="176"/>
      <c r="D497" s="176"/>
      <c r="E497" s="370"/>
      <c r="F497" s="370"/>
      <c r="G497" s="176"/>
      <c r="H497" s="176"/>
      <c r="I497" s="176"/>
      <c r="J497" s="176"/>
      <c r="K497" s="176"/>
      <c r="L497" s="176"/>
      <c r="M497" s="371"/>
      <c r="N497" s="176"/>
      <c r="O497" s="176"/>
      <c r="P497" s="176"/>
      <c r="Q497" s="372"/>
      <c r="R497" s="373"/>
      <c r="S497" s="176"/>
      <c r="T497" s="176"/>
      <c r="U497" s="176"/>
      <c r="V497" s="176"/>
      <c r="W497" s="176"/>
      <c r="X497" s="176"/>
      <c r="Y497" s="176"/>
      <c r="Z497" s="176"/>
      <c r="AA497" s="176"/>
      <c r="AB497" s="176"/>
      <c r="AC497" s="176"/>
      <c r="AD497" s="176"/>
      <c r="AE497" s="176"/>
      <c r="AF497" s="176"/>
      <c r="AG497" s="176"/>
      <c r="AH497" s="176"/>
      <c r="AI497" s="176"/>
      <c r="AJ497" s="176"/>
      <c r="AN497" s="176"/>
      <c r="AZ497" s="176"/>
    </row>
    <row r="498" spans="2:52" ht="12.75" customHeight="1">
      <c r="B498" s="176"/>
      <c r="C498" s="176"/>
      <c r="D498" s="176"/>
      <c r="E498" s="370"/>
      <c r="F498" s="370"/>
      <c r="G498" s="176"/>
      <c r="H498" s="176"/>
      <c r="I498" s="176"/>
      <c r="J498" s="176"/>
      <c r="K498" s="176"/>
      <c r="L498" s="176"/>
      <c r="M498" s="371"/>
      <c r="N498" s="176"/>
      <c r="O498" s="176"/>
      <c r="P498" s="176"/>
      <c r="Q498" s="372"/>
      <c r="R498" s="373"/>
      <c r="S498" s="176"/>
      <c r="T498" s="176"/>
      <c r="U498" s="176"/>
      <c r="V498" s="176"/>
      <c r="W498" s="176"/>
      <c r="X498" s="176"/>
      <c r="Y498" s="176"/>
      <c r="Z498" s="176"/>
      <c r="AA498" s="176"/>
      <c r="AB498" s="176"/>
      <c r="AC498" s="176"/>
      <c r="AD498" s="176"/>
      <c r="AE498" s="176"/>
      <c r="AF498" s="176"/>
      <c r="AG498" s="176"/>
      <c r="AH498" s="176"/>
      <c r="AI498" s="176"/>
      <c r="AJ498" s="176"/>
      <c r="AN498" s="176"/>
      <c r="AZ498" s="176"/>
    </row>
    <row r="499" spans="2:52" ht="12.75" customHeight="1">
      <c r="B499" s="176"/>
      <c r="C499" s="176"/>
      <c r="D499" s="176"/>
      <c r="E499" s="370"/>
      <c r="F499" s="370"/>
      <c r="G499" s="176"/>
      <c r="H499" s="176"/>
      <c r="I499" s="176"/>
      <c r="J499" s="176"/>
      <c r="K499" s="176"/>
      <c r="L499" s="176"/>
      <c r="M499" s="371"/>
      <c r="N499" s="176"/>
      <c r="O499" s="176"/>
      <c r="P499" s="176"/>
      <c r="Q499" s="372"/>
      <c r="R499" s="373"/>
      <c r="S499" s="176"/>
      <c r="T499" s="176"/>
      <c r="U499" s="176"/>
      <c r="V499" s="176"/>
      <c r="W499" s="176"/>
      <c r="X499" s="176"/>
      <c r="Y499" s="176"/>
      <c r="Z499" s="176"/>
      <c r="AA499" s="176"/>
      <c r="AB499" s="176"/>
      <c r="AC499" s="176"/>
      <c r="AD499" s="176"/>
      <c r="AE499" s="176"/>
      <c r="AF499" s="176"/>
      <c r="AG499" s="176"/>
      <c r="AH499" s="176"/>
      <c r="AI499" s="176"/>
      <c r="AJ499" s="176"/>
      <c r="AN499" s="176"/>
      <c r="AZ499" s="176"/>
    </row>
    <row r="500" spans="2:52" ht="12.75" customHeight="1">
      <c r="B500" s="176"/>
      <c r="C500" s="176"/>
      <c r="D500" s="176"/>
      <c r="E500" s="370"/>
      <c r="F500" s="370"/>
      <c r="G500" s="176"/>
      <c r="H500" s="176"/>
      <c r="I500" s="176"/>
      <c r="J500" s="176"/>
      <c r="K500" s="176"/>
      <c r="L500" s="176"/>
      <c r="M500" s="371"/>
      <c r="N500" s="176"/>
      <c r="O500" s="176"/>
      <c r="P500" s="176"/>
      <c r="Q500" s="372"/>
      <c r="R500" s="373"/>
      <c r="S500" s="176"/>
      <c r="T500" s="176"/>
      <c r="U500" s="176"/>
      <c r="V500" s="176"/>
      <c r="W500" s="176"/>
      <c r="X500" s="176"/>
      <c r="Y500" s="176"/>
      <c r="Z500" s="176"/>
      <c r="AA500" s="176"/>
      <c r="AB500" s="176"/>
      <c r="AC500" s="176"/>
      <c r="AD500" s="176"/>
      <c r="AE500" s="176"/>
      <c r="AF500" s="176"/>
      <c r="AG500" s="176"/>
      <c r="AH500" s="176"/>
      <c r="AI500" s="176"/>
      <c r="AJ500" s="176"/>
      <c r="AN500" s="176"/>
      <c r="AZ500" s="176"/>
    </row>
    <row r="501" spans="2:52" ht="12.75" customHeight="1">
      <c r="B501" s="176"/>
      <c r="C501" s="176"/>
      <c r="D501" s="176"/>
      <c r="E501" s="370"/>
      <c r="F501" s="370"/>
      <c r="G501" s="176"/>
      <c r="H501" s="176"/>
      <c r="I501" s="176"/>
      <c r="J501" s="176"/>
      <c r="K501" s="176"/>
      <c r="L501" s="176"/>
      <c r="M501" s="371"/>
      <c r="N501" s="176"/>
      <c r="O501" s="176"/>
      <c r="P501" s="176"/>
      <c r="Q501" s="372"/>
      <c r="R501" s="373"/>
      <c r="S501" s="176"/>
      <c r="T501" s="176"/>
      <c r="U501" s="176"/>
      <c r="V501" s="176"/>
      <c r="W501" s="176"/>
      <c r="X501" s="176"/>
      <c r="Y501" s="176"/>
      <c r="Z501" s="176"/>
      <c r="AA501" s="176"/>
      <c r="AB501" s="176"/>
      <c r="AC501" s="176"/>
      <c r="AD501" s="176"/>
      <c r="AE501" s="176"/>
      <c r="AF501" s="176"/>
      <c r="AG501" s="176"/>
      <c r="AH501" s="176"/>
      <c r="AI501" s="176"/>
      <c r="AJ501" s="176"/>
      <c r="AN501" s="176"/>
      <c r="AZ501" s="176"/>
    </row>
    <row r="502" spans="2:52" ht="12.75" customHeight="1">
      <c r="B502" s="176"/>
      <c r="C502" s="176"/>
      <c r="D502" s="176"/>
      <c r="E502" s="370"/>
      <c r="F502" s="370"/>
      <c r="G502" s="176"/>
      <c r="H502" s="176"/>
      <c r="I502" s="176"/>
      <c r="J502" s="176"/>
      <c r="K502" s="176"/>
      <c r="L502" s="176"/>
      <c r="M502" s="371"/>
      <c r="N502" s="176"/>
      <c r="O502" s="176"/>
      <c r="P502" s="176"/>
      <c r="Q502" s="372"/>
      <c r="R502" s="373"/>
      <c r="S502" s="176"/>
      <c r="T502" s="176"/>
      <c r="U502" s="176"/>
      <c r="V502" s="176"/>
      <c r="W502" s="176"/>
      <c r="X502" s="176"/>
      <c r="Y502" s="176"/>
      <c r="Z502" s="176"/>
      <c r="AA502" s="176"/>
      <c r="AB502" s="176"/>
      <c r="AC502" s="176"/>
      <c r="AD502" s="176"/>
      <c r="AE502" s="176"/>
      <c r="AF502" s="176"/>
      <c r="AG502" s="176"/>
      <c r="AH502" s="176"/>
      <c r="AI502" s="176"/>
      <c r="AJ502" s="176"/>
      <c r="AN502" s="176"/>
      <c r="AZ502" s="176"/>
    </row>
    <row r="503" spans="2:52" ht="12.75" customHeight="1">
      <c r="B503" s="176"/>
      <c r="C503" s="176"/>
      <c r="D503" s="176"/>
      <c r="E503" s="370"/>
      <c r="F503" s="370"/>
      <c r="G503" s="176"/>
      <c r="H503" s="176"/>
      <c r="I503" s="176"/>
      <c r="J503" s="176"/>
      <c r="K503" s="176"/>
      <c r="L503" s="176"/>
      <c r="M503" s="371"/>
      <c r="N503" s="176"/>
      <c r="O503" s="176"/>
      <c r="P503" s="176"/>
      <c r="Q503" s="372"/>
      <c r="R503" s="373"/>
      <c r="S503" s="176"/>
      <c r="T503" s="176"/>
      <c r="U503" s="176"/>
      <c r="V503" s="176"/>
      <c r="W503" s="176"/>
      <c r="X503" s="176"/>
      <c r="Y503" s="176"/>
      <c r="Z503" s="176"/>
      <c r="AA503" s="176"/>
      <c r="AB503" s="176"/>
      <c r="AC503" s="176"/>
      <c r="AD503" s="176"/>
      <c r="AE503" s="176"/>
      <c r="AF503" s="176"/>
      <c r="AG503" s="176"/>
      <c r="AH503" s="176"/>
      <c r="AI503" s="176"/>
      <c r="AJ503" s="176"/>
      <c r="AN503" s="176"/>
      <c r="AZ503" s="176"/>
    </row>
    <row r="504" spans="2:52" ht="12.75" customHeight="1">
      <c r="B504" s="176"/>
      <c r="C504" s="176"/>
      <c r="D504" s="176"/>
      <c r="E504" s="370"/>
      <c r="F504" s="370"/>
      <c r="G504" s="176"/>
      <c r="H504" s="176"/>
      <c r="I504" s="176"/>
      <c r="J504" s="176"/>
      <c r="K504" s="176"/>
      <c r="L504" s="176"/>
      <c r="M504" s="371"/>
      <c r="N504" s="176"/>
      <c r="O504" s="176"/>
      <c r="P504" s="176"/>
      <c r="Q504" s="372"/>
      <c r="R504" s="373"/>
      <c r="S504" s="176"/>
      <c r="T504" s="176"/>
      <c r="U504" s="176"/>
      <c r="V504" s="176"/>
      <c r="W504" s="176"/>
      <c r="X504" s="176"/>
      <c r="Y504" s="176"/>
      <c r="Z504" s="176"/>
      <c r="AA504" s="176"/>
      <c r="AB504" s="176"/>
      <c r="AC504" s="176"/>
      <c r="AD504" s="176"/>
      <c r="AE504" s="176"/>
      <c r="AF504" s="176"/>
      <c r="AG504" s="176"/>
      <c r="AH504" s="176"/>
      <c r="AI504" s="176"/>
      <c r="AJ504" s="176"/>
      <c r="AN504" s="176"/>
      <c r="AZ504" s="176"/>
    </row>
    <row r="505" spans="2:52" ht="12.75" customHeight="1">
      <c r="B505" s="176"/>
      <c r="C505" s="176"/>
      <c r="D505" s="176"/>
      <c r="E505" s="370"/>
      <c r="F505" s="370"/>
      <c r="G505" s="176"/>
      <c r="H505" s="176"/>
      <c r="I505" s="176"/>
      <c r="J505" s="176"/>
      <c r="K505" s="176"/>
      <c r="L505" s="176"/>
      <c r="M505" s="371"/>
      <c r="N505" s="176"/>
      <c r="O505" s="176"/>
      <c r="P505" s="176"/>
      <c r="Q505" s="372"/>
      <c r="R505" s="373"/>
      <c r="S505" s="176"/>
      <c r="T505" s="176"/>
      <c r="U505" s="176"/>
      <c r="V505" s="176"/>
      <c r="W505" s="176"/>
      <c r="X505" s="176"/>
      <c r="Y505" s="176"/>
      <c r="Z505" s="176"/>
      <c r="AA505" s="176"/>
      <c r="AB505" s="176"/>
      <c r="AC505" s="176"/>
      <c r="AD505" s="176"/>
      <c r="AE505" s="176"/>
      <c r="AF505" s="176"/>
      <c r="AG505" s="176"/>
      <c r="AH505" s="176"/>
      <c r="AI505" s="176"/>
      <c r="AJ505" s="176"/>
      <c r="AN505" s="176"/>
      <c r="AZ505" s="176"/>
    </row>
    <row r="506" spans="2:52" ht="12.75" customHeight="1">
      <c r="B506" s="176"/>
      <c r="C506" s="176"/>
      <c r="D506" s="176"/>
      <c r="E506" s="370"/>
      <c r="F506" s="370"/>
      <c r="G506" s="176"/>
      <c r="H506" s="176"/>
      <c r="I506" s="176"/>
      <c r="J506" s="176"/>
      <c r="K506" s="176"/>
      <c r="L506" s="176"/>
      <c r="M506" s="371"/>
      <c r="N506" s="176"/>
      <c r="O506" s="176"/>
      <c r="P506" s="176"/>
      <c r="Q506" s="372"/>
      <c r="R506" s="373"/>
      <c r="S506" s="176"/>
      <c r="T506" s="176"/>
      <c r="U506" s="176"/>
      <c r="V506" s="176"/>
      <c r="W506" s="176"/>
      <c r="X506" s="176"/>
      <c r="Y506" s="176"/>
      <c r="Z506" s="176"/>
      <c r="AA506" s="176"/>
      <c r="AB506" s="176"/>
      <c r="AC506" s="176"/>
      <c r="AD506" s="176"/>
      <c r="AE506" s="176"/>
      <c r="AF506" s="176"/>
      <c r="AG506" s="176"/>
      <c r="AH506" s="176"/>
      <c r="AI506" s="176"/>
      <c r="AJ506" s="176"/>
      <c r="AN506" s="176"/>
      <c r="AZ506" s="176"/>
    </row>
    <row r="507" spans="2:52" ht="12.75" customHeight="1">
      <c r="B507" s="176"/>
      <c r="C507" s="176"/>
      <c r="D507" s="176"/>
      <c r="E507" s="370"/>
      <c r="F507" s="370"/>
      <c r="G507" s="176"/>
      <c r="H507" s="176"/>
      <c r="I507" s="176"/>
      <c r="J507" s="176"/>
      <c r="K507" s="176"/>
      <c r="L507" s="176"/>
      <c r="M507" s="371"/>
      <c r="N507" s="176"/>
      <c r="O507" s="176"/>
      <c r="P507" s="176"/>
      <c r="Q507" s="372"/>
      <c r="R507" s="373"/>
      <c r="S507" s="176"/>
      <c r="T507" s="176"/>
      <c r="U507" s="176"/>
      <c r="V507" s="176"/>
      <c r="W507" s="176"/>
      <c r="X507" s="176"/>
      <c r="Y507" s="176"/>
      <c r="Z507" s="176"/>
      <c r="AA507" s="176"/>
      <c r="AB507" s="176"/>
      <c r="AC507" s="176"/>
      <c r="AD507" s="176"/>
      <c r="AE507" s="176"/>
      <c r="AF507" s="176"/>
      <c r="AG507" s="176"/>
      <c r="AH507" s="176"/>
      <c r="AI507" s="176"/>
      <c r="AJ507" s="176"/>
      <c r="AN507" s="176"/>
      <c r="AZ507" s="176"/>
    </row>
    <row r="508" spans="2:52" ht="12.75" customHeight="1">
      <c r="B508" s="176"/>
      <c r="C508" s="176"/>
      <c r="D508" s="176"/>
      <c r="E508" s="370"/>
      <c r="F508" s="370"/>
      <c r="G508" s="176"/>
      <c r="H508" s="176"/>
      <c r="I508" s="176"/>
      <c r="J508" s="176"/>
      <c r="K508" s="176"/>
      <c r="L508" s="176"/>
      <c r="M508" s="371"/>
      <c r="N508" s="176"/>
      <c r="O508" s="176"/>
      <c r="P508" s="176"/>
      <c r="Q508" s="372"/>
      <c r="R508" s="373"/>
      <c r="S508" s="176"/>
      <c r="T508" s="176"/>
      <c r="U508" s="176"/>
      <c r="V508" s="176"/>
      <c r="W508" s="176"/>
      <c r="X508" s="176"/>
      <c r="Y508" s="176"/>
      <c r="Z508" s="176"/>
      <c r="AA508" s="176"/>
      <c r="AB508" s="176"/>
      <c r="AC508" s="176"/>
      <c r="AD508" s="176"/>
      <c r="AE508" s="176"/>
      <c r="AF508" s="176"/>
      <c r="AG508" s="176"/>
      <c r="AH508" s="176"/>
      <c r="AI508" s="176"/>
      <c r="AJ508" s="176"/>
      <c r="AN508" s="176"/>
      <c r="AZ508" s="176"/>
    </row>
    <row r="509" spans="2:52" ht="12.75" customHeight="1">
      <c r="B509" s="176"/>
      <c r="C509" s="176"/>
      <c r="D509" s="176"/>
      <c r="E509" s="370"/>
      <c r="F509" s="370"/>
      <c r="G509" s="176"/>
      <c r="H509" s="176"/>
      <c r="I509" s="176"/>
      <c r="J509" s="176"/>
      <c r="K509" s="176"/>
      <c r="L509" s="176"/>
      <c r="M509" s="371"/>
      <c r="N509" s="176"/>
      <c r="O509" s="176"/>
      <c r="P509" s="176"/>
      <c r="Q509" s="372"/>
      <c r="R509" s="373"/>
      <c r="S509" s="176"/>
      <c r="T509" s="176"/>
      <c r="U509" s="176"/>
      <c r="V509" s="176"/>
      <c r="W509" s="176"/>
      <c r="X509" s="176"/>
      <c r="Y509" s="176"/>
      <c r="Z509" s="176"/>
      <c r="AA509" s="176"/>
      <c r="AB509" s="176"/>
      <c r="AC509" s="176"/>
      <c r="AD509" s="176"/>
      <c r="AE509" s="176"/>
      <c r="AF509" s="176"/>
      <c r="AG509" s="176"/>
      <c r="AH509" s="176"/>
      <c r="AI509" s="176"/>
      <c r="AJ509" s="176"/>
      <c r="AN509" s="176"/>
      <c r="AZ509" s="176"/>
    </row>
    <row r="510" spans="2:52" ht="12.75" customHeight="1">
      <c r="B510" s="176"/>
      <c r="C510" s="176"/>
      <c r="D510" s="176"/>
      <c r="E510" s="370"/>
      <c r="F510" s="370"/>
      <c r="G510" s="176"/>
      <c r="H510" s="176"/>
      <c r="I510" s="176"/>
      <c r="J510" s="176"/>
      <c r="K510" s="176"/>
      <c r="L510" s="176"/>
      <c r="M510" s="371"/>
      <c r="N510" s="176"/>
      <c r="O510" s="176"/>
      <c r="P510" s="176"/>
      <c r="Q510" s="372"/>
      <c r="R510" s="373"/>
      <c r="S510" s="176"/>
      <c r="T510" s="176"/>
      <c r="U510" s="176"/>
      <c r="V510" s="176"/>
      <c r="W510" s="176"/>
      <c r="X510" s="176"/>
      <c r="Y510" s="176"/>
      <c r="Z510" s="176"/>
      <c r="AA510" s="176"/>
      <c r="AB510" s="176"/>
      <c r="AC510" s="176"/>
      <c r="AD510" s="176"/>
      <c r="AE510" s="176"/>
      <c r="AF510" s="176"/>
      <c r="AG510" s="176"/>
      <c r="AH510" s="176"/>
      <c r="AI510" s="176"/>
      <c r="AJ510" s="176"/>
      <c r="AN510" s="176"/>
      <c r="AZ510" s="176"/>
    </row>
    <row r="511" spans="2:52" ht="12.75" customHeight="1">
      <c r="B511" s="176"/>
      <c r="C511" s="176"/>
      <c r="D511" s="176"/>
      <c r="E511" s="370"/>
      <c r="F511" s="370"/>
      <c r="G511" s="176"/>
      <c r="H511" s="176"/>
      <c r="I511" s="176"/>
      <c r="J511" s="176"/>
      <c r="K511" s="176"/>
      <c r="L511" s="176"/>
      <c r="M511" s="371"/>
      <c r="N511" s="176"/>
      <c r="O511" s="176"/>
      <c r="P511" s="176"/>
      <c r="Q511" s="372"/>
      <c r="R511" s="373"/>
      <c r="S511" s="176"/>
      <c r="T511" s="176"/>
      <c r="U511" s="176"/>
      <c r="V511" s="176"/>
      <c r="W511" s="176"/>
      <c r="X511" s="176"/>
      <c r="Y511" s="176"/>
      <c r="Z511" s="176"/>
      <c r="AA511" s="176"/>
      <c r="AB511" s="176"/>
      <c r="AC511" s="176"/>
      <c r="AD511" s="176"/>
      <c r="AE511" s="176"/>
      <c r="AF511" s="176"/>
      <c r="AG511" s="176"/>
      <c r="AH511" s="176"/>
      <c r="AI511" s="176"/>
      <c r="AJ511" s="176"/>
      <c r="AN511" s="176"/>
      <c r="AZ511" s="176"/>
    </row>
    <row r="512" spans="2:52" ht="12.75" customHeight="1">
      <c r="B512" s="176"/>
      <c r="C512" s="176"/>
      <c r="D512" s="176"/>
      <c r="E512" s="370"/>
      <c r="F512" s="370"/>
      <c r="G512" s="176"/>
      <c r="H512" s="176"/>
      <c r="I512" s="176"/>
      <c r="J512" s="176"/>
      <c r="K512" s="176"/>
      <c r="L512" s="176"/>
      <c r="M512" s="371"/>
      <c r="N512" s="176"/>
      <c r="O512" s="176"/>
      <c r="P512" s="176"/>
      <c r="Q512" s="372"/>
      <c r="R512" s="373"/>
      <c r="S512" s="176"/>
      <c r="T512" s="176"/>
      <c r="U512" s="176"/>
      <c r="V512" s="176"/>
      <c r="W512" s="176"/>
      <c r="X512" s="176"/>
      <c r="Y512" s="176"/>
      <c r="Z512" s="176"/>
      <c r="AA512" s="176"/>
      <c r="AB512" s="176"/>
      <c r="AC512" s="176"/>
      <c r="AD512" s="176"/>
      <c r="AE512" s="176"/>
      <c r="AF512" s="176"/>
      <c r="AG512" s="176"/>
      <c r="AH512" s="176"/>
      <c r="AI512" s="176"/>
      <c r="AJ512" s="176"/>
      <c r="AN512" s="176"/>
      <c r="AZ512" s="176"/>
    </row>
    <row r="513" spans="2:52" ht="12.75" customHeight="1">
      <c r="B513" s="176"/>
      <c r="C513" s="176"/>
      <c r="D513" s="176"/>
      <c r="E513" s="370"/>
      <c r="F513" s="370"/>
      <c r="G513" s="176"/>
      <c r="H513" s="176"/>
      <c r="I513" s="176"/>
      <c r="J513" s="176"/>
      <c r="K513" s="176"/>
      <c r="L513" s="176"/>
      <c r="M513" s="371"/>
      <c r="N513" s="176"/>
      <c r="O513" s="176"/>
      <c r="P513" s="176"/>
      <c r="Q513" s="372"/>
      <c r="R513" s="373"/>
      <c r="S513" s="176"/>
      <c r="T513" s="176"/>
      <c r="U513" s="176"/>
      <c r="V513" s="176"/>
      <c r="W513" s="176"/>
      <c r="X513" s="176"/>
      <c r="Y513" s="176"/>
      <c r="Z513" s="176"/>
      <c r="AA513" s="176"/>
      <c r="AB513" s="176"/>
      <c r="AC513" s="176"/>
      <c r="AD513" s="176"/>
      <c r="AE513" s="176"/>
      <c r="AF513" s="176"/>
      <c r="AG513" s="176"/>
      <c r="AH513" s="176"/>
      <c r="AI513" s="176"/>
      <c r="AJ513" s="176"/>
      <c r="AN513" s="176"/>
      <c r="AZ513" s="176"/>
    </row>
    <row r="514" spans="2:52" ht="12.75" customHeight="1">
      <c r="B514" s="176"/>
      <c r="C514" s="176"/>
      <c r="D514" s="176"/>
      <c r="E514" s="370"/>
      <c r="F514" s="370"/>
      <c r="G514" s="176"/>
      <c r="H514" s="176"/>
      <c r="I514" s="176"/>
      <c r="J514" s="176"/>
      <c r="K514" s="176"/>
      <c r="L514" s="176"/>
      <c r="M514" s="371"/>
      <c r="N514" s="176"/>
      <c r="O514" s="176"/>
      <c r="P514" s="176"/>
      <c r="Q514" s="372"/>
      <c r="R514" s="373"/>
      <c r="S514" s="176"/>
      <c r="T514" s="176"/>
      <c r="U514" s="176"/>
      <c r="V514" s="176"/>
      <c r="W514" s="176"/>
      <c r="X514" s="176"/>
      <c r="Y514" s="176"/>
      <c r="Z514" s="176"/>
      <c r="AA514" s="176"/>
      <c r="AB514" s="176"/>
      <c r="AC514" s="176"/>
      <c r="AD514" s="176"/>
      <c r="AE514" s="176"/>
      <c r="AF514" s="176"/>
      <c r="AG514" s="176"/>
      <c r="AH514" s="176"/>
      <c r="AI514" s="176"/>
      <c r="AJ514" s="176"/>
      <c r="AN514" s="176"/>
      <c r="AZ514" s="176"/>
    </row>
    <row r="515" spans="2:52" ht="12.75" customHeight="1">
      <c r="B515" s="176"/>
      <c r="C515" s="176"/>
      <c r="D515" s="176"/>
      <c r="E515" s="370"/>
      <c r="F515" s="370"/>
      <c r="G515" s="176"/>
      <c r="H515" s="176"/>
      <c r="I515" s="176"/>
      <c r="J515" s="176"/>
      <c r="K515" s="176"/>
      <c r="L515" s="176"/>
      <c r="M515" s="371"/>
      <c r="N515" s="176"/>
      <c r="O515" s="176"/>
      <c r="P515" s="176"/>
      <c r="Q515" s="372"/>
      <c r="R515" s="373"/>
      <c r="S515" s="176"/>
      <c r="T515" s="176"/>
      <c r="U515" s="176"/>
      <c r="V515" s="176"/>
      <c r="W515" s="176"/>
      <c r="X515" s="176"/>
      <c r="Y515" s="176"/>
      <c r="Z515" s="176"/>
      <c r="AA515" s="176"/>
      <c r="AB515" s="176"/>
      <c r="AC515" s="176"/>
      <c r="AD515" s="176"/>
      <c r="AE515" s="176"/>
      <c r="AF515" s="176"/>
      <c r="AG515" s="176"/>
      <c r="AH515" s="176"/>
      <c r="AI515" s="176"/>
      <c r="AJ515" s="176"/>
      <c r="AN515" s="176"/>
      <c r="AZ515" s="176"/>
    </row>
    <row r="516" spans="2:52" ht="12.75" customHeight="1">
      <c r="B516" s="176"/>
      <c r="C516" s="176"/>
      <c r="D516" s="176"/>
      <c r="E516" s="370"/>
      <c r="F516" s="370"/>
      <c r="G516" s="176"/>
      <c r="H516" s="176"/>
      <c r="I516" s="176"/>
      <c r="J516" s="176"/>
      <c r="K516" s="176"/>
      <c r="L516" s="176"/>
      <c r="M516" s="371"/>
      <c r="N516" s="176"/>
      <c r="O516" s="176"/>
      <c r="P516" s="176"/>
      <c r="Q516" s="372"/>
      <c r="R516" s="373"/>
      <c r="S516" s="176"/>
      <c r="T516" s="176"/>
      <c r="U516" s="176"/>
      <c r="V516" s="176"/>
      <c r="W516" s="176"/>
      <c r="X516" s="176"/>
      <c r="Y516" s="176"/>
      <c r="Z516" s="176"/>
      <c r="AA516" s="176"/>
      <c r="AB516" s="176"/>
      <c r="AC516" s="176"/>
      <c r="AD516" s="176"/>
      <c r="AE516" s="176"/>
      <c r="AF516" s="176"/>
      <c r="AG516" s="176"/>
      <c r="AH516" s="176"/>
      <c r="AI516" s="176"/>
      <c r="AJ516" s="176"/>
      <c r="AN516" s="176"/>
      <c r="AZ516" s="176"/>
    </row>
    <row r="517" spans="2:52" ht="12.75" customHeight="1">
      <c r="B517" s="176"/>
      <c r="C517" s="176"/>
      <c r="D517" s="176"/>
      <c r="E517" s="370"/>
      <c r="F517" s="370"/>
      <c r="G517" s="176"/>
      <c r="H517" s="176"/>
      <c r="I517" s="176"/>
      <c r="J517" s="176"/>
      <c r="K517" s="176"/>
      <c r="L517" s="176"/>
      <c r="M517" s="371"/>
      <c r="N517" s="176"/>
      <c r="O517" s="176"/>
      <c r="P517" s="176"/>
      <c r="Q517" s="372"/>
      <c r="R517" s="373"/>
      <c r="S517" s="176"/>
      <c r="T517" s="176"/>
      <c r="U517" s="176"/>
      <c r="V517" s="176"/>
      <c r="W517" s="176"/>
      <c r="X517" s="176"/>
      <c r="Y517" s="176"/>
      <c r="Z517" s="176"/>
      <c r="AA517" s="176"/>
      <c r="AB517" s="176"/>
      <c r="AC517" s="176"/>
      <c r="AD517" s="176"/>
      <c r="AE517" s="176"/>
      <c r="AF517" s="176"/>
      <c r="AG517" s="176"/>
      <c r="AH517" s="176"/>
      <c r="AI517" s="176"/>
      <c r="AJ517" s="176"/>
      <c r="AN517" s="176"/>
      <c r="AZ517" s="176"/>
    </row>
    <row r="518" spans="2:52" ht="12.75" customHeight="1">
      <c r="B518" s="176"/>
      <c r="C518" s="176"/>
      <c r="D518" s="176"/>
      <c r="E518" s="370"/>
      <c r="F518" s="370"/>
      <c r="G518" s="176"/>
      <c r="H518" s="176"/>
      <c r="I518" s="176"/>
      <c r="J518" s="176"/>
      <c r="K518" s="176"/>
      <c r="L518" s="176"/>
      <c r="M518" s="371"/>
      <c r="N518" s="176"/>
      <c r="O518" s="176"/>
      <c r="P518" s="176"/>
      <c r="Q518" s="372"/>
      <c r="R518" s="373"/>
      <c r="S518" s="176"/>
      <c r="T518" s="176"/>
      <c r="U518" s="176"/>
      <c r="V518" s="176"/>
      <c r="W518" s="176"/>
      <c r="X518" s="176"/>
      <c r="Y518" s="176"/>
      <c r="Z518" s="176"/>
      <c r="AA518" s="176"/>
      <c r="AB518" s="176"/>
      <c r="AC518" s="176"/>
      <c r="AD518" s="176"/>
      <c r="AE518" s="176"/>
      <c r="AF518" s="176"/>
      <c r="AG518" s="176"/>
      <c r="AH518" s="176"/>
      <c r="AI518" s="176"/>
      <c r="AJ518" s="176"/>
      <c r="AN518" s="176"/>
      <c r="AZ518" s="176"/>
    </row>
    <row r="519" spans="2:52" ht="12.75" customHeight="1">
      <c r="B519" s="176"/>
      <c r="C519" s="176"/>
      <c r="D519" s="176"/>
      <c r="E519" s="370"/>
      <c r="F519" s="370"/>
      <c r="G519" s="176"/>
      <c r="H519" s="176"/>
      <c r="I519" s="176"/>
      <c r="J519" s="176"/>
      <c r="K519" s="176"/>
      <c r="L519" s="176"/>
      <c r="M519" s="371"/>
      <c r="N519" s="176"/>
      <c r="O519" s="176"/>
      <c r="P519" s="176"/>
      <c r="Q519" s="372"/>
      <c r="R519" s="373"/>
      <c r="S519" s="176"/>
      <c r="T519" s="176"/>
      <c r="U519" s="176"/>
      <c r="V519" s="176"/>
      <c r="W519" s="176"/>
      <c r="X519" s="176"/>
      <c r="Y519" s="176"/>
      <c r="Z519" s="176"/>
      <c r="AA519" s="176"/>
      <c r="AB519" s="176"/>
      <c r="AC519" s="176"/>
      <c r="AD519" s="176"/>
      <c r="AE519" s="176"/>
      <c r="AF519" s="176"/>
      <c r="AG519" s="176"/>
      <c r="AH519" s="176"/>
      <c r="AI519" s="176"/>
      <c r="AJ519" s="176"/>
      <c r="AN519" s="176"/>
      <c r="AZ519" s="176"/>
    </row>
    <row r="520" spans="2:52" ht="12.75" customHeight="1">
      <c r="B520" s="176"/>
      <c r="C520" s="176"/>
      <c r="D520" s="176"/>
      <c r="E520" s="370"/>
      <c r="F520" s="370"/>
      <c r="G520" s="176"/>
      <c r="H520" s="176"/>
      <c r="I520" s="176"/>
      <c r="J520" s="176"/>
      <c r="K520" s="176"/>
      <c r="L520" s="176"/>
      <c r="M520" s="371"/>
      <c r="N520" s="176"/>
      <c r="O520" s="176"/>
      <c r="P520" s="176"/>
      <c r="Q520" s="372"/>
      <c r="R520" s="373"/>
      <c r="S520" s="176"/>
      <c r="T520" s="176"/>
      <c r="U520" s="176"/>
      <c r="V520" s="176"/>
      <c r="W520" s="176"/>
      <c r="X520" s="176"/>
      <c r="Y520" s="176"/>
      <c r="Z520" s="176"/>
      <c r="AA520" s="176"/>
      <c r="AB520" s="176"/>
      <c r="AC520" s="176"/>
      <c r="AD520" s="176"/>
      <c r="AE520" s="176"/>
      <c r="AF520" s="176"/>
      <c r="AG520" s="176"/>
      <c r="AH520" s="176"/>
      <c r="AI520" s="176"/>
      <c r="AJ520" s="176"/>
      <c r="AN520" s="176"/>
      <c r="AZ520" s="176"/>
    </row>
    <row r="521" spans="2:52" ht="12.75" customHeight="1">
      <c r="B521" s="176"/>
      <c r="C521" s="176"/>
      <c r="D521" s="176"/>
      <c r="E521" s="370"/>
      <c r="F521" s="370"/>
      <c r="G521" s="176"/>
      <c r="H521" s="176"/>
      <c r="I521" s="176"/>
      <c r="J521" s="176"/>
      <c r="K521" s="176"/>
      <c r="L521" s="176"/>
      <c r="M521" s="371"/>
      <c r="N521" s="176"/>
      <c r="O521" s="176"/>
      <c r="P521" s="176"/>
      <c r="Q521" s="372"/>
      <c r="R521" s="373"/>
      <c r="S521" s="176"/>
      <c r="T521" s="176"/>
      <c r="U521" s="176"/>
      <c r="V521" s="176"/>
      <c r="W521" s="176"/>
      <c r="X521" s="176"/>
      <c r="Y521" s="176"/>
      <c r="Z521" s="176"/>
      <c r="AA521" s="176"/>
      <c r="AB521" s="176"/>
      <c r="AC521" s="176"/>
      <c r="AD521" s="176"/>
      <c r="AE521" s="176"/>
      <c r="AF521" s="176"/>
      <c r="AG521" s="176"/>
      <c r="AH521" s="176"/>
      <c r="AI521" s="176"/>
      <c r="AJ521" s="176"/>
      <c r="AN521" s="176"/>
      <c r="AZ521" s="176"/>
    </row>
    <row r="522" spans="2:52" ht="12.75" customHeight="1">
      <c r="B522" s="176"/>
      <c r="C522" s="176"/>
      <c r="D522" s="176"/>
      <c r="E522" s="370"/>
      <c r="F522" s="370"/>
      <c r="G522" s="176"/>
      <c r="H522" s="176"/>
      <c r="I522" s="176"/>
      <c r="J522" s="176"/>
      <c r="K522" s="176"/>
      <c r="L522" s="176"/>
      <c r="M522" s="371"/>
      <c r="N522" s="176"/>
      <c r="O522" s="176"/>
      <c r="P522" s="176"/>
      <c r="Q522" s="372"/>
      <c r="R522" s="373"/>
      <c r="S522" s="176"/>
      <c r="T522" s="176"/>
      <c r="U522" s="176"/>
      <c r="V522" s="176"/>
      <c r="W522" s="176"/>
      <c r="X522" s="176"/>
      <c r="Y522" s="176"/>
      <c r="Z522" s="176"/>
      <c r="AA522" s="176"/>
      <c r="AB522" s="176"/>
      <c r="AC522" s="176"/>
      <c r="AD522" s="176"/>
      <c r="AE522" s="176"/>
      <c r="AF522" s="176"/>
      <c r="AG522" s="176"/>
      <c r="AH522" s="176"/>
      <c r="AI522" s="176"/>
      <c r="AJ522" s="176"/>
      <c r="AN522" s="176"/>
      <c r="AZ522" s="176"/>
    </row>
    <row r="523" spans="2:52" ht="12.75" customHeight="1">
      <c r="B523" s="176"/>
      <c r="C523" s="176"/>
      <c r="D523" s="176"/>
      <c r="E523" s="370"/>
      <c r="F523" s="370"/>
      <c r="G523" s="176"/>
      <c r="H523" s="176"/>
      <c r="I523" s="176"/>
      <c r="J523" s="176"/>
      <c r="K523" s="176"/>
      <c r="L523" s="176"/>
      <c r="M523" s="371"/>
      <c r="N523" s="176"/>
      <c r="O523" s="176"/>
      <c r="P523" s="176"/>
      <c r="Q523" s="372"/>
      <c r="R523" s="373"/>
      <c r="S523" s="176"/>
      <c r="T523" s="176"/>
      <c r="U523" s="176"/>
      <c r="V523" s="176"/>
      <c r="W523" s="176"/>
      <c r="X523" s="176"/>
      <c r="Y523" s="176"/>
      <c r="Z523" s="176"/>
      <c r="AA523" s="176"/>
      <c r="AB523" s="176"/>
      <c r="AC523" s="176"/>
      <c r="AD523" s="176"/>
      <c r="AE523" s="176"/>
      <c r="AF523" s="176"/>
      <c r="AG523" s="176"/>
      <c r="AH523" s="176"/>
      <c r="AI523" s="176"/>
      <c r="AJ523" s="176"/>
      <c r="AN523" s="176"/>
      <c r="AZ523" s="176"/>
    </row>
    <row r="524" spans="2:52" ht="12.75" customHeight="1">
      <c r="B524" s="176"/>
      <c r="C524" s="176"/>
      <c r="D524" s="176"/>
      <c r="E524" s="370"/>
      <c r="F524" s="370"/>
      <c r="G524" s="176"/>
      <c r="H524" s="176"/>
      <c r="I524" s="176"/>
      <c r="J524" s="176"/>
      <c r="K524" s="176"/>
      <c r="L524" s="176"/>
      <c r="M524" s="371"/>
      <c r="N524" s="176"/>
      <c r="O524" s="176"/>
      <c r="P524" s="176"/>
      <c r="Q524" s="372"/>
      <c r="R524" s="373"/>
      <c r="S524" s="176"/>
      <c r="T524" s="176"/>
      <c r="U524" s="176"/>
      <c r="V524" s="176"/>
      <c r="W524" s="176"/>
      <c r="X524" s="176"/>
      <c r="Y524" s="176"/>
      <c r="Z524" s="176"/>
      <c r="AA524" s="176"/>
      <c r="AB524" s="176"/>
      <c r="AC524" s="176"/>
      <c r="AD524" s="176"/>
      <c r="AE524" s="176"/>
      <c r="AF524" s="176"/>
      <c r="AG524" s="176"/>
      <c r="AH524" s="176"/>
      <c r="AI524" s="176"/>
      <c r="AJ524" s="176"/>
      <c r="AN524" s="176"/>
      <c r="AZ524" s="176"/>
    </row>
    <row r="525" spans="2:52" ht="12.75" customHeight="1">
      <c r="B525" s="176"/>
      <c r="C525" s="176"/>
      <c r="D525" s="176"/>
      <c r="E525" s="370"/>
      <c r="F525" s="370"/>
      <c r="G525" s="176"/>
      <c r="H525" s="176"/>
      <c r="I525" s="176"/>
      <c r="J525" s="176"/>
      <c r="K525" s="176"/>
      <c r="L525" s="176"/>
      <c r="M525" s="371"/>
      <c r="N525" s="176"/>
      <c r="O525" s="176"/>
      <c r="P525" s="176"/>
      <c r="Q525" s="372"/>
      <c r="R525" s="373"/>
      <c r="S525" s="176"/>
      <c r="T525" s="176"/>
      <c r="U525" s="176"/>
      <c r="V525" s="176"/>
      <c r="W525" s="176"/>
      <c r="X525" s="176"/>
      <c r="Y525" s="176"/>
      <c r="Z525" s="176"/>
      <c r="AA525" s="176"/>
      <c r="AB525" s="176"/>
      <c r="AC525" s="176"/>
      <c r="AD525" s="176"/>
      <c r="AE525" s="176"/>
      <c r="AF525" s="176"/>
      <c r="AG525" s="176"/>
      <c r="AH525" s="176"/>
      <c r="AI525" s="176"/>
      <c r="AJ525" s="176"/>
      <c r="AN525" s="176"/>
      <c r="AZ525" s="176"/>
    </row>
    <row r="526" spans="2:52" ht="12.75" customHeight="1">
      <c r="B526" s="176"/>
      <c r="C526" s="176"/>
      <c r="D526" s="176"/>
      <c r="E526" s="370"/>
      <c r="F526" s="370"/>
      <c r="G526" s="176"/>
      <c r="H526" s="176"/>
      <c r="I526" s="176"/>
      <c r="J526" s="176"/>
      <c r="K526" s="176"/>
      <c r="L526" s="176"/>
      <c r="M526" s="371"/>
      <c r="N526" s="176"/>
      <c r="O526" s="176"/>
      <c r="P526" s="176"/>
      <c r="Q526" s="372"/>
      <c r="R526" s="373"/>
      <c r="S526" s="176"/>
      <c r="T526" s="176"/>
      <c r="U526" s="176"/>
      <c r="V526" s="176"/>
      <c r="W526" s="176"/>
      <c r="X526" s="176"/>
      <c r="Y526" s="176"/>
      <c r="Z526" s="176"/>
      <c r="AA526" s="176"/>
      <c r="AB526" s="176"/>
      <c r="AC526" s="176"/>
      <c r="AD526" s="176"/>
      <c r="AE526" s="176"/>
      <c r="AF526" s="176"/>
      <c r="AG526" s="176"/>
      <c r="AH526" s="176"/>
      <c r="AI526" s="176"/>
      <c r="AJ526" s="176"/>
      <c r="AN526" s="176"/>
      <c r="AZ526" s="176"/>
    </row>
    <row r="527" spans="2:52" ht="12.75" customHeight="1">
      <c r="B527" s="176"/>
      <c r="C527" s="176"/>
      <c r="D527" s="176"/>
      <c r="E527" s="370"/>
      <c r="F527" s="370"/>
      <c r="G527" s="176"/>
      <c r="H527" s="176"/>
      <c r="I527" s="176"/>
      <c r="J527" s="176"/>
      <c r="K527" s="176"/>
      <c r="L527" s="176"/>
      <c r="M527" s="371"/>
      <c r="N527" s="176"/>
      <c r="O527" s="176"/>
      <c r="P527" s="176"/>
      <c r="Q527" s="372"/>
      <c r="R527" s="373"/>
      <c r="S527" s="176"/>
      <c r="T527" s="176"/>
      <c r="U527" s="176"/>
      <c r="V527" s="176"/>
      <c r="W527" s="176"/>
      <c r="X527" s="176"/>
      <c r="Y527" s="176"/>
      <c r="Z527" s="176"/>
      <c r="AA527" s="176"/>
      <c r="AB527" s="176"/>
      <c r="AC527" s="176"/>
      <c r="AD527" s="176"/>
      <c r="AE527" s="176"/>
      <c r="AF527" s="176"/>
      <c r="AG527" s="176"/>
      <c r="AH527" s="176"/>
      <c r="AI527" s="176"/>
      <c r="AJ527" s="176"/>
      <c r="AN527" s="176"/>
      <c r="AZ527" s="176"/>
    </row>
    <row r="528" spans="2:52" ht="12.75" customHeight="1">
      <c r="B528" s="176"/>
      <c r="C528" s="176"/>
      <c r="D528" s="176"/>
      <c r="E528" s="370"/>
      <c r="F528" s="370"/>
      <c r="G528" s="176"/>
      <c r="H528" s="176"/>
      <c r="I528" s="176"/>
      <c r="J528" s="176"/>
      <c r="K528" s="176"/>
      <c r="L528" s="176"/>
      <c r="M528" s="371"/>
      <c r="N528" s="176"/>
      <c r="O528" s="176"/>
      <c r="P528" s="176"/>
      <c r="Q528" s="372"/>
      <c r="R528" s="373"/>
      <c r="S528" s="176"/>
      <c r="T528" s="176"/>
      <c r="U528" s="176"/>
      <c r="V528" s="176"/>
      <c r="W528" s="176"/>
      <c r="X528" s="176"/>
      <c r="Y528" s="176"/>
      <c r="Z528" s="176"/>
      <c r="AA528" s="176"/>
      <c r="AB528" s="176"/>
      <c r="AC528" s="176"/>
      <c r="AD528" s="176"/>
      <c r="AE528" s="176"/>
      <c r="AF528" s="176"/>
      <c r="AG528" s="176"/>
      <c r="AH528" s="176"/>
      <c r="AI528" s="176"/>
      <c r="AJ528" s="176"/>
      <c r="AN528" s="176"/>
      <c r="AZ528" s="176"/>
    </row>
    <row r="529" spans="2:52" ht="12.75" customHeight="1">
      <c r="B529" s="176"/>
      <c r="C529" s="176"/>
      <c r="D529" s="176"/>
      <c r="E529" s="370"/>
      <c r="F529" s="370"/>
      <c r="G529" s="176"/>
      <c r="H529" s="176"/>
      <c r="I529" s="176"/>
      <c r="J529" s="176"/>
      <c r="K529" s="176"/>
      <c r="L529" s="176"/>
      <c r="M529" s="371"/>
      <c r="N529" s="176"/>
      <c r="O529" s="176"/>
      <c r="P529" s="176"/>
      <c r="Q529" s="372"/>
      <c r="R529" s="373"/>
      <c r="S529" s="176"/>
      <c r="T529" s="176"/>
      <c r="U529" s="176"/>
      <c r="V529" s="176"/>
      <c r="W529" s="176"/>
      <c r="X529" s="176"/>
      <c r="Y529" s="176"/>
      <c r="Z529" s="176"/>
      <c r="AA529" s="176"/>
      <c r="AB529" s="176"/>
      <c r="AC529" s="176"/>
      <c r="AD529" s="176"/>
      <c r="AE529" s="176"/>
      <c r="AF529" s="176"/>
      <c r="AG529" s="176"/>
      <c r="AH529" s="176"/>
      <c r="AI529" s="176"/>
      <c r="AJ529" s="176"/>
      <c r="AN529" s="176"/>
      <c r="AZ529" s="176"/>
    </row>
    <row r="530" spans="2:52" ht="12.75" customHeight="1">
      <c r="B530" s="176"/>
      <c r="C530" s="176"/>
      <c r="D530" s="176"/>
      <c r="E530" s="370"/>
      <c r="F530" s="370"/>
      <c r="G530" s="176"/>
      <c r="H530" s="176"/>
      <c r="I530" s="176"/>
      <c r="J530" s="176"/>
      <c r="K530" s="176"/>
      <c r="L530" s="176"/>
      <c r="M530" s="371"/>
      <c r="N530" s="176"/>
      <c r="O530" s="176"/>
      <c r="P530" s="176"/>
      <c r="Q530" s="372"/>
      <c r="R530" s="373"/>
      <c r="S530" s="176"/>
      <c r="T530" s="176"/>
      <c r="U530" s="176"/>
      <c r="V530" s="176"/>
      <c r="W530" s="176"/>
      <c r="X530" s="176"/>
      <c r="Y530" s="176"/>
      <c r="Z530" s="176"/>
      <c r="AA530" s="176"/>
      <c r="AB530" s="176"/>
      <c r="AC530" s="176"/>
      <c r="AD530" s="176"/>
      <c r="AE530" s="176"/>
      <c r="AF530" s="176"/>
      <c r="AG530" s="176"/>
      <c r="AH530" s="176"/>
      <c r="AI530" s="176"/>
      <c r="AJ530" s="176"/>
      <c r="AN530" s="176"/>
      <c r="AZ530" s="176"/>
    </row>
    <row r="531" spans="2:52" ht="12.75" customHeight="1">
      <c r="B531" s="176"/>
      <c r="C531" s="176"/>
      <c r="D531" s="176"/>
      <c r="E531" s="370"/>
      <c r="F531" s="370"/>
      <c r="G531" s="176"/>
      <c r="H531" s="176"/>
      <c r="I531" s="176"/>
      <c r="J531" s="176"/>
      <c r="K531" s="176"/>
      <c r="L531" s="176"/>
      <c r="M531" s="371"/>
      <c r="N531" s="176"/>
      <c r="O531" s="176"/>
      <c r="P531" s="176"/>
      <c r="Q531" s="372"/>
      <c r="R531" s="373"/>
      <c r="S531" s="176"/>
      <c r="T531" s="176"/>
      <c r="U531" s="176"/>
      <c r="V531" s="176"/>
      <c r="W531" s="176"/>
      <c r="X531" s="176"/>
      <c r="Y531" s="176"/>
      <c r="Z531" s="176"/>
      <c r="AA531" s="176"/>
      <c r="AB531" s="176"/>
      <c r="AC531" s="176"/>
      <c r="AD531" s="176"/>
      <c r="AE531" s="176"/>
      <c r="AF531" s="176"/>
      <c r="AG531" s="176"/>
      <c r="AH531" s="176"/>
      <c r="AI531" s="176"/>
      <c r="AJ531" s="176"/>
      <c r="AN531" s="176"/>
      <c r="AZ531" s="176"/>
    </row>
    <row r="532" spans="2:52" ht="12.75" customHeight="1">
      <c r="B532" s="176"/>
      <c r="C532" s="176"/>
      <c r="D532" s="176"/>
      <c r="E532" s="370"/>
      <c r="F532" s="370"/>
      <c r="G532" s="176"/>
      <c r="H532" s="176"/>
      <c r="I532" s="176"/>
      <c r="J532" s="176"/>
      <c r="K532" s="176"/>
      <c r="L532" s="176"/>
      <c r="M532" s="371"/>
      <c r="N532" s="176"/>
      <c r="O532" s="176"/>
      <c r="P532" s="176"/>
      <c r="Q532" s="372"/>
      <c r="R532" s="373"/>
      <c r="S532" s="176"/>
      <c r="T532" s="176"/>
      <c r="U532" s="176"/>
      <c r="V532" s="176"/>
      <c r="W532" s="176"/>
      <c r="X532" s="176"/>
      <c r="Y532" s="176"/>
      <c r="Z532" s="176"/>
      <c r="AA532" s="176"/>
      <c r="AB532" s="176"/>
      <c r="AC532" s="176"/>
      <c r="AD532" s="176"/>
      <c r="AE532" s="176"/>
      <c r="AF532" s="176"/>
      <c r="AG532" s="176"/>
      <c r="AH532" s="176"/>
      <c r="AI532" s="176"/>
      <c r="AJ532" s="176"/>
      <c r="AN532" s="176"/>
      <c r="AZ532" s="176"/>
    </row>
    <row r="533" spans="2:52" ht="12.75" customHeight="1">
      <c r="B533" s="176"/>
      <c r="C533" s="176"/>
      <c r="D533" s="176"/>
      <c r="E533" s="370"/>
      <c r="F533" s="370"/>
      <c r="G533" s="176"/>
      <c r="H533" s="176"/>
      <c r="I533" s="176"/>
      <c r="J533" s="176"/>
      <c r="K533" s="176"/>
      <c r="L533" s="176"/>
      <c r="M533" s="371"/>
      <c r="N533" s="176"/>
      <c r="O533" s="176"/>
      <c r="P533" s="176"/>
      <c r="Q533" s="372"/>
      <c r="R533" s="373"/>
      <c r="S533" s="176"/>
      <c r="T533" s="176"/>
      <c r="U533" s="176"/>
      <c r="V533" s="176"/>
      <c r="W533" s="176"/>
      <c r="X533" s="176"/>
      <c r="Y533" s="176"/>
      <c r="Z533" s="176"/>
      <c r="AA533" s="176"/>
      <c r="AB533" s="176"/>
      <c r="AC533" s="176"/>
      <c r="AD533" s="176"/>
      <c r="AE533" s="176"/>
      <c r="AF533" s="176"/>
      <c r="AG533" s="176"/>
      <c r="AH533" s="176"/>
      <c r="AI533" s="176"/>
      <c r="AJ533" s="176"/>
      <c r="AN533" s="176"/>
      <c r="AZ533" s="176"/>
    </row>
    <row r="534" spans="2:52" ht="12.75" customHeight="1">
      <c r="B534" s="176"/>
      <c r="C534" s="176"/>
      <c r="D534" s="176"/>
      <c r="E534" s="370"/>
      <c r="F534" s="370"/>
      <c r="G534" s="176"/>
      <c r="H534" s="176"/>
      <c r="I534" s="176"/>
      <c r="J534" s="176"/>
      <c r="K534" s="176"/>
      <c r="L534" s="176"/>
      <c r="M534" s="371"/>
      <c r="N534" s="176"/>
      <c r="O534" s="176"/>
      <c r="P534" s="176"/>
      <c r="Q534" s="372"/>
      <c r="R534" s="373"/>
      <c r="S534" s="176"/>
      <c r="T534" s="176"/>
      <c r="U534" s="176"/>
      <c r="V534" s="176"/>
      <c r="W534" s="176"/>
      <c r="X534" s="176"/>
      <c r="Y534" s="176"/>
      <c r="Z534" s="176"/>
      <c r="AA534" s="176"/>
      <c r="AB534" s="176"/>
      <c r="AC534" s="176"/>
      <c r="AD534" s="176"/>
      <c r="AE534" s="176"/>
      <c r="AF534" s="176"/>
      <c r="AG534" s="176"/>
      <c r="AH534" s="176"/>
      <c r="AI534" s="176"/>
      <c r="AJ534" s="176"/>
      <c r="AN534" s="176"/>
      <c r="AZ534" s="176"/>
    </row>
    <row r="535" spans="2:52" ht="12.75" customHeight="1">
      <c r="B535" s="176"/>
      <c r="C535" s="176"/>
      <c r="D535" s="176"/>
      <c r="E535" s="370"/>
      <c r="F535" s="370"/>
      <c r="G535" s="176"/>
      <c r="H535" s="176"/>
      <c r="I535" s="176"/>
      <c r="J535" s="176"/>
      <c r="K535" s="176"/>
      <c r="L535" s="176"/>
      <c r="M535" s="371"/>
      <c r="N535" s="176"/>
      <c r="O535" s="176"/>
      <c r="P535" s="176"/>
      <c r="Q535" s="372"/>
      <c r="R535" s="373"/>
      <c r="S535" s="176"/>
      <c r="T535" s="176"/>
      <c r="U535" s="176"/>
      <c r="V535" s="176"/>
      <c r="W535" s="176"/>
      <c r="X535" s="176"/>
      <c r="Y535" s="176"/>
      <c r="Z535" s="176"/>
      <c r="AA535" s="176"/>
      <c r="AB535" s="176"/>
      <c r="AC535" s="176"/>
      <c r="AD535" s="176"/>
      <c r="AE535" s="176"/>
      <c r="AF535" s="176"/>
      <c r="AG535" s="176"/>
      <c r="AH535" s="176"/>
      <c r="AI535" s="176"/>
      <c r="AJ535" s="176"/>
      <c r="AN535" s="176"/>
      <c r="AZ535" s="176"/>
    </row>
    <row r="536" spans="2:52" ht="12.75" customHeight="1">
      <c r="B536" s="176"/>
      <c r="C536" s="176"/>
      <c r="D536" s="176"/>
      <c r="E536" s="370"/>
      <c r="F536" s="370"/>
      <c r="G536" s="176"/>
      <c r="H536" s="176"/>
      <c r="I536" s="176"/>
      <c r="J536" s="176"/>
      <c r="K536" s="176"/>
      <c r="L536" s="176"/>
      <c r="M536" s="371"/>
      <c r="N536" s="176"/>
      <c r="O536" s="176"/>
      <c r="P536" s="176"/>
      <c r="Q536" s="372"/>
      <c r="R536" s="373"/>
      <c r="S536" s="176"/>
      <c r="T536" s="176"/>
      <c r="U536" s="176"/>
      <c r="V536" s="176"/>
      <c r="W536" s="176"/>
      <c r="X536" s="176"/>
      <c r="Y536" s="176"/>
      <c r="Z536" s="176"/>
      <c r="AA536" s="176"/>
      <c r="AB536" s="176"/>
      <c r="AC536" s="176"/>
      <c r="AD536" s="176"/>
      <c r="AE536" s="176"/>
      <c r="AF536" s="176"/>
      <c r="AG536" s="176"/>
      <c r="AH536" s="176"/>
      <c r="AI536" s="176"/>
      <c r="AJ536" s="176"/>
      <c r="AN536" s="176"/>
      <c r="AZ536" s="176"/>
    </row>
    <row r="537" spans="2:52" ht="12.75" customHeight="1">
      <c r="B537" s="176"/>
      <c r="C537" s="176"/>
      <c r="D537" s="176"/>
      <c r="E537" s="370"/>
      <c r="F537" s="370"/>
      <c r="G537" s="176"/>
      <c r="H537" s="176"/>
      <c r="I537" s="176"/>
      <c r="J537" s="176"/>
      <c r="K537" s="176"/>
      <c r="L537" s="176"/>
      <c r="M537" s="371"/>
      <c r="N537" s="176"/>
      <c r="O537" s="176"/>
      <c r="P537" s="176"/>
      <c r="Q537" s="372"/>
      <c r="R537" s="373"/>
      <c r="S537" s="176"/>
      <c r="T537" s="176"/>
      <c r="U537" s="176"/>
      <c r="V537" s="176"/>
      <c r="W537" s="176"/>
      <c r="X537" s="176"/>
      <c r="Y537" s="176"/>
      <c r="Z537" s="176"/>
      <c r="AA537" s="176"/>
      <c r="AB537" s="176"/>
      <c r="AC537" s="176"/>
      <c r="AD537" s="176"/>
      <c r="AE537" s="176"/>
      <c r="AF537" s="176"/>
      <c r="AG537" s="176"/>
      <c r="AH537" s="176"/>
      <c r="AI537" s="176"/>
      <c r="AJ537" s="176"/>
      <c r="AN537" s="176"/>
      <c r="AZ537" s="176"/>
    </row>
    <row r="538" spans="2:52" ht="12.75" customHeight="1">
      <c r="B538" s="176"/>
      <c r="C538" s="176"/>
      <c r="D538" s="176"/>
      <c r="E538" s="370"/>
      <c r="F538" s="370"/>
      <c r="G538" s="176"/>
      <c r="H538" s="176"/>
      <c r="I538" s="176"/>
      <c r="J538" s="176"/>
      <c r="K538" s="176"/>
      <c r="L538" s="176"/>
      <c r="M538" s="371"/>
      <c r="N538" s="176"/>
      <c r="O538" s="176"/>
      <c r="P538" s="176"/>
      <c r="Q538" s="372"/>
      <c r="R538" s="373"/>
      <c r="S538" s="176"/>
      <c r="T538" s="176"/>
      <c r="U538" s="176"/>
      <c r="V538" s="176"/>
      <c r="W538" s="176"/>
      <c r="X538" s="176"/>
      <c r="Y538" s="176"/>
      <c r="Z538" s="176"/>
      <c r="AA538" s="176"/>
      <c r="AB538" s="176"/>
      <c r="AC538" s="176"/>
      <c r="AD538" s="176"/>
      <c r="AE538" s="176"/>
      <c r="AF538" s="176"/>
      <c r="AG538" s="176"/>
      <c r="AH538" s="176"/>
      <c r="AI538" s="176"/>
      <c r="AJ538" s="176"/>
      <c r="AN538" s="176"/>
      <c r="AZ538" s="176"/>
    </row>
    <row r="539" spans="2:52" ht="12.75" customHeight="1">
      <c r="B539" s="176"/>
      <c r="C539" s="176"/>
      <c r="D539" s="176"/>
      <c r="E539" s="370"/>
      <c r="F539" s="370"/>
      <c r="G539" s="176"/>
      <c r="H539" s="176"/>
      <c r="I539" s="176"/>
      <c r="J539" s="176"/>
      <c r="K539" s="176"/>
      <c r="L539" s="176"/>
      <c r="M539" s="371"/>
      <c r="N539" s="176"/>
      <c r="O539" s="176"/>
      <c r="P539" s="176"/>
      <c r="Q539" s="372"/>
      <c r="R539" s="373"/>
      <c r="S539" s="176"/>
      <c r="T539" s="176"/>
      <c r="U539" s="176"/>
      <c r="V539" s="176"/>
      <c r="W539" s="176"/>
      <c r="X539" s="176"/>
      <c r="Y539" s="176"/>
      <c r="Z539" s="176"/>
      <c r="AA539" s="176"/>
      <c r="AB539" s="176"/>
      <c r="AC539" s="176"/>
      <c r="AD539" s="176"/>
      <c r="AE539" s="176"/>
      <c r="AF539" s="176"/>
      <c r="AG539" s="176"/>
      <c r="AH539" s="176"/>
      <c r="AI539" s="176"/>
      <c r="AJ539" s="176"/>
      <c r="AN539" s="176"/>
      <c r="AZ539" s="176"/>
    </row>
    <row r="540" spans="2:52" ht="12.75" customHeight="1">
      <c r="B540" s="176"/>
      <c r="C540" s="176"/>
      <c r="D540" s="176"/>
      <c r="E540" s="370"/>
      <c r="F540" s="370"/>
      <c r="G540" s="176"/>
      <c r="H540" s="176"/>
      <c r="I540" s="176"/>
      <c r="J540" s="176"/>
      <c r="K540" s="176"/>
      <c r="L540" s="176"/>
      <c r="M540" s="371"/>
      <c r="N540" s="176"/>
      <c r="O540" s="176"/>
      <c r="P540" s="176"/>
      <c r="Q540" s="372"/>
      <c r="R540" s="373"/>
      <c r="S540" s="176"/>
      <c r="T540" s="176"/>
      <c r="U540" s="176"/>
      <c r="V540" s="176"/>
      <c r="W540" s="176"/>
      <c r="X540" s="176"/>
      <c r="Y540" s="176"/>
      <c r="Z540" s="176"/>
      <c r="AA540" s="176"/>
      <c r="AB540" s="176"/>
      <c r="AC540" s="176"/>
      <c r="AD540" s="176"/>
      <c r="AE540" s="176"/>
      <c r="AF540" s="176"/>
      <c r="AG540" s="176"/>
      <c r="AH540" s="176"/>
      <c r="AI540" s="176"/>
      <c r="AJ540" s="176"/>
      <c r="AN540" s="176"/>
      <c r="AZ540" s="176"/>
    </row>
    <row r="541" spans="2:52" ht="12.75" customHeight="1">
      <c r="B541" s="176"/>
      <c r="C541" s="176"/>
      <c r="D541" s="176"/>
      <c r="E541" s="370"/>
      <c r="F541" s="370"/>
      <c r="G541" s="176"/>
      <c r="H541" s="176"/>
      <c r="I541" s="176"/>
      <c r="J541" s="176"/>
      <c r="K541" s="176"/>
      <c r="L541" s="176"/>
      <c r="M541" s="371"/>
      <c r="N541" s="176"/>
      <c r="O541" s="176"/>
      <c r="P541" s="176"/>
      <c r="Q541" s="372"/>
      <c r="R541" s="373"/>
      <c r="S541" s="176"/>
      <c r="T541" s="176"/>
      <c r="U541" s="176"/>
      <c r="V541" s="176"/>
      <c r="W541" s="176"/>
      <c r="X541" s="176"/>
      <c r="Y541" s="176"/>
      <c r="Z541" s="176"/>
      <c r="AA541" s="176"/>
      <c r="AB541" s="176"/>
      <c r="AC541" s="176"/>
      <c r="AD541" s="176"/>
      <c r="AE541" s="176"/>
      <c r="AF541" s="176"/>
      <c r="AG541" s="176"/>
      <c r="AH541" s="176"/>
      <c r="AI541" s="176"/>
      <c r="AJ541" s="176"/>
      <c r="AN541" s="176"/>
      <c r="AZ541" s="176"/>
    </row>
    <row r="542" spans="2:52" ht="12.75" customHeight="1">
      <c r="B542" s="176"/>
      <c r="C542" s="176"/>
      <c r="D542" s="176"/>
      <c r="E542" s="370"/>
      <c r="F542" s="370"/>
      <c r="G542" s="176"/>
      <c r="H542" s="176"/>
      <c r="I542" s="176"/>
      <c r="J542" s="176"/>
      <c r="K542" s="176"/>
      <c r="L542" s="176"/>
      <c r="M542" s="371"/>
      <c r="N542" s="176"/>
      <c r="O542" s="176"/>
      <c r="P542" s="176"/>
      <c r="Q542" s="372"/>
      <c r="R542" s="373"/>
      <c r="S542" s="176"/>
      <c r="T542" s="176"/>
      <c r="U542" s="176"/>
      <c r="V542" s="176"/>
      <c r="W542" s="176"/>
      <c r="X542" s="176"/>
      <c r="Y542" s="176"/>
      <c r="Z542" s="176"/>
      <c r="AA542" s="176"/>
      <c r="AB542" s="176"/>
      <c r="AC542" s="176"/>
      <c r="AD542" s="176"/>
      <c r="AE542" s="176"/>
      <c r="AF542" s="176"/>
      <c r="AG542" s="176"/>
      <c r="AH542" s="176"/>
      <c r="AI542" s="176"/>
      <c r="AJ542" s="176"/>
      <c r="AN542" s="176"/>
      <c r="AZ542" s="176"/>
    </row>
    <row r="543" spans="2:52" ht="12.75" customHeight="1">
      <c r="B543" s="176"/>
      <c r="C543" s="176"/>
      <c r="D543" s="176"/>
      <c r="E543" s="370"/>
      <c r="F543" s="370"/>
      <c r="G543" s="176"/>
      <c r="H543" s="176"/>
      <c r="I543" s="176"/>
      <c r="J543" s="176"/>
      <c r="K543" s="176"/>
      <c r="L543" s="176"/>
      <c r="M543" s="371"/>
      <c r="N543" s="176"/>
      <c r="O543" s="176"/>
      <c r="P543" s="176"/>
      <c r="Q543" s="372"/>
      <c r="R543" s="373"/>
      <c r="S543" s="176"/>
      <c r="T543" s="176"/>
      <c r="U543" s="176"/>
      <c r="V543" s="176"/>
      <c r="W543" s="176"/>
      <c r="X543" s="176"/>
      <c r="Y543" s="176"/>
      <c r="Z543" s="176"/>
      <c r="AA543" s="176"/>
      <c r="AB543" s="176"/>
      <c r="AC543" s="176"/>
      <c r="AD543" s="176"/>
      <c r="AE543" s="176"/>
      <c r="AF543" s="176"/>
      <c r="AG543" s="176"/>
      <c r="AH543" s="176"/>
      <c r="AI543" s="176"/>
      <c r="AJ543" s="176"/>
      <c r="AN543" s="176"/>
      <c r="AZ543" s="176"/>
    </row>
    <row r="544" spans="2:52" ht="12.75" customHeight="1">
      <c r="B544" s="176"/>
      <c r="C544" s="176"/>
      <c r="D544" s="176"/>
      <c r="E544" s="370"/>
      <c r="F544" s="370"/>
      <c r="G544" s="176"/>
      <c r="H544" s="176"/>
      <c r="I544" s="176"/>
      <c r="J544" s="176"/>
      <c r="K544" s="176"/>
      <c r="L544" s="176"/>
      <c r="M544" s="371"/>
      <c r="N544" s="176"/>
      <c r="O544" s="176"/>
      <c r="P544" s="176"/>
      <c r="Q544" s="372"/>
      <c r="R544" s="373"/>
      <c r="S544" s="176"/>
      <c r="T544" s="176"/>
      <c r="U544" s="176"/>
      <c r="V544" s="176"/>
      <c r="W544" s="176"/>
      <c r="X544" s="176"/>
      <c r="Y544" s="176"/>
      <c r="Z544" s="176"/>
      <c r="AA544" s="176"/>
      <c r="AB544" s="176"/>
      <c r="AC544" s="176"/>
      <c r="AD544" s="176"/>
      <c r="AE544" s="176"/>
      <c r="AF544" s="176"/>
      <c r="AG544" s="176"/>
      <c r="AH544" s="176"/>
      <c r="AI544" s="176"/>
      <c r="AJ544" s="176"/>
      <c r="AN544" s="176"/>
      <c r="AZ544" s="176"/>
    </row>
    <row r="545" spans="2:52" ht="12.75" customHeight="1">
      <c r="B545" s="176"/>
      <c r="C545" s="176"/>
      <c r="D545" s="176"/>
      <c r="E545" s="370"/>
      <c r="F545" s="370"/>
      <c r="G545" s="176"/>
      <c r="H545" s="176"/>
      <c r="I545" s="176"/>
      <c r="J545" s="176"/>
      <c r="K545" s="176"/>
      <c r="L545" s="176"/>
      <c r="M545" s="371"/>
      <c r="N545" s="176"/>
      <c r="O545" s="176"/>
      <c r="P545" s="176"/>
      <c r="Q545" s="372"/>
      <c r="R545" s="373"/>
      <c r="S545" s="176"/>
      <c r="T545" s="176"/>
      <c r="U545" s="176"/>
      <c r="V545" s="176"/>
      <c r="W545" s="176"/>
      <c r="X545" s="176"/>
      <c r="Y545" s="176"/>
      <c r="Z545" s="176"/>
      <c r="AA545" s="176"/>
      <c r="AB545" s="176"/>
      <c r="AC545" s="176"/>
      <c r="AD545" s="176"/>
      <c r="AE545" s="176"/>
      <c r="AF545" s="176"/>
      <c r="AG545" s="176"/>
      <c r="AH545" s="176"/>
      <c r="AI545" s="176"/>
      <c r="AJ545" s="176"/>
      <c r="AN545" s="176"/>
      <c r="AZ545" s="176"/>
    </row>
    <row r="546" spans="2:52" ht="12.75" customHeight="1">
      <c r="B546" s="176"/>
      <c r="C546" s="176"/>
      <c r="D546" s="176"/>
      <c r="E546" s="370"/>
      <c r="F546" s="370"/>
      <c r="G546" s="176"/>
      <c r="H546" s="176"/>
      <c r="I546" s="176"/>
      <c r="J546" s="176"/>
      <c r="K546" s="176"/>
      <c r="L546" s="176"/>
      <c r="M546" s="371"/>
      <c r="N546" s="176"/>
      <c r="O546" s="176"/>
      <c r="P546" s="176"/>
      <c r="Q546" s="372"/>
      <c r="R546" s="373"/>
      <c r="S546" s="176"/>
      <c r="T546" s="176"/>
      <c r="U546" s="176"/>
      <c r="V546" s="176"/>
      <c r="W546" s="176"/>
      <c r="X546" s="176"/>
      <c r="Y546" s="176"/>
      <c r="Z546" s="176"/>
      <c r="AA546" s="176"/>
      <c r="AB546" s="176"/>
      <c r="AC546" s="176"/>
      <c r="AD546" s="176"/>
      <c r="AE546" s="176"/>
      <c r="AF546" s="176"/>
      <c r="AG546" s="176"/>
      <c r="AH546" s="176"/>
      <c r="AI546" s="176"/>
      <c r="AJ546" s="176"/>
      <c r="AN546" s="176"/>
      <c r="AZ546" s="176"/>
    </row>
    <row r="547" spans="2:52" ht="12.75" customHeight="1">
      <c r="B547" s="176"/>
      <c r="C547" s="176"/>
      <c r="D547" s="176"/>
      <c r="E547" s="370"/>
      <c r="F547" s="370"/>
      <c r="G547" s="176"/>
      <c r="H547" s="176"/>
      <c r="I547" s="176"/>
      <c r="J547" s="176"/>
      <c r="K547" s="176"/>
      <c r="L547" s="176"/>
      <c r="M547" s="371"/>
      <c r="N547" s="176"/>
      <c r="O547" s="176"/>
      <c r="P547" s="176"/>
      <c r="Q547" s="372"/>
      <c r="R547" s="373"/>
      <c r="S547" s="176"/>
      <c r="T547" s="176"/>
      <c r="U547" s="176"/>
      <c r="V547" s="176"/>
      <c r="W547" s="176"/>
      <c r="X547" s="176"/>
      <c r="Y547" s="176"/>
      <c r="Z547" s="176"/>
      <c r="AA547" s="176"/>
      <c r="AB547" s="176"/>
      <c r="AC547" s="176"/>
      <c r="AD547" s="176"/>
      <c r="AE547" s="176"/>
      <c r="AF547" s="176"/>
      <c r="AG547" s="176"/>
      <c r="AH547" s="176"/>
      <c r="AI547" s="176"/>
      <c r="AJ547" s="176"/>
      <c r="AN547" s="176"/>
      <c r="AZ547" s="176"/>
    </row>
    <row r="548" spans="2:52" ht="12.75" customHeight="1">
      <c r="B548" s="176"/>
      <c r="C548" s="176"/>
      <c r="D548" s="176"/>
      <c r="E548" s="370"/>
      <c r="F548" s="370"/>
      <c r="G548" s="176"/>
      <c r="H548" s="176"/>
      <c r="I548" s="176"/>
      <c r="J548" s="176"/>
      <c r="K548" s="176"/>
      <c r="L548" s="176"/>
      <c r="M548" s="371"/>
      <c r="N548" s="176"/>
      <c r="O548" s="176"/>
      <c r="P548" s="176"/>
      <c r="Q548" s="372"/>
      <c r="R548" s="373"/>
      <c r="S548" s="176"/>
      <c r="T548" s="176"/>
      <c r="U548" s="176"/>
      <c r="V548" s="176"/>
      <c r="W548" s="176"/>
      <c r="X548" s="176"/>
      <c r="Y548" s="176"/>
      <c r="Z548" s="176"/>
      <c r="AA548" s="176"/>
      <c r="AB548" s="176"/>
      <c r="AC548" s="176"/>
      <c r="AD548" s="176"/>
      <c r="AE548" s="176"/>
      <c r="AF548" s="176"/>
      <c r="AG548" s="176"/>
      <c r="AH548" s="176"/>
      <c r="AI548" s="176"/>
      <c r="AJ548" s="176"/>
      <c r="AN548" s="176"/>
      <c r="AZ548" s="176"/>
    </row>
    <row r="549" spans="2:52" ht="12.75" customHeight="1">
      <c r="B549" s="176"/>
      <c r="C549" s="176"/>
      <c r="D549" s="176"/>
      <c r="E549" s="370"/>
      <c r="F549" s="370"/>
      <c r="G549" s="176"/>
      <c r="H549" s="176"/>
      <c r="I549" s="176"/>
      <c r="J549" s="176"/>
      <c r="K549" s="176"/>
      <c r="L549" s="176"/>
      <c r="M549" s="371"/>
      <c r="N549" s="176"/>
      <c r="O549" s="176"/>
      <c r="P549" s="176"/>
      <c r="Q549" s="372"/>
      <c r="R549" s="373"/>
      <c r="S549" s="176"/>
      <c r="T549" s="176"/>
      <c r="U549" s="176"/>
      <c r="V549" s="176"/>
      <c r="W549" s="176"/>
      <c r="X549" s="176"/>
      <c r="Y549" s="176"/>
      <c r="Z549" s="176"/>
      <c r="AA549" s="176"/>
      <c r="AB549" s="176"/>
      <c r="AC549" s="176"/>
      <c r="AD549" s="176"/>
      <c r="AE549" s="176"/>
      <c r="AF549" s="176"/>
      <c r="AG549" s="176"/>
      <c r="AH549" s="176"/>
      <c r="AI549" s="176"/>
      <c r="AJ549" s="176"/>
      <c r="AN549" s="176"/>
      <c r="AZ549" s="176"/>
    </row>
    <row r="550" spans="2:52" ht="12.75" customHeight="1">
      <c r="B550" s="176"/>
      <c r="C550" s="176"/>
      <c r="D550" s="176"/>
      <c r="E550" s="370"/>
      <c r="F550" s="370"/>
      <c r="G550" s="176"/>
      <c r="H550" s="176"/>
      <c r="I550" s="176"/>
      <c r="J550" s="176"/>
      <c r="K550" s="176"/>
      <c r="L550" s="176"/>
      <c r="M550" s="371"/>
      <c r="N550" s="176"/>
      <c r="O550" s="176"/>
      <c r="P550" s="176"/>
      <c r="Q550" s="372"/>
      <c r="R550" s="373"/>
      <c r="S550" s="176"/>
      <c r="T550" s="176"/>
      <c r="U550" s="176"/>
      <c r="V550" s="176"/>
      <c r="W550" s="176"/>
      <c r="X550" s="176"/>
      <c r="Y550" s="176"/>
      <c r="Z550" s="176"/>
      <c r="AA550" s="176"/>
      <c r="AB550" s="176"/>
      <c r="AC550" s="176"/>
      <c r="AD550" s="176"/>
      <c r="AE550" s="176"/>
      <c r="AF550" s="176"/>
      <c r="AG550" s="176"/>
      <c r="AH550" s="176"/>
      <c r="AI550" s="176"/>
      <c r="AJ550" s="176"/>
      <c r="AN550" s="176"/>
      <c r="AZ550" s="176"/>
    </row>
    <row r="551" spans="2:52" ht="12.75" customHeight="1">
      <c r="B551" s="176"/>
      <c r="C551" s="176"/>
      <c r="D551" s="176"/>
      <c r="E551" s="370"/>
      <c r="F551" s="370"/>
      <c r="G551" s="176"/>
      <c r="H551" s="176"/>
      <c r="I551" s="176"/>
      <c r="J551" s="176"/>
      <c r="K551" s="176"/>
      <c r="L551" s="176"/>
      <c r="M551" s="371"/>
      <c r="N551" s="176"/>
      <c r="O551" s="176"/>
      <c r="P551" s="176"/>
      <c r="Q551" s="372"/>
      <c r="R551" s="373"/>
      <c r="S551" s="176"/>
      <c r="T551" s="176"/>
      <c r="U551" s="176"/>
      <c r="V551" s="176"/>
      <c r="W551" s="176"/>
      <c r="X551" s="176"/>
      <c r="Y551" s="176"/>
      <c r="Z551" s="176"/>
      <c r="AA551" s="176"/>
      <c r="AB551" s="176"/>
      <c r="AC551" s="176"/>
      <c r="AD551" s="176"/>
      <c r="AE551" s="176"/>
      <c r="AF551" s="176"/>
      <c r="AG551" s="176"/>
      <c r="AH551" s="176"/>
      <c r="AI551" s="176"/>
      <c r="AJ551" s="176"/>
      <c r="AN551" s="176"/>
      <c r="AZ551" s="176"/>
    </row>
    <row r="552" spans="2:52" ht="12.75" customHeight="1">
      <c r="B552" s="176"/>
      <c r="C552" s="176"/>
      <c r="D552" s="176"/>
      <c r="E552" s="370"/>
      <c r="F552" s="370"/>
      <c r="G552" s="176"/>
      <c r="H552" s="176"/>
      <c r="I552" s="176"/>
      <c r="J552" s="176"/>
      <c r="K552" s="176"/>
      <c r="L552" s="176"/>
      <c r="M552" s="371"/>
      <c r="N552" s="176"/>
      <c r="O552" s="176"/>
      <c r="P552" s="176"/>
      <c r="Q552" s="372"/>
      <c r="R552" s="373"/>
      <c r="S552" s="176"/>
      <c r="T552" s="176"/>
      <c r="U552" s="176"/>
      <c r="V552" s="176"/>
      <c r="W552" s="176"/>
      <c r="X552" s="176"/>
      <c r="Y552" s="176"/>
      <c r="Z552" s="176"/>
      <c r="AA552" s="176"/>
      <c r="AB552" s="176"/>
      <c r="AC552" s="176"/>
      <c r="AD552" s="176"/>
      <c r="AE552" s="176"/>
      <c r="AF552" s="176"/>
      <c r="AG552" s="176"/>
      <c r="AH552" s="176"/>
      <c r="AI552" s="176"/>
      <c r="AJ552" s="176"/>
      <c r="AN552" s="176"/>
      <c r="AZ552" s="176"/>
    </row>
    <row r="553" spans="2:52" ht="12.75" customHeight="1">
      <c r="B553" s="176"/>
      <c r="C553" s="176"/>
      <c r="D553" s="176"/>
      <c r="E553" s="370"/>
      <c r="F553" s="370"/>
      <c r="G553" s="176"/>
      <c r="H553" s="176"/>
      <c r="I553" s="176"/>
      <c r="J553" s="176"/>
      <c r="K553" s="176"/>
      <c r="L553" s="176"/>
      <c r="M553" s="371"/>
      <c r="N553" s="176"/>
      <c r="O553" s="176"/>
      <c r="P553" s="176"/>
      <c r="Q553" s="372"/>
      <c r="R553" s="373"/>
      <c r="S553" s="176"/>
      <c r="T553" s="176"/>
      <c r="U553" s="176"/>
      <c r="V553" s="176"/>
      <c r="W553" s="176"/>
      <c r="X553" s="176"/>
      <c r="Y553" s="176"/>
      <c r="Z553" s="176"/>
      <c r="AA553" s="176"/>
      <c r="AB553" s="176"/>
      <c r="AC553" s="176"/>
      <c r="AD553" s="176"/>
      <c r="AE553" s="176"/>
      <c r="AF553" s="176"/>
      <c r="AG553" s="176"/>
      <c r="AH553" s="176"/>
      <c r="AI553" s="176"/>
      <c r="AJ553" s="176"/>
      <c r="AN553" s="176"/>
      <c r="AZ553" s="176"/>
    </row>
    <row r="554" spans="2:52" ht="12.75" customHeight="1">
      <c r="B554" s="176"/>
      <c r="C554" s="176"/>
      <c r="D554" s="176"/>
      <c r="E554" s="370"/>
      <c r="F554" s="370"/>
      <c r="G554" s="176"/>
      <c r="H554" s="176"/>
      <c r="I554" s="176"/>
      <c r="J554" s="176"/>
      <c r="K554" s="176"/>
      <c r="L554" s="176"/>
      <c r="M554" s="371"/>
      <c r="N554" s="176"/>
      <c r="O554" s="176"/>
      <c r="P554" s="176"/>
      <c r="Q554" s="372"/>
      <c r="R554" s="373"/>
      <c r="S554" s="176"/>
      <c r="T554" s="176"/>
      <c r="U554" s="176"/>
      <c r="V554" s="176"/>
      <c r="W554" s="176"/>
      <c r="X554" s="176"/>
      <c r="Y554" s="176"/>
      <c r="Z554" s="176"/>
      <c r="AA554" s="176"/>
      <c r="AB554" s="176"/>
      <c r="AC554" s="176"/>
      <c r="AD554" s="176"/>
      <c r="AE554" s="176"/>
      <c r="AF554" s="176"/>
      <c r="AG554" s="176"/>
      <c r="AH554" s="176"/>
      <c r="AI554" s="176"/>
      <c r="AJ554" s="176"/>
      <c r="AN554" s="176"/>
      <c r="AZ554" s="176"/>
    </row>
    <row r="555" spans="2:52" ht="12.75" customHeight="1">
      <c r="B555" s="176"/>
      <c r="C555" s="176"/>
      <c r="D555" s="176"/>
      <c r="E555" s="370"/>
      <c r="F555" s="370"/>
      <c r="G555" s="176"/>
      <c r="H555" s="176"/>
      <c r="I555" s="176"/>
      <c r="J555" s="176"/>
      <c r="K555" s="176"/>
      <c r="L555" s="176"/>
      <c r="M555" s="371"/>
      <c r="N555" s="176"/>
      <c r="O555" s="176"/>
      <c r="P555" s="176"/>
      <c r="Q555" s="372"/>
      <c r="R555" s="373"/>
      <c r="S555" s="176"/>
      <c r="T555" s="176"/>
      <c r="U555" s="176"/>
      <c r="V555" s="176"/>
      <c r="W555" s="176"/>
      <c r="X555" s="176"/>
      <c r="Y555" s="176"/>
      <c r="Z555" s="176"/>
      <c r="AA555" s="176"/>
      <c r="AB555" s="176"/>
      <c r="AC555" s="176"/>
      <c r="AD555" s="176"/>
      <c r="AE555" s="176"/>
      <c r="AF555" s="176"/>
      <c r="AG555" s="176"/>
      <c r="AH555" s="176"/>
      <c r="AI555" s="176"/>
      <c r="AJ555" s="176"/>
      <c r="AN555" s="176"/>
      <c r="AZ555" s="176"/>
    </row>
    <row r="556" spans="2:52" ht="12.75" customHeight="1">
      <c r="B556" s="176"/>
      <c r="C556" s="176"/>
      <c r="D556" s="176"/>
      <c r="E556" s="370"/>
      <c r="F556" s="370"/>
      <c r="G556" s="176"/>
      <c r="H556" s="176"/>
      <c r="I556" s="176"/>
      <c r="J556" s="176"/>
      <c r="K556" s="176"/>
      <c r="L556" s="176"/>
      <c r="M556" s="371"/>
      <c r="N556" s="176"/>
      <c r="O556" s="176"/>
      <c r="P556" s="176"/>
      <c r="Q556" s="372"/>
      <c r="R556" s="373"/>
      <c r="S556" s="176"/>
      <c r="T556" s="176"/>
      <c r="U556" s="176"/>
      <c r="V556" s="176"/>
      <c r="W556" s="176"/>
      <c r="X556" s="176"/>
      <c r="Y556" s="176"/>
      <c r="Z556" s="176"/>
      <c r="AA556" s="176"/>
      <c r="AB556" s="176"/>
      <c r="AC556" s="176"/>
      <c r="AD556" s="176"/>
      <c r="AE556" s="176"/>
      <c r="AF556" s="176"/>
      <c r="AG556" s="176"/>
      <c r="AH556" s="176"/>
      <c r="AI556" s="176"/>
      <c r="AJ556" s="176"/>
      <c r="AN556" s="176"/>
      <c r="AZ556" s="176"/>
    </row>
    <row r="557" spans="2:52" ht="12.75" customHeight="1">
      <c r="B557" s="176"/>
      <c r="C557" s="176"/>
      <c r="D557" s="176"/>
      <c r="E557" s="370"/>
      <c r="F557" s="370"/>
      <c r="G557" s="176"/>
      <c r="H557" s="176"/>
      <c r="I557" s="176"/>
      <c r="J557" s="176"/>
      <c r="K557" s="176"/>
      <c r="L557" s="176"/>
      <c r="M557" s="371"/>
      <c r="N557" s="176"/>
      <c r="O557" s="176"/>
      <c r="P557" s="176"/>
      <c r="Q557" s="372"/>
      <c r="R557" s="373"/>
      <c r="S557" s="176"/>
      <c r="T557" s="176"/>
      <c r="U557" s="176"/>
      <c r="V557" s="176"/>
      <c r="W557" s="176"/>
      <c r="X557" s="176"/>
      <c r="Y557" s="176"/>
      <c r="Z557" s="176"/>
      <c r="AA557" s="176"/>
      <c r="AB557" s="176"/>
      <c r="AC557" s="176"/>
      <c r="AD557" s="176"/>
      <c r="AE557" s="176"/>
      <c r="AF557" s="176"/>
      <c r="AG557" s="176"/>
      <c r="AH557" s="176"/>
      <c r="AI557" s="176"/>
      <c r="AJ557" s="176"/>
      <c r="AN557" s="176"/>
      <c r="AZ557" s="176"/>
    </row>
    <row r="558" spans="2:52" ht="12.75" customHeight="1">
      <c r="B558" s="176"/>
      <c r="C558" s="176"/>
      <c r="D558" s="176"/>
      <c r="E558" s="370"/>
      <c r="F558" s="370"/>
      <c r="G558" s="176"/>
      <c r="H558" s="176"/>
      <c r="I558" s="176"/>
      <c r="J558" s="176"/>
      <c r="K558" s="176"/>
      <c r="L558" s="176"/>
      <c r="M558" s="371"/>
      <c r="N558" s="176"/>
      <c r="O558" s="176"/>
      <c r="P558" s="176"/>
      <c r="Q558" s="372"/>
      <c r="R558" s="373"/>
      <c r="S558" s="176"/>
      <c r="T558" s="176"/>
      <c r="U558" s="176"/>
      <c r="V558" s="176"/>
      <c r="W558" s="176"/>
      <c r="X558" s="176"/>
      <c r="Y558" s="176"/>
      <c r="Z558" s="176"/>
      <c r="AA558" s="176"/>
      <c r="AB558" s="176"/>
      <c r="AC558" s="176"/>
      <c r="AD558" s="176"/>
      <c r="AE558" s="176"/>
      <c r="AF558" s="176"/>
      <c r="AG558" s="176"/>
      <c r="AH558" s="176"/>
      <c r="AI558" s="176"/>
      <c r="AJ558" s="176"/>
      <c r="AN558" s="176"/>
      <c r="AZ558" s="176"/>
    </row>
    <row r="559" spans="2:52" ht="12.75" customHeight="1">
      <c r="B559" s="176"/>
      <c r="C559" s="176"/>
      <c r="D559" s="176"/>
      <c r="E559" s="370"/>
      <c r="F559" s="370"/>
      <c r="G559" s="176"/>
      <c r="H559" s="176"/>
      <c r="I559" s="176"/>
      <c r="J559" s="176"/>
      <c r="K559" s="176"/>
      <c r="L559" s="176"/>
      <c r="M559" s="371"/>
      <c r="N559" s="176"/>
      <c r="O559" s="176"/>
      <c r="P559" s="176"/>
      <c r="Q559" s="372"/>
      <c r="R559" s="373"/>
      <c r="S559" s="176"/>
      <c r="T559" s="176"/>
      <c r="U559" s="176"/>
      <c r="V559" s="176"/>
      <c r="W559" s="176"/>
      <c r="X559" s="176"/>
      <c r="Y559" s="176"/>
      <c r="Z559" s="176"/>
      <c r="AA559" s="176"/>
      <c r="AB559" s="176"/>
      <c r="AC559" s="176"/>
      <c r="AD559" s="176"/>
      <c r="AE559" s="176"/>
      <c r="AF559" s="176"/>
      <c r="AG559" s="176"/>
      <c r="AH559" s="176"/>
      <c r="AI559" s="176"/>
      <c r="AJ559" s="176"/>
      <c r="AN559" s="176"/>
      <c r="AZ559" s="176"/>
    </row>
    <row r="560" spans="2:52" ht="12.75" customHeight="1">
      <c r="B560" s="176"/>
      <c r="C560" s="176"/>
      <c r="D560" s="176"/>
      <c r="E560" s="370"/>
      <c r="F560" s="370"/>
      <c r="G560" s="176"/>
      <c r="H560" s="176"/>
      <c r="I560" s="176"/>
      <c r="J560" s="176"/>
      <c r="K560" s="176"/>
      <c r="L560" s="176"/>
      <c r="M560" s="371"/>
      <c r="N560" s="176"/>
      <c r="O560" s="176"/>
      <c r="P560" s="176"/>
      <c r="Q560" s="372"/>
      <c r="R560" s="373"/>
      <c r="S560" s="176"/>
      <c r="T560" s="176"/>
      <c r="U560" s="176"/>
      <c r="V560" s="176"/>
      <c r="W560" s="176"/>
      <c r="X560" s="176"/>
      <c r="Y560" s="176"/>
      <c r="Z560" s="176"/>
      <c r="AA560" s="176"/>
      <c r="AB560" s="176"/>
      <c r="AC560" s="176"/>
      <c r="AD560" s="176"/>
      <c r="AE560" s="176"/>
      <c r="AF560" s="176"/>
      <c r="AG560" s="176"/>
      <c r="AH560" s="176"/>
      <c r="AI560" s="176"/>
      <c r="AJ560" s="176"/>
      <c r="AN560" s="176"/>
      <c r="AZ560" s="176"/>
    </row>
    <row r="561" spans="2:52" ht="12.75" customHeight="1">
      <c r="B561" s="176"/>
      <c r="C561" s="176"/>
      <c r="D561" s="176"/>
      <c r="E561" s="370"/>
      <c r="F561" s="370"/>
      <c r="G561" s="176"/>
      <c r="H561" s="176"/>
      <c r="I561" s="176"/>
      <c r="J561" s="176"/>
      <c r="K561" s="176"/>
      <c r="L561" s="176"/>
      <c r="M561" s="371"/>
      <c r="N561" s="176"/>
      <c r="O561" s="176"/>
      <c r="P561" s="176"/>
      <c r="Q561" s="372"/>
      <c r="R561" s="373"/>
      <c r="S561" s="176"/>
      <c r="T561" s="176"/>
      <c r="U561" s="176"/>
      <c r="V561" s="176"/>
      <c r="W561" s="176"/>
      <c r="X561" s="176"/>
      <c r="Y561" s="176"/>
      <c r="Z561" s="176"/>
      <c r="AA561" s="176"/>
      <c r="AB561" s="176"/>
      <c r="AC561" s="176"/>
      <c r="AD561" s="176"/>
      <c r="AE561" s="176"/>
      <c r="AF561" s="176"/>
      <c r="AG561" s="176"/>
      <c r="AH561" s="176"/>
      <c r="AI561" s="176"/>
      <c r="AJ561" s="176"/>
      <c r="AN561" s="176"/>
      <c r="AZ561" s="176"/>
    </row>
    <row r="562" spans="2:52" ht="12.75" customHeight="1">
      <c r="B562" s="176"/>
      <c r="C562" s="176"/>
      <c r="D562" s="176"/>
      <c r="E562" s="370"/>
      <c r="F562" s="370"/>
      <c r="G562" s="176"/>
      <c r="H562" s="176"/>
      <c r="I562" s="176"/>
      <c r="J562" s="176"/>
      <c r="K562" s="176"/>
      <c r="L562" s="176"/>
      <c r="M562" s="371"/>
      <c r="N562" s="176"/>
      <c r="O562" s="176"/>
      <c r="P562" s="176"/>
      <c r="Q562" s="372"/>
      <c r="R562" s="373"/>
      <c r="S562" s="176"/>
      <c r="T562" s="176"/>
      <c r="U562" s="176"/>
      <c r="V562" s="176"/>
      <c r="W562" s="176"/>
      <c r="X562" s="176"/>
      <c r="Y562" s="176"/>
      <c r="Z562" s="176"/>
      <c r="AA562" s="176"/>
      <c r="AB562" s="176"/>
      <c r="AC562" s="176"/>
      <c r="AD562" s="176"/>
      <c r="AE562" s="176"/>
      <c r="AF562" s="176"/>
      <c r="AG562" s="176"/>
      <c r="AH562" s="176"/>
      <c r="AI562" s="176"/>
      <c r="AJ562" s="176"/>
      <c r="AN562" s="176"/>
      <c r="AZ562" s="176"/>
    </row>
    <row r="563" spans="2:52" ht="12.75" customHeight="1">
      <c r="B563" s="176"/>
      <c r="C563" s="176"/>
      <c r="D563" s="176"/>
      <c r="E563" s="370"/>
      <c r="F563" s="370"/>
      <c r="G563" s="176"/>
      <c r="H563" s="176"/>
      <c r="I563" s="176"/>
      <c r="J563" s="176"/>
      <c r="K563" s="176"/>
      <c r="L563" s="176"/>
      <c r="M563" s="371"/>
      <c r="N563" s="176"/>
      <c r="O563" s="176"/>
      <c r="P563" s="176"/>
      <c r="Q563" s="372"/>
      <c r="R563" s="373"/>
      <c r="S563" s="176"/>
      <c r="T563" s="176"/>
      <c r="U563" s="176"/>
      <c r="V563" s="176"/>
      <c r="W563" s="176"/>
      <c r="X563" s="176"/>
      <c r="Y563" s="176"/>
      <c r="Z563" s="176"/>
      <c r="AA563" s="176"/>
      <c r="AB563" s="176"/>
      <c r="AC563" s="176"/>
      <c r="AD563" s="176"/>
      <c r="AE563" s="176"/>
      <c r="AF563" s="176"/>
      <c r="AG563" s="176"/>
      <c r="AH563" s="176"/>
      <c r="AI563" s="176"/>
      <c r="AJ563" s="176"/>
      <c r="AN563" s="176"/>
      <c r="AZ563" s="176"/>
    </row>
    <row r="564" spans="2:52" ht="12.75" customHeight="1">
      <c r="B564" s="176"/>
      <c r="C564" s="176"/>
      <c r="D564" s="176"/>
      <c r="E564" s="370"/>
      <c r="F564" s="370"/>
      <c r="G564" s="176"/>
      <c r="H564" s="176"/>
      <c r="I564" s="176"/>
      <c r="J564" s="176"/>
      <c r="K564" s="176"/>
      <c r="L564" s="176"/>
      <c r="M564" s="371"/>
      <c r="N564" s="176"/>
      <c r="O564" s="176"/>
      <c r="P564" s="176"/>
      <c r="Q564" s="372"/>
      <c r="R564" s="373"/>
      <c r="S564" s="176"/>
      <c r="T564" s="176"/>
      <c r="U564" s="176"/>
      <c r="V564" s="176"/>
      <c r="W564" s="176"/>
      <c r="X564" s="176"/>
      <c r="Y564" s="176"/>
      <c r="Z564" s="176"/>
      <c r="AA564" s="176"/>
      <c r="AB564" s="176"/>
      <c r="AC564" s="176"/>
      <c r="AD564" s="176"/>
      <c r="AE564" s="176"/>
      <c r="AF564" s="176"/>
      <c r="AG564" s="176"/>
      <c r="AH564" s="176"/>
      <c r="AI564" s="176"/>
      <c r="AJ564" s="176"/>
      <c r="AN564" s="176"/>
      <c r="AZ564" s="176"/>
    </row>
    <row r="565" spans="2:52" ht="12.75" customHeight="1">
      <c r="B565" s="176"/>
      <c r="C565" s="176"/>
      <c r="D565" s="176"/>
      <c r="E565" s="370"/>
      <c r="F565" s="370"/>
      <c r="G565" s="176"/>
      <c r="H565" s="176"/>
      <c r="I565" s="176"/>
      <c r="J565" s="176"/>
      <c r="K565" s="176"/>
      <c r="L565" s="176"/>
      <c r="M565" s="371"/>
      <c r="N565" s="176"/>
      <c r="O565" s="176"/>
      <c r="P565" s="176"/>
      <c r="Q565" s="372"/>
      <c r="R565" s="373"/>
      <c r="S565" s="176"/>
      <c r="T565" s="176"/>
      <c r="U565" s="176"/>
      <c r="V565" s="176"/>
      <c r="W565" s="176"/>
      <c r="X565" s="176"/>
      <c r="Y565" s="176"/>
      <c r="Z565" s="176"/>
      <c r="AA565" s="176"/>
      <c r="AB565" s="176"/>
      <c r="AC565" s="176"/>
      <c r="AD565" s="176"/>
      <c r="AE565" s="176"/>
      <c r="AF565" s="176"/>
      <c r="AG565" s="176"/>
      <c r="AH565" s="176"/>
      <c r="AI565" s="176"/>
      <c r="AJ565" s="176"/>
      <c r="AN565" s="176"/>
      <c r="AZ565" s="176"/>
    </row>
    <row r="566" spans="2:52" ht="12.75" customHeight="1">
      <c r="B566" s="176"/>
      <c r="C566" s="176"/>
      <c r="D566" s="176"/>
      <c r="E566" s="370"/>
      <c r="F566" s="370"/>
      <c r="G566" s="176"/>
      <c r="H566" s="176"/>
      <c r="I566" s="176"/>
      <c r="J566" s="176"/>
      <c r="K566" s="176"/>
      <c r="L566" s="176"/>
      <c r="M566" s="371"/>
      <c r="N566" s="176"/>
      <c r="O566" s="176"/>
      <c r="P566" s="176"/>
      <c r="Q566" s="372"/>
      <c r="R566" s="373"/>
      <c r="S566" s="176"/>
      <c r="T566" s="176"/>
      <c r="U566" s="176"/>
      <c r="V566" s="176"/>
      <c r="W566" s="176"/>
      <c r="X566" s="176"/>
      <c r="Y566" s="176"/>
      <c r="Z566" s="176"/>
      <c r="AA566" s="176"/>
      <c r="AB566" s="176"/>
      <c r="AC566" s="176"/>
      <c r="AD566" s="176"/>
      <c r="AE566" s="176"/>
      <c r="AF566" s="176"/>
      <c r="AG566" s="176"/>
      <c r="AH566" s="176"/>
      <c r="AI566" s="176"/>
      <c r="AJ566" s="176"/>
      <c r="AN566" s="176"/>
      <c r="AZ566" s="176"/>
    </row>
    <row r="567" spans="2:52" ht="12.75" customHeight="1">
      <c r="B567" s="176"/>
      <c r="C567" s="176"/>
      <c r="D567" s="176"/>
      <c r="E567" s="370"/>
      <c r="F567" s="370"/>
      <c r="G567" s="176"/>
      <c r="H567" s="176"/>
      <c r="I567" s="176"/>
      <c r="J567" s="176"/>
      <c r="K567" s="176"/>
      <c r="L567" s="176"/>
      <c r="M567" s="371"/>
      <c r="N567" s="176"/>
      <c r="O567" s="176"/>
      <c r="P567" s="176"/>
      <c r="Q567" s="372"/>
      <c r="R567" s="373"/>
      <c r="S567" s="176"/>
      <c r="T567" s="176"/>
      <c r="U567" s="176"/>
      <c r="V567" s="176"/>
      <c r="W567" s="176"/>
      <c r="X567" s="176"/>
      <c r="Y567" s="176"/>
      <c r="Z567" s="176"/>
      <c r="AA567" s="176"/>
      <c r="AB567" s="176"/>
      <c r="AC567" s="176"/>
      <c r="AD567" s="176"/>
      <c r="AE567" s="176"/>
      <c r="AF567" s="176"/>
      <c r="AG567" s="176"/>
      <c r="AH567" s="176"/>
      <c r="AI567" s="176"/>
      <c r="AJ567" s="176"/>
      <c r="AN567" s="176"/>
      <c r="AZ567" s="176"/>
    </row>
    <row r="568" spans="2:52" ht="12.75" customHeight="1">
      <c r="B568" s="176"/>
      <c r="C568" s="176"/>
      <c r="D568" s="176"/>
      <c r="E568" s="370"/>
      <c r="F568" s="370"/>
      <c r="G568" s="176"/>
      <c r="H568" s="176"/>
      <c r="I568" s="176"/>
      <c r="J568" s="176"/>
      <c r="K568" s="176"/>
      <c r="L568" s="176"/>
      <c r="M568" s="371"/>
      <c r="N568" s="176"/>
      <c r="O568" s="176"/>
      <c r="P568" s="176"/>
      <c r="Q568" s="372"/>
      <c r="R568" s="373"/>
      <c r="S568" s="176"/>
      <c r="T568" s="176"/>
      <c r="U568" s="176"/>
      <c r="V568" s="176"/>
      <c r="W568" s="176"/>
      <c r="X568" s="176"/>
      <c r="Y568" s="176"/>
      <c r="Z568" s="176"/>
      <c r="AA568" s="176"/>
      <c r="AB568" s="176"/>
      <c r="AC568" s="176"/>
      <c r="AD568" s="176"/>
      <c r="AE568" s="176"/>
      <c r="AF568" s="176"/>
      <c r="AG568" s="176"/>
      <c r="AH568" s="176"/>
      <c r="AI568" s="176"/>
      <c r="AJ568" s="176"/>
      <c r="AN568" s="176"/>
      <c r="AZ568" s="176"/>
    </row>
    <row r="569" spans="2:52" ht="12.75" customHeight="1">
      <c r="B569" s="176"/>
      <c r="C569" s="176"/>
      <c r="D569" s="176"/>
      <c r="E569" s="370"/>
      <c r="F569" s="370"/>
      <c r="G569" s="176"/>
      <c r="H569" s="176"/>
      <c r="I569" s="176"/>
      <c r="J569" s="176"/>
      <c r="K569" s="176"/>
      <c r="L569" s="176"/>
      <c r="M569" s="371"/>
      <c r="N569" s="176"/>
      <c r="O569" s="176"/>
      <c r="P569" s="176"/>
      <c r="Q569" s="372"/>
      <c r="R569" s="373"/>
      <c r="S569" s="176"/>
      <c r="T569" s="176"/>
      <c r="U569" s="176"/>
      <c r="V569" s="176"/>
      <c r="W569" s="176"/>
      <c r="X569" s="176"/>
      <c r="Y569" s="176"/>
      <c r="Z569" s="176"/>
      <c r="AA569" s="176"/>
      <c r="AB569" s="176"/>
      <c r="AC569" s="176"/>
      <c r="AD569" s="176"/>
      <c r="AE569" s="176"/>
      <c r="AF569" s="176"/>
      <c r="AG569" s="176"/>
      <c r="AH569" s="176"/>
      <c r="AI569" s="176"/>
      <c r="AJ569" s="176"/>
      <c r="AN569" s="176"/>
      <c r="AZ569" s="176"/>
    </row>
    <row r="570" spans="2:52" ht="12.75" customHeight="1">
      <c r="B570" s="176"/>
      <c r="C570" s="176"/>
      <c r="D570" s="176"/>
      <c r="E570" s="370"/>
      <c r="F570" s="370"/>
      <c r="G570" s="176"/>
      <c r="H570" s="176"/>
      <c r="I570" s="176"/>
      <c r="J570" s="176"/>
      <c r="K570" s="176"/>
      <c r="L570" s="176"/>
      <c r="M570" s="371"/>
      <c r="N570" s="176"/>
      <c r="O570" s="176"/>
      <c r="P570" s="176"/>
      <c r="Q570" s="372"/>
      <c r="R570" s="373"/>
      <c r="S570" s="176"/>
      <c r="T570" s="176"/>
      <c r="U570" s="176"/>
      <c r="V570" s="176"/>
      <c r="W570" s="176"/>
      <c r="X570" s="176"/>
      <c r="Y570" s="176"/>
      <c r="Z570" s="176"/>
      <c r="AA570" s="176"/>
      <c r="AB570" s="176"/>
      <c r="AC570" s="176"/>
      <c r="AD570" s="176"/>
      <c r="AE570" s="176"/>
      <c r="AF570" s="176"/>
      <c r="AG570" s="176"/>
      <c r="AH570" s="176"/>
      <c r="AI570" s="176"/>
      <c r="AJ570" s="176"/>
      <c r="AN570" s="176"/>
      <c r="AZ570" s="176"/>
    </row>
    <row r="571" spans="2:52" ht="12.75" customHeight="1">
      <c r="B571" s="176"/>
      <c r="C571" s="176"/>
      <c r="D571" s="176"/>
      <c r="E571" s="370"/>
      <c r="F571" s="370"/>
      <c r="G571" s="176"/>
      <c r="H571" s="176"/>
      <c r="I571" s="176"/>
      <c r="J571" s="176"/>
      <c r="K571" s="176"/>
      <c r="L571" s="176"/>
      <c r="M571" s="371"/>
      <c r="N571" s="176"/>
      <c r="O571" s="176"/>
      <c r="P571" s="176"/>
      <c r="Q571" s="372"/>
      <c r="R571" s="373"/>
      <c r="S571" s="176"/>
      <c r="T571" s="176"/>
      <c r="U571" s="176"/>
      <c r="V571" s="176"/>
      <c r="W571" s="176"/>
      <c r="X571" s="176"/>
      <c r="Y571" s="176"/>
      <c r="Z571" s="176"/>
      <c r="AA571" s="176"/>
      <c r="AB571" s="176"/>
      <c r="AC571" s="176"/>
      <c r="AD571" s="176"/>
      <c r="AE571" s="176"/>
      <c r="AF571" s="176"/>
      <c r="AG571" s="176"/>
      <c r="AH571" s="176"/>
      <c r="AI571" s="176"/>
      <c r="AJ571" s="176"/>
      <c r="AN571" s="176"/>
      <c r="AZ571" s="176"/>
    </row>
    <row r="572" spans="2:52" ht="12.75" customHeight="1">
      <c r="B572" s="176"/>
      <c r="C572" s="176"/>
      <c r="D572" s="176"/>
      <c r="E572" s="370"/>
      <c r="F572" s="370"/>
      <c r="G572" s="176"/>
      <c r="H572" s="176"/>
      <c r="I572" s="176"/>
      <c r="J572" s="176"/>
      <c r="K572" s="176"/>
      <c r="L572" s="176"/>
      <c r="M572" s="371"/>
      <c r="N572" s="176"/>
      <c r="O572" s="176"/>
      <c r="P572" s="176"/>
      <c r="Q572" s="372"/>
      <c r="R572" s="373"/>
      <c r="S572" s="176"/>
      <c r="T572" s="176"/>
      <c r="U572" s="176"/>
      <c r="V572" s="176"/>
      <c r="W572" s="176"/>
      <c r="X572" s="176"/>
      <c r="Y572" s="176"/>
      <c r="Z572" s="176"/>
      <c r="AA572" s="176"/>
      <c r="AB572" s="176"/>
      <c r="AC572" s="176"/>
      <c r="AD572" s="176"/>
      <c r="AE572" s="176"/>
      <c r="AF572" s="176"/>
      <c r="AG572" s="176"/>
      <c r="AH572" s="176"/>
      <c r="AI572" s="176"/>
      <c r="AJ572" s="176"/>
      <c r="AN572" s="176"/>
      <c r="AZ572" s="176"/>
    </row>
    <row r="573" spans="2:52" ht="12.75" customHeight="1">
      <c r="B573" s="176"/>
      <c r="C573" s="176"/>
      <c r="D573" s="176"/>
      <c r="E573" s="370"/>
      <c r="F573" s="370"/>
      <c r="G573" s="176"/>
      <c r="H573" s="176"/>
      <c r="I573" s="176"/>
      <c r="J573" s="176"/>
      <c r="K573" s="176"/>
      <c r="L573" s="176"/>
      <c r="M573" s="371"/>
      <c r="N573" s="176"/>
      <c r="O573" s="176"/>
      <c r="P573" s="176"/>
      <c r="Q573" s="372"/>
      <c r="R573" s="373"/>
      <c r="S573" s="176"/>
      <c r="T573" s="176"/>
      <c r="U573" s="176"/>
      <c r="V573" s="176"/>
      <c r="W573" s="176"/>
      <c r="X573" s="176"/>
      <c r="Y573" s="176"/>
      <c r="Z573" s="176"/>
      <c r="AA573" s="176"/>
      <c r="AB573" s="176"/>
      <c r="AC573" s="176"/>
      <c r="AD573" s="176"/>
      <c r="AE573" s="176"/>
      <c r="AF573" s="176"/>
      <c r="AG573" s="176"/>
      <c r="AH573" s="176"/>
      <c r="AI573" s="176"/>
      <c r="AJ573" s="176"/>
      <c r="AN573" s="176"/>
      <c r="AZ573" s="176"/>
    </row>
    <row r="574" spans="2:52" ht="12.75" customHeight="1">
      <c r="B574" s="176"/>
      <c r="C574" s="176"/>
      <c r="D574" s="176"/>
      <c r="E574" s="370"/>
      <c r="F574" s="370"/>
      <c r="G574" s="176"/>
      <c r="H574" s="176"/>
      <c r="I574" s="176"/>
      <c r="J574" s="176"/>
      <c r="K574" s="176"/>
      <c r="L574" s="176"/>
      <c r="M574" s="371"/>
      <c r="N574" s="176"/>
      <c r="O574" s="176"/>
      <c r="P574" s="176"/>
      <c r="Q574" s="372"/>
      <c r="R574" s="373"/>
      <c r="S574" s="176"/>
      <c r="T574" s="176"/>
      <c r="U574" s="176"/>
      <c r="V574" s="176"/>
      <c r="W574" s="176"/>
      <c r="X574" s="176"/>
      <c r="Y574" s="176"/>
      <c r="Z574" s="176"/>
      <c r="AA574" s="176"/>
      <c r="AB574" s="176"/>
      <c r="AC574" s="176"/>
      <c r="AD574" s="176"/>
      <c r="AE574" s="176"/>
      <c r="AF574" s="176"/>
      <c r="AG574" s="176"/>
      <c r="AH574" s="176"/>
      <c r="AI574" s="176"/>
      <c r="AJ574" s="176"/>
      <c r="AN574" s="176"/>
      <c r="AZ574" s="176"/>
    </row>
    <row r="575" spans="2:52" ht="12.75" customHeight="1">
      <c r="B575" s="176"/>
      <c r="C575" s="176"/>
      <c r="D575" s="176"/>
      <c r="E575" s="370"/>
      <c r="F575" s="370"/>
      <c r="G575" s="176"/>
      <c r="H575" s="176"/>
      <c r="I575" s="176"/>
      <c r="J575" s="176"/>
      <c r="K575" s="176"/>
      <c r="L575" s="176"/>
      <c r="M575" s="371"/>
      <c r="N575" s="176"/>
      <c r="O575" s="176"/>
      <c r="P575" s="176"/>
      <c r="Q575" s="372"/>
      <c r="R575" s="373"/>
      <c r="S575" s="176"/>
      <c r="T575" s="176"/>
      <c r="U575" s="176"/>
      <c r="V575" s="176"/>
      <c r="W575" s="176"/>
      <c r="X575" s="176"/>
      <c r="Y575" s="176"/>
      <c r="Z575" s="176"/>
      <c r="AA575" s="176"/>
      <c r="AB575" s="176"/>
      <c r="AC575" s="176"/>
      <c r="AD575" s="176"/>
      <c r="AE575" s="176"/>
      <c r="AF575" s="176"/>
      <c r="AG575" s="176"/>
      <c r="AH575" s="176"/>
      <c r="AI575" s="176"/>
      <c r="AJ575" s="176"/>
      <c r="AN575" s="176"/>
      <c r="AZ575" s="176"/>
    </row>
    <row r="576" spans="2:52" ht="12.75" customHeight="1">
      <c r="B576" s="176"/>
      <c r="C576" s="176"/>
      <c r="D576" s="176"/>
      <c r="E576" s="370"/>
      <c r="F576" s="370"/>
      <c r="G576" s="176"/>
      <c r="H576" s="176"/>
      <c r="I576" s="176"/>
      <c r="J576" s="176"/>
      <c r="K576" s="176"/>
      <c r="L576" s="176"/>
      <c r="M576" s="371"/>
      <c r="N576" s="176"/>
      <c r="O576" s="176"/>
      <c r="P576" s="176"/>
      <c r="Q576" s="372"/>
      <c r="R576" s="373"/>
      <c r="S576" s="176"/>
      <c r="T576" s="176"/>
      <c r="U576" s="176"/>
      <c r="V576" s="176"/>
      <c r="W576" s="176"/>
      <c r="X576" s="176"/>
      <c r="Y576" s="176"/>
      <c r="Z576" s="176"/>
      <c r="AA576" s="176"/>
      <c r="AB576" s="176"/>
      <c r="AC576" s="176"/>
      <c r="AD576" s="176"/>
      <c r="AE576" s="176"/>
      <c r="AF576" s="176"/>
      <c r="AG576" s="176"/>
      <c r="AH576" s="176"/>
      <c r="AI576" s="176"/>
      <c r="AJ576" s="176"/>
      <c r="AN576" s="176"/>
      <c r="AZ576" s="176"/>
    </row>
    <row r="577" spans="2:52" ht="12.75" customHeight="1">
      <c r="B577" s="176"/>
      <c r="C577" s="176"/>
      <c r="D577" s="176"/>
      <c r="E577" s="370"/>
      <c r="F577" s="370"/>
      <c r="G577" s="176"/>
      <c r="H577" s="176"/>
      <c r="I577" s="176"/>
      <c r="J577" s="176"/>
      <c r="K577" s="176"/>
      <c r="L577" s="176"/>
      <c r="M577" s="371"/>
      <c r="N577" s="176"/>
      <c r="O577" s="176"/>
      <c r="P577" s="176"/>
      <c r="Q577" s="372"/>
      <c r="R577" s="373"/>
      <c r="S577" s="176"/>
      <c r="T577" s="176"/>
      <c r="U577" s="176"/>
      <c r="V577" s="176"/>
      <c r="W577" s="176"/>
      <c r="X577" s="176"/>
      <c r="Y577" s="176"/>
      <c r="Z577" s="176"/>
      <c r="AA577" s="176"/>
      <c r="AB577" s="176"/>
      <c r="AC577" s="176"/>
      <c r="AD577" s="176"/>
      <c r="AE577" s="176"/>
      <c r="AF577" s="176"/>
      <c r="AG577" s="176"/>
      <c r="AH577" s="176"/>
      <c r="AI577" s="176"/>
      <c r="AJ577" s="176"/>
      <c r="AN577" s="176"/>
      <c r="AZ577" s="176"/>
    </row>
    <row r="578" spans="2:52" ht="12.75" customHeight="1">
      <c r="B578" s="176"/>
      <c r="C578" s="176"/>
      <c r="D578" s="176"/>
      <c r="E578" s="370"/>
      <c r="F578" s="370"/>
      <c r="G578" s="176"/>
      <c r="H578" s="176"/>
      <c r="I578" s="176"/>
      <c r="J578" s="176"/>
      <c r="K578" s="176"/>
      <c r="L578" s="176"/>
      <c r="M578" s="371"/>
      <c r="N578" s="176"/>
      <c r="O578" s="176"/>
      <c r="P578" s="176"/>
      <c r="Q578" s="372"/>
      <c r="R578" s="373"/>
      <c r="S578" s="176"/>
      <c r="T578" s="176"/>
      <c r="U578" s="176"/>
      <c r="V578" s="176"/>
      <c r="W578" s="176"/>
      <c r="X578" s="176"/>
      <c r="Y578" s="176"/>
      <c r="Z578" s="176"/>
      <c r="AA578" s="176"/>
      <c r="AB578" s="176"/>
      <c r="AC578" s="176"/>
      <c r="AD578" s="176"/>
      <c r="AE578" s="176"/>
      <c r="AF578" s="176"/>
      <c r="AG578" s="176"/>
      <c r="AH578" s="176"/>
      <c r="AI578" s="176"/>
      <c r="AJ578" s="176"/>
      <c r="AN578" s="176"/>
      <c r="AZ578" s="176"/>
    </row>
    <row r="579" spans="2:52" ht="12.75" customHeight="1">
      <c r="B579" s="176"/>
      <c r="C579" s="176"/>
      <c r="D579" s="176"/>
      <c r="E579" s="370"/>
      <c r="F579" s="370"/>
      <c r="G579" s="176"/>
      <c r="H579" s="176"/>
      <c r="I579" s="176"/>
      <c r="J579" s="176"/>
      <c r="K579" s="176"/>
      <c r="L579" s="176"/>
      <c r="M579" s="371"/>
      <c r="N579" s="176"/>
      <c r="O579" s="176"/>
      <c r="P579" s="176"/>
      <c r="Q579" s="372"/>
      <c r="R579" s="373"/>
      <c r="S579" s="176"/>
      <c r="T579" s="176"/>
      <c r="U579" s="176"/>
      <c r="V579" s="176"/>
      <c r="W579" s="176"/>
      <c r="X579" s="176"/>
      <c r="Y579" s="176"/>
      <c r="Z579" s="176"/>
      <c r="AA579" s="176"/>
      <c r="AB579" s="176"/>
      <c r="AC579" s="176"/>
      <c r="AD579" s="176"/>
      <c r="AE579" s="176"/>
      <c r="AF579" s="176"/>
      <c r="AG579" s="176"/>
      <c r="AH579" s="176"/>
      <c r="AI579" s="176"/>
      <c r="AJ579" s="176"/>
      <c r="AN579" s="176"/>
      <c r="AZ579" s="176"/>
    </row>
    <row r="580" spans="2:52" ht="12.75" customHeight="1">
      <c r="B580" s="176"/>
      <c r="C580" s="176"/>
      <c r="D580" s="176"/>
      <c r="E580" s="370"/>
      <c r="F580" s="370"/>
      <c r="G580" s="176"/>
      <c r="H580" s="176"/>
      <c r="I580" s="176"/>
      <c r="J580" s="176"/>
      <c r="K580" s="176"/>
      <c r="L580" s="176"/>
      <c r="M580" s="371"/>
      <c r="N580" s="176"/>
      <c r="O580" s="176"/>
      <c r="P580" s="176"/>
      <c r="Q580" s="372"/>
      <c r="R580" s="373"/>
      <c r="S580" s="176"/>
      <c r="T580" s="176"/>
      <c r="U580" s="176"/>
      <c r="V580" s="176"/>
      <c r="W580" s="176"/>
      <c r="X580" s="176"/>
      <c r="Y580" s="176"/>
      <c r="Z580" s="176"/>
      <c r="AA580" s="176"/>
      <c r="AB580" s="176"/>
      <c r="AC580" s="176"/>
      <c r="AD580" s="176"/>
      <c r="AE580" s="176"/>
      <c r="AF580" s="176"/>
      <c r="AG580" s="176"/>
      <c r="AH580" s="176"/>
      <c r="AI580" s="176"/>
      <c r="AJ580" s="176"/>
      <c r="AN580" s="176"/>
      <c r="AZ580" s="176"/>
    </row>
    <row r="581" spans="2:52" ht="12.75" customHeight="1">
      <c r="B581" s="176"/>
      <c r="C581" s="176"/>
      <c r="D581" s="176"/>
      <c r="E581" s="370"/>
      <c r="F581" s="370"/>
      <c r="G581" s="176"/>
      <c r="H581" s="176"/>
      <c r="I581" s="176"/>
      <c r="J581" s="176"/>
      <c r="K581" s="176"/>
      <c r="L581" s="176"/>
      <c r="M581" s="371"/>
      <c r="N581" s="176"/>
      <c r="O581" s="176"/>
      <c r="P581" s="176"/>
      <c r="Q581" s="372"/>
      <c r="R581" s="373"/>
      <c r="S581" s="176"/>
      <c r="T581" s="176"/>
      <c r="U581" s="176"/>
      <c r="V581" s="176"/>
      <c r="W581" s="176"/>
      <c r="X581" s="176"/>
      <c r="Y581" s="176"/>
      <c r="Z581" s="176"/>
      <c r="AA581" s="176"/>
      <c r="AB581" s="176"/>
      <c r="AC581" s="176"/>
      <c r="AD581" s="176"/>
      <c r="AE581" s="176"/>
      <c r="AF581" s="176"/>
      <c r="AG581" s="176"/>
      <c r="AH581" s="176"/>
      <c r="AI581" s="176"/>
      <c r="AJ581" s="176"/>
      <c r="AN581" s="176"/>
      <c r="AZ581" s="176"/>
    </row>
    <row r="582" spans="2:52" ht="12.75" customHeight="1">
      <c r="B582" s="176"/>
      <c r="C582" s="176"/>
      <c r="D582" s="176"/>
      <c r="E582" s="370"/>
      <c r="F582" s="370"/>
      <c r="G582" s="176"/>
      <c r="H582" s="176"/>
      <c r="I582" s="176"/>
      <c r="J582" s="176"/>
      <c r="K582" s="176"/>
      <c r="L582" s="176"/>
      <c r="M582" s="371"/>
      <c r="N582" s="176"/>
      <c r="O582" s="176"/>
      <c r="P582" s="176"/>
      <c r="Q582" s="372"/>
      <c r="R582" s="373"/>
      <c r="S582" s="176"/>
      <c r="T582" s="176"/>
      <c r="U582" s="176"/>
      <c r="V582" s="176"/>
      <c r="W582" s="176"/>
      <c r="X582" s="176"/>
      <c r="Y582" s="176"/>
      <c r="Z582" s="176"/>
      <c r="AA582" s="176"/>
      <c r="AB582" s="176"/>
      <c r="AC582" s="176"/>
      <c r="AD582" s="176"/>
      <c r="AE582" s="176"/>
      <c r="AF582" s="176"/>
      <c r="AG582" s="176"/>
      <c r="AH582" s="176"/>
      <c r="AI582" s="176"/>
      <c r="AJ582" s="176"/>
      <c r="AN582" s="176"/>
      <c r="AZ582" s="176"/>
    </row>
    <row r="583" spans="2:52" ht="12.75" customHeight="1">
      <c r="B583" s="176"/>
      <c r="C583" s="176"/>
      <c r="D583" s="176"/>
      <c r="E583" s="370"/>
      <c r="F583" s="370"/>
      <c r="G583" s="176"/>
      <c r="H583" s="176"/>
      <c r="I583" s="176"/>
      <c r="J583" s="176"/>
      <c r="K583" s="176"/>
      <c r="L583" s="176"/>
      <c r="M583" s="371"/>
      <c r="N583" s="176"/>
      <c r="O583" s="176"/>
      <c r="P583" s="176"/>
      <c r="Q583" s="372"/>
      <c r="R583" s="373"/>
      <c r="S583" s="176"/>
      <c r="T583" s="176"/>
      <c r="U583" s="176"/>
      <c r="V583" s="176"/>
      <c r="W583" s="176"/>
      <c r="X583" s="176"/>
      <c r="Y583" s="176"/>
      <c r="Z583" s="176"/>
      <c r="AA583" s="176"/>
      <c r="AB583" s="176"/>
      <c r="AC583" s="176"/>
      <c r="AD583" s="176"/>
      <c r="AE583" s="176"/>
      <c r="AF583" s="176"/>
      <c r="AG583" s="176"/>
      <c r="AH583" s="176"/>
      <c r="AI583" s="176"/>
      <c r="AJ583" s="176"/>
      <c r="AN583" s="176"/>
      <c r="AZ583" s="176"/>
    </row>
    <row r="584" spans="2:52" ht="12.75" customHeight="1">
      <c r="B584" s="176"/>
      <c r="C584" s="176"/>
      <c r="D584" s="176"/>
      <c r="E584" s="370"/>
      <c r="F584" s="370"/>
      <c r="G584" s="176"/>
      <c r="H584" s="176"/>
      <c r="I584" s="176"/>
      <c r="J584" s="176"/>
      <c r="K584" s="176"/>
      <c r="L584" s="176"/>
      <c r="M584" s="371"/>
      <c r="N584" s="176"/>
      <c r="O584" s="176"/>
      <c r="P584" s="176"/>
      <c r="Q584" s="372"/>
      <c r="R584" s="373"/>
      <c r="S584" s="176"/>
      <c r="T584" s="176"/>
      <c r="U584" s="176"/>
      <c r="V584" s="176"/>
      <c r="W584" s="176"/>
      <c r="X584" s="176"/>
      <c r="Y584" s="176"/>
      <c r="Z584" s="176"/>
      <c r="AA584" s="176"/>
      <c r="AB584" s="176"/>
      <c r="AC584" s="176"/>
      <c r="AD584" s="176"/>
      <c r="AE584" s="176"/>
      <c r="AF584" s="176"/>
      <c r="AG584" s="176"/>
      <c r="AH584" s="176"/>
      <c r="AI584" s="176"/>
      <c r="AJ584" s="176"/>
      <c r="AN584" s="176"/>
      <c r="AZ584" s="176"/>
    </row>
    <row r="585" spans="2:52" ht="12.75" customHeight="1">
      <c r="B585" s="176"/>
      <c r="C585" s="176"/>
      <c r="D585" s="176"/>
      <c r="E585" s="370"/>
      <c r="F585" s="370"/>
      <c r="G585" s="176"/>
      <c r="H585" s="176"/>
      <c r="I585" s="176"/>
      <c r="J585" s="176"/>
      <c r="K585" s="176"/>
      <c r="L585" s="176"/>
      <c r="M585" s="371"/>
      <c r="N585" s="176"/>
      <c r="O585" s="176"/>
      <c r="P585" s="176"/>
      <c r="Q585" s="372"/>
      <c r="R585" s="373"/>
      <c r="S585" s="176"/>
      <c r="T585" s="176"/>
      <c r="U585" s="176"/>
      <c r="V585" s="176"/>
      <c r="W585" s="176"/>
      <c r="X585" s="176"/>
      <c r="Y585" s="176"/>
      <c r="Z585" s="176"/>
      <c r="AA585" s="176"/>
      <c r="AB585" s="176"/>
      <c r="AC585" s="176"/>
      <c r="AD585" s="176"/>
      <c r="AE585" s="176"/>
      <c r="AF585" s="176"/>
      <c r="AG585" s="176"/>
      <c r="AH585" s="176"/>
      <c r="AI585" s="176"/>
      <c r="AJ585" s="176"/>
      <c r="AN585" s="176"/>
      <c r="AZ585" s="176"/>
    </row>
    <row r="586" spans="2:52" ht="12.75" customHeight="1">
      <c r="B586" s="176"/>
      <c r="C586" s="176"/>
      <c r="D586" s="176"/>
      <c r="E586" s="370"/>
      <c r="F586" s="370"/>
      <c r="G586" s="176"/>
      <c r="H586" s="176"/>
      <c r="I586" s="176"/>
      <c r="J586" s="176"/>
      <c r="K586" s="176"/>
      <c r="L586" s="176"/>
      <c r="M586" s="371"/>
      <c r="N586" s="176"/>
      <c r="O586" s="176"/>
      <c r="P586" s="176"/>
      <c r="Q586" s="372"/>
      <c r="R586" s="373"/>
      <c r="S586" s="176"/>
      <c r="T586" s="176"/>
      <c r="U586" s="176"/>
      <c r="V586" s="176"/>
      <c r="W586" s="176"/>
      <c r="X586" s="176"/>
      <c r="Y586" s="176"/>
      <c r="Z586" s="176"/>
      <c r="AA586" s="176"/>
      <c r="AB586" s="176"/>
      <c r="AC586" s="176"/>
      <c r="AD586" s="176"/>
      <c r="AE586" s="176"/>
      <c r="AF586" s="176"/>
      <c r="AG586" s="176"/>
      <c r="AH586" s="176"/>
      <c r="AI586" s="176"/>
      <c r="AJ586" s="176"/>
      <c r="AN586" s="176"/>
      <c r="AZ586" s="176"/>
    </row>
    <row r="587" spans="2:52" ht="12.75" customHeight="1">
      <c r="B587" s="176"/>
      <c r="C587" s="176"/>
      <c r="D587" s="176"/>
      <c r="E587" s="370"/>
      <c r="F587" s="370"/>
      <c r="G587" s="176"/>
      <c r="H587" s="176"/>
      <c r="I587" s="176"/>
      <c r="J587" s="176"/>
      <c r="K587" s="176"/>
      <c r="L587" s="176"/>
      <c r="M587" s="371"/>
      <c r="N587" s="176"/>
      <c r="O587" s="176"/>
      <c r="P587" s="176"/>
      <c r="Q587" s="372"/>
      <c r="R587" s="373"/>
      <c r="S587" s="176"/>
      <c r="T587" s="176"/>
      <c r="U587" s="176"/>
      <c r="V587" s="176"/>
      <c r="W587" s="176"/>
      <c r="X587" s="176"/>
      <c r="Y587" s="176"/>
      <c r="Z587" s="176"/>
      <c r="AA587" s="176"/>
      <c r="AB587" s="176"/>
      <c r="AC587" s="176"/>
      <c r="AD587" s="176"/>
      <c r="AE587" s="176"/>
      <c r="AF587" s="176"/>
      <c r="AG587" s="176"/>
      <c r="AH587" s="176"/>
      <c r="AI587" s="176"/>
      <c r="AJ587" s="176"/>
      <c r="AN587" s="176"/>
      <c r="AZ587" s="176"/>
    </row>
    <row r="588" spans="2:52" ht="12.75" customHeight="1">
      <c r="B588" s="176"/>
      <c r="C588" s="176"/>
      <c r="D588" s="176"/>
      <c r="E588" s="370"/>
      <c r="F588" s="370"/>
      <c r="G588" s="176"/>
      <c r="H588" s="176"/>
      <c r="I588" s="176"/>
      <c r="J588" s="176"/>
      <c r="K588" s="176"/>
      <c r="L588" s="176"/>
      <c r="M588" s="371"/>
      <c r="N588" s="176"/>
      <c r="O588" s="176"/>
      <c r="P588" s="176"/>
      <c r="Q588" s="372"/>
      <c r="R588" s="373"/>
      <c r="S588" s="176"/>
      <c r="T588" s="176"/>
      <c r="U588" s="176"/>
      <c r="V588" s="176"/>
      <c r="W588" s="176"/>
      <c r="X588" s="176"/>
      <c r="Y588" s="176"/>
      <c r="Z588" s="176"/>
      <c r="AA588" s="176"/>
      <c r="AB588" s="176"/>
      <c r="AC588" s="176"/>
      <c r="AD588" s="176"/>
      <c r="AE588" s="176"/>
      <c r="AF588" s="176"/>
      <c r="AG588" s="176"/>
      <c r="AH588" s="176"/>
      <c r="AI588" s="176"/>
      <c r="AJ588" s="176"/>
      <c r="AN588" s="176"/>
      <c r="AZ588" s="176"/>
    </row>
    <row r="589" spans="2:52" ht="12.75" customHeight="1">
      <c r="B589" s="176"/>
      <c r="C589" s="176"/>
      <c r="D589" s="176"/>
      <c r="E589" s="370"/>
      <c r="F589" s="370"/>
      <c r="G589" s="176"/>
      <c r="H589" s="176"/>
      <c r="I589" s="176"/>
      <c r="J589" s="176"/>
      <c r="K589" s="176"/>
      <c r="L589" s="176"/>
      <c r="M589" s="371"/>
      <c r="N589" s="176"/>
      <c r="O589" s="176"/>
      <c r="P589" s="176"/>
      <c r="Q589" s="372"/>
      <c r="R589" s="373"/>
      <c r="S589" s="176"/>
      <c r="T589" s="176"/>
      <c r="U589" s="176"/>
      <c r="V589" s="176"/>
      <c r="W589" s="176"/>
      <c r="X589" s="176"/>
      <c r="Y589" s="176"/>
      <c r="Z589" s="176"/>
      <c r="AA589" s="176"/>
      <c r="AB589" s="176"/>
      <c r="AC589" s="176"/>
      <c r="AD589" s="176"/>
      <c r="AE589" s="176"/>
      <c r="AF589" s="176"/>
      <c r="AG589" s="176"/>
      <c r="AH589" s="176"/>
      <c r="AI589" s="176"/>
      <c r="AJ589" s="176"/>
      <c r="AN589" s="176"/>
      <c r="AZ589" s="176"/>
    </row>
    <row r="590" spans="2:52" ht="12.75" customHeight="1">
      <c r="B590" s="176"/>
      <c r="C590" s="176"/>
      <c r="D590" s="176"/>
      <c r="E590" s="370"/>
      <c r="F590" s="370"/>
      <c r="G590" s="176"/>
      <c r="H590" s="176"/>
      <c r="I590" s="176"/>
      <c r="J590" s="176"/>
      <c r="K590" s="176"/>
      <c r="L590" s="176"/>
      <c r="M590" s="371"/>
      <c r="N590" s="176"/>
      <c r="O590" s="176"/>
      <c r="P590" s="176"/>
      <c r="Q590" s="372"/>
      <c r="R590" s="373"/>
      <c r="S590" s="176"/>
      <c r="T590" s="176"/>
      <c r="U590" s="176"/>
      <c r="V590" s="176"/>
      <c r="W590" s="176"/>
      <c r="X590" s="176"/>
      <c r="Y590" s="176"/>
      <c r="Z590" s="176"/>
      <c r="AA590" s="176"/>
      <c r="AB590" s="176"/>
      <c r="AC590" s="176"/>
      <c r="AD590" s="176"/>
      <c r="AE590" s="176"/>
      <c r="AF590" s="176"/>
      <c r="AG590" s="176"/>
      <c r="AH590" s="176"/>
      <c r="AI590" s="176"/>
      <c r="AJ590" s="176"/>
      <c r="AN590" s="176"/>
      <c r="AZ590" s="176"/>
    </row>
    <row r="591" spans="2:52" ht="12.75" customHeight="1">
      <c r="B591" s="176"/>
      <c r="C591" s="176"/>
      <c r="D591" s="176"/>
      <c r="E591" s="370"/>
      <c r="F591" s="370"/>
      <c r="G591" s="176"/>
      <c r="H591" s="176"/>
      <c r="I591" s="176"/>
      <c r="J591" s="176"/>
      <c r="K591" s="176"/>
      <c r="L591" s="176"/>
      <c r="M591" s="371"/>
      <c r="N591" s="176"/>
      <c r="O591" s="176"/>
      <c r="P591" s="176"/>
      <c r="Q591" s="372"/>
      <c r="R591" s="373"/>
      <c r="S591" s="176"/>
      <c r="T591" s="176"/>
      <c r="U591" s="176"/>
      <c r="V591" s="176"/>
      <c r="W591" s="176"/>
      <c r="X591" s="176"/>
      <c r="Y591" s="176"/>
      <c r="Z591" s="176"/>
      <c r="AA591" s="176"/>
      <c r="AB591" s="176"/>
      <c r="AC591" s="176"/>
      <c r="AD591" s="176"/>
      <c r="AE591" s="176"/>
      <c r="AF591" s="176"/>
      <c r="AG591" s="176"/>
      <c r="AH591" s="176"/>
      <c r="AI591" s="176"/>
      <c r="AJ591" s="176"/>
      <c r="AN591" s="176"/>
      <c r="AZ591" s="176"/>
    </row>
    <row r="592" spans="2:52" ht="12.75" customHeight="1">
      <c r="B592" s="176"/>
      <c r="C592" s="176"/>
      <c r="D592" s="176"/>
      <c r="E592" s="370"/>
      <c r="F592" s="370"/>
      <c r="G592" s="176"/>
      <c r="H592" s="176"/>
      <c r="I592" s="176"/>
      <c r="J592" s="176"/>
      <c r="K592" s="176"/>
      <c r="L592" s="176"/>
      <c r="M592" s="371"/>
      <c r="N592" s="176"/>
      <c r="O592" s="176"/>
      <c r="P592" s="176"/>
      <c r="Q592" s="372"/>
      <c r="R592" s="373"/>
      <c r="S592" s="176"/>
      <c r="T592" s="176"/>
      <c r="U592" s="176"/>
      <c r="V592" s="176"/>
      <c r="W592" s="176"/>
      <c r="X592" s="176"/>
      <c r="Y592" s="176"/>
      <c r="Z592" s="176"/>
      <c r="AA592" s="176"/>
      <c r="AB592" s="176"/>
      <c r="AC592" s="176"/>
      <c r="AD592" s="176"/>
      <c r="AE592" s="176"/>
      <c r="AF592" s="176"/>
      <c r="AG592" s="176"/>
      <c r="AH592" s="176"/>
      <c r="AI592" s="176"/>
      <c r="AJ592" s="176"/>
      <c r="AN592" s="176"/>
      <c r="AZ592" s="176"/>
    </row>
    <row r="593" spans="2:52" ht="12.75" customHeight="1">
      <c r="B593" s="176"/>
      <c r="C593" s="176"/>
      <c r="D593" s="176"/>
      <c r="E593" s="370"/>
      <c r="F593" s="370"/>
      <c r="G593" s="176"/>
      <c r="H593" s="176"/>
      <c r="I593" s="176"/>
      <c r="J593" s="176"/>
      <c r="K593" s="176"/>
      <c r="L593" s="176"/>
      <c r="M593" s="371"/>
      <c r="N593" s="176"/>
      <c r="O593" s="176"/>
      <c r="P593" s="176"/>
      <c r="Q593" s="372"/>
      <c r="R593" s="373"/>
      <c r="S593" s="176"/>
      <c r="T593" s="176"/>
      <c r="U593" s="176"/>
      <c r="V593" s="176"/>
      <c r="W593" s="176"/>
      <c r="X593" s="176"/>
      <c r="Y593" s="176"/>
      <c r="Z593" s="176"/>
      <c r="AA593" s="176"/>
      <c r="AB593" s="176"/>
      <c r="AC593" s="176"/>
      <c r="AD593" s="176"/>
      <c r="AE593" s="176"/>
      <c r="AF593" s="176"/>
      <c r="AG593" s="176"/>
      <c r="AH593" s="176"/>
      <c r="AI593" s="176"/>
      <c r="AJ593" s="176"/>
      <c r="AN593" s="176"/>
      <c r="AZ593" s="176"/>
    </row>
    <row r="594" spans="2:52" ht="12.75" customHeight="1">
      <c r="B594" s="176"/>
      <c r="C594" s="176"/>
      <c r="D594" s="176"/>
      <c r="E594" s="370"/>
      <c r="F594" s="370"/>
      <c r="G594" s="176"/>
      <c r="H594" s="176"/>
      <c r="I594" s="176"/>
      <c r="J594" s="176"/>
      <c r="K594" s="176"/>
      <c r="L594" s="176"/>
      <c r="M594" s="371"/>
      <c r="N594" s="176"/>
      <c r="O594" s="176"/>
      <c r="P594" s="176"/>
      <c r="Q594" s="372"/>
      <c r="R594" s="373"/>
      <c r="S594" s="176"/>
      <c r="T594" s="176"/>
      <c r="U594" s="176"/>
      <c r="V594" s="176"/>
      <c r="W594" s="176"/>
      <c r="X594" s="176"/>
      <c r="Y594" s="176"/>
      <c r="Z594" s="176"/>
      <c r="AA594" s="176"/>
      <c r="AB594" s="176"/>
      <c r="AC594" s="176"/>
      <c r="AD594" s="176"/>
      <c r="AE594" s="176"/>
      <c r="AF594" s="176"/>
      <c r="AG594" s="176"/>
      <c r="AH594" s="176"/>
      <c r="AI594" s="176"/>
      <c r="AJ594" s="176"/>
      <c r="AN594" s="176"/>
      <c r="AZ594" s="176"/>
    </row>
    <row r="595" spans="2:52" ht="12.75" customHeight="1">
      <c r="B595" s="176"/>
      <c r="C595" s="176"/>
      <c r="D595" s="176"/>
      <c r="E595" s="370"/>
      <c r="F595" s="370"/>
      <c r="G595" s="176"/>
      <c r="H595" s="176"/>
      <c r="I595" s="176"/>
      <c r="J595" s="176"/>
      <c r="K595" s="176"/>
      <c r="L595" s="176"/>
      <c r="M595" s="371"/>
      <c r="N595" s="176"/>
      <c r="O595" s="176"/>
      <c r="P595" s="176"/>
      <c r="Q595" s="372"/>
      <c r="R595" s="373"/>
      <c r="S595" s="176"/>
      <c r="T595" s="176"/>
      <c r="U595" s="176"/>
      <c r="V595" s="176"/>
      <c r="W595" s="176"/>
      <c r="X595" s="176"/>
      <c r="Y595" s="176"/>
      <c r="Z595" s="176"/>
      <c r="AA595" s="176"/>
      <c r="AB595" s="176"/>
      <c r="AC595" s="176"/>
      <c r="AD595" s="176"/>
      <c r="AE595" s="176"/>
      <c r="AF595" s="176"/>
      <c r="AG595" s="176"/>
      <c r="AH595" s="176"/>
      <c r="AI595" s="176"/>
      <c r="AJ595" s="176"/>
      <c r="AN595" s="176"/>
      <c r="AZ595" s="176"/>
    </row>
    <row r="596" spans="2:52" ht="12.75" customHeight="1">
      <c r="B596" s="176"/>
      <c r="C596" s="176"/>
      <c r="D596" s="176"/>
      <c r="E596" s="370"/>
      <c r="F596" s="370"/>
      <c r="G596" s="176"/>
      <c r="H596" s="176"/>
      <c r="I596" s="176"/>
      <c r="J596" s="176"/>
      <c r="K596" s="176"/>
      <c r="L596" s="176"/>
      <c r="M596" s="371"/>
      <c r="N596" s="176"/>
      <c r="O596" s="176"/>
      <c r="P596" s="176"/>
      <c r="Q596" s="372"/>
      <c r="R596" s="373"/>
      <c r="S596" s="176"/>
      <c r="T596" s="176"/>
      <c r="U596" s="176"/>
      <c r="V596" s="176"/>
      <c r="W596" s="176"/>
      <c r="X596" s="176"/>
      <c r="Y596" s="176"/>
      <c r="Z596" s="176"/>
      <c r="AA596" s="176"/>
      <c r="AB596" s="176"/>
      <c r="AC596" s="176"/>
      <c r="AD596" s="176"/>
      <c r="AE596" s="176"/>
      <c r="AF596" s="176"/>
      <c r="AG596" s="176"/>
      <c r="AH596" s="176"/>
      <c r="AI596" s="176"/>
      <c r="AJ596" s="176"/>
      <c r="AN596" s="176"/>
      <c r="AZ596" s="176"/>
    </row>
    <row r="597" spans="2:52" ht="12.75" customHeight="1">
      <c r="B597" s="176"/>
      <c r="C597" s="176"/>
      <c r="D597" s="176"/>
      <c r="E597" s="370"/>
      <c r="F597" s="370"/>
      <c r="G597" s="176"/>
      <c r="H597" s="176"/>
      <c r="I597" s="176"/>
      <c r="J597" s="176"/>
      <c r="K597" s="176"/>
      <c r="L597" s="176"/>
      <c r="M597" s="371"/>
      <c r="N597" s="176"/>
      <c r="O597" s="176"/>
      <c r="P597" s="176"/>
      <c r="Q597" s="372"/>
      <c r="R597" s="373"/>
      <c r="S597" s="176"/>
      <c r="T597" s="176"/>
      <c r="U597" s="176"/>
      <c r="V597" s="176"/>
      <c r="W597" s="176"/>
      <c r="X597" s="176"/>
      <c r="Y597" s="176"/>
      <c r="Z597" s="176"/>
      <c r="AA597" s="176"/>
      <c r="AB597" s="176"/>
      <c r="AC597" s="176"/>
      <c r="AD597" s="176"/>
      <c r="AE597" s="176"/>
      <c r="AF597" s="176"/>
      <c r="AG597" s="176"/>
      <c r="AH597" s="176"/>
      <c r="AI597" s="176"/>
      <c r="AJ597" s="176"/>
      <c r="AN597" s="176"/>
      <c r="AZ597" s="176"/>
    </row>
    <row r="598" spans="2:52" ht="12.75" customHeight="1">
      <c r="B598" s="176"/>
      <c r="C598" s="176"/>
      <c r="D598" s="176"/>
      <c r="E598" s="370"/>
      <c r="F598" s="370"/>
      <c r="G598" s="176"/>
      <c r="H598" s="176"/>
      <c r="I598" s="176"/>
      <c r="J598" s="176"/>
      <c r="K598" s="176"/>
      <c r="L598" s="176"/>
      <c r="M598" s="371"/>
      <c r="N598" s="176"/>
      <c r="O598" s="176"/>
      <c r="P598" s="176"/>
      <c r="Q598" s="372"/>
      <c r="R598" s="373"/>
      <c r="S598" s="176"/>
      <c r="T598" s="176"/>
      <c r="U598" s="176"/>
      <c r="V598" s="176"/>
      <c r="W598" s="176"/>
      <c r="X598" s="176"/>
      <c r="Y598" s="176"/>
      <c r="Z598" s="176"/>
      <c r="AA598" s="176"/>
      <c r="AB598" s="176"/>
      <c r="AC598" s="176"/>
      <c r="AD598" s="176"/>
      <c r="AE598" s="176"/>
      <c r="AF598" s="176"/>
      <c r="AG598" s="176"/>
      <c r="AH598" s="176"/>
      <c r="AI598" s="176"/>
      <c r="AJ598" s="176"/>
      <c r="AN598" s="176"/>
      <c r="AZ598" s="176"/>
    </row>
    <row r="599" spans="2:52" ht="12.75" customHeight="1">
      <c r="B599" s="176"/>
      <c r="C599" s="176"/>
      <c r="D599" s="176"/>
      <c r="E599" s="370"/>
      <c r="F599" s="370"/>
      <c r="G599" s="176"/>
      <c r="H599" s="176"/>
      <c r="I599" s="176"/>
      <c r="J599" s="176"/>
      <c r="K599" s="176"/>
      <c r="L599" s="176"/>
      <c r="M599" s="371"/>
      <c r="N599" s="176"/>
      <c r="O599" s="176"/>
      <c r="P599" s="176"/>
      <c r="Q599" s="372"/>
      <c r="R599" s="373"/>
      <c r="S599" s="176"/>
      <c r="T599" s="176"/>
      <c r="U599" s="176"/>
      <c r="V599" s="176"/>
      <c r="W599" s="176"/>
      <c r="X599" s="176"/>
      <c r="Y599" s="176"/>
      <c r="Z599" s="176"/>
      <c r="AA599" s="176"/>
      <c r="AB599" s="176"/>
      <c r="AC599" s="176"/>
      <c r="AD599" s="176"/>
      <c r="AE599" s="176"/>
      <c r="AF599" s="176"/>
      <c r="AG599" s="176"/>
      <c r="AH599" s="176"/>
      <c r="AI599" s="176"/>
      <c r="AJ599" s="176"/>
      <c r="AN599" s="176"/>
      <c r="AZ599" s="176"/>
    </row>
    <row r="600" spans="2:52" ht="12.75" customHeight="1">
      <c r="B600" s="176"/>
      <c r="C600" s="176"/>
      <c r="D600" s="176"/>
      <c r="E600" s="370"/>
      <c r="F600" s="370"/>
      <c r="G600" s="176"/>
      <c r="H600" s="176"/>
      <c r="I600" s="176"/>
      <c r="J600" s="176"/>
      <c r="K600" s="176"/>
      <c r="L600" s="176"/>
      <c r="M600" s="371"/>
      <c r="N600" s="176"/>
      <c r="O600" s="176"/>
      <c r="P600" s="176"/>
      <c r="Q600" s="372"/>
      <c r="R600" s="373"/>
      <c r="S600" s="176"/>
      <c r="T600" s="176"/>
      <c r="U600" s="176"/>
      <c r="V600" s="176"/>
      <c r="W600" s="176"/>
      <c r="X600" s="176"/>
      <c r="Y600" s="176"/>
      <c r="Z600" s="176"/>
      <c r="AA600" s="176"/>
      <c r="AB600" s="176"/>
      <c r="AC600" s="176"/>
      <c r="AD600" s="176"/>
      <c r="AE600" s="176"/>
      <c r="AF600" s="176"/>
      <c r="AG600" s="176"/>
      <c r="AH600" s="176"/>
      <c r="AI600" s="176"/>
      <c r="AJ600" s="176"/>
      <c r="AN600" s="176"/>
      <c r="AZ600" s="176"/>
    </row>
    <row r="601" spans="2:52" ht="12.75" customHeight="1">
      <c r="B601" s="176"/>
      <c r="C601" s="176"/>
      <c r="D601" s="176"/>
      <c r="E601" s="370"/>
      <c r="F601" s="370"/>
      <c r="G601" s="176"/>
      <c r="H601" s="176"/>
      <c r="I601" s="176"/>
      <c r="J601" s="176"/>
      <c r="K601" s="176"/>
      <c r="L601" s="176"/>
      <c r="M601" s="371"/>
      <c r="N601" s="176"/>
      <c r="O601" s="176"/>
      <c r="P601" s="176"/>
      <c r="Q601" s="372"/>
      <c r="R601" s="373"/>
      <c r="S601" s="176"/>
      <c r="T601" s="176"/>
      <c r="U601" s="176"/>
      <c r="V601" s="176"/>
      <c r="W601" s="176"/>
      <c r="X601" s="176"/>
      <c r="Y601" s="176"/>
      <c r="Z601" s="176"/>
      <c r="AA601" s="176"/>
      <c r="AB601" s="176"/>
      <c r="AC601" s="176"/>
      <c r="AD601" s="176"/>
      <c r="AE601" s="176"/>
      <c r="AF601" s="176"/>
      <c r="AG601" s="176"/>
      <c r="AH601" s="176"/>
      <c r="AI601" s="176"/>
      <c r="AJ601" s="176"/>
      <c r="AN601" s="176"/>
      <c r="AZ601" s="176"/>
    </row>
    <row r="602" spans="2:52" ht="12.75" customHeight="1">
      <c r="B602" s="176"/>
      <c r="C602" s="176"/>
      <c r="D602" s="176"/>
      <c r="E602" s="370"/>
      <c r="F602" s="370"/>
      <c r="G602" s="176"/>
      <c r="H602" s="176"/>
      <c r="I602" s="176"/>
      <c r="J602" s="176"/>
      <c r="K602" s="176"/>
      <c r="L602" s="176"/>
      <c r="M602" s="371"/>
      <c r="N602" s="176"/>
      <c r="O602" s="176"/>
      <c r="P602" s="176"/>
      <c r="Q602" s="372"/>
      <c r="R602" s="373"/>
      <c r="S602" s="176"/>
      <c r="T602" s="176"/>
      <c r="U602" s="176"/>
      <c r="V602" s="176"/>
      <c r="W602" s="176"/>
      <c r="X602" s="176"/>
      <c r="Y602" s="176"/>
      <c r="Z602" s="176"/>
      <c r="AA602" s="176"/>
      <c r="AB602" s="176"/>
      <c r="AC602" s="176"/>
      <c r="AD602" s="176"/>
      <c r="AE602" s="176"/>
      <c r="AF602" s="176"/>
      <c r="AG602" s="176"/>
      <c r="AH602" s="176"/>
      <c r="AI602" s="176"/>
      <c r="AJ602" s="176"/>
      <c r="AN602" s="176"/>
      <c r="AZ602" s="176"/>
    </row>
    <row r="603" spans="2:52" ht="12.75" customHeight="1">
      <c r="B603" s="176"/>
      <c r="C603" s="176"/>
      <c r="D603" s="176"/>
      <c r="E603" s="370"/>
      <c r="F603" s="370"/>
      <c r="G603" s="176"/>
      <c r="H603" s="176"/>
      <c r="I603" s="176"/>
      <c r="J603" s="176"/>
      <c r="K603" s="176"/>
      <c r="L603" s="176"/>
      <c r="M603" s="371"/>
      <c r="N603" s="176"/>
      <c r="O603" s="176"/>
      <c r="P603" s="176"/>
      <c r="Q603" s="372"/>
      <c r="R603" s="373"/>
      <c r="S603" s="176"/>
      <c r="T603" s="176"/>
      <c r="U603" s="176"/>
      <c r="V603" s="176"/>
      <c r="W603" s="176"/>
      <c r="X603" s="176"/>
      <c r="Y603" s="176"/>
      <c r="Z603" s="176"/>
      <c r="AA603" s="176"/>
      <c r="AB603" s="176"/>
      <c r="AC603" s="176"/>
      <c r="AD603" s="176"/>
      <c r="AE603" s="176"/>
      <c r="AF603" s="176"/>
      <c r="AG603" s="176"/>
      <c r="AH603" s="176"/>
      <c r="AI603" s="176"/>
      <c r="AJ603" s="176"/>
      <c r="AN603" s="176"/>
      <c r="AZ603" s="176"/>
    </row>
    <row r="604" spans="2:52" ht="12.75" customHeight="1">
      <c r="B604" s="176"/>
      <c r="C604" s="176"/>
      <c r="D604" s="176"/>
      <c r="E604" s="370"/>
      <c r="F604" s="370"/>
      <c r="G604" s="176"/>
      <c r="H604" s="176"/>
      <c r="I604" s="176"/>
      <c r="J604" s="176"/>
      <c r="K604" s="176"/>
      <c r="L604" s="176"/>
      <c r="M604" s="371"/>
      <c r="N604" s="176"/>
      <c r="O604" s="176"/>
      <c r="P604" s="176"/>
      <c r="Q604" s="372"/>
      <c r="R604" s="373"/>
      <c r="S604" s="176"/>
      <c r="T604" s="176"/>
      <c r="U604" s="176"/>
      <c r="V604" s="176"/>
      <c r="W604" s="176"/>
      <c r="X604" s="176"/>
      <c r="Y604" s="176"/>
      <c r="Z604" s="176"/>
      <c r="AA604" s="176"/>
      <c r="AB604" s="176"/>
      <c r="AC604" s="176"/>
      <c r="AD604" s="176"/>
      <c r="AE604" s="176"/>
      <c r="AF604" s="176"/>
      <c r="AG604" s="176"/>
      <c r="AH604" s="176"/>
      <c r="AI604" s="176"/>
      <c r="AJ604" s="176"/>
      <c r="AN604" s="176"/>
      <c r="AZ604" s="176"/>
    </row>
    <row r="605" spans="2:52" ht="12.75" customHeight="1">
      <c r="B605" s="176"/>
      <c r="C605" s="176"/>
      <c r="D605" s="176"/>
      <c r="E605" s="370"/>
      <c r="F605" s="370"/>
      <c r="G605" s="176"/>
      <c r="H605" s="176"/>
      <c r="I605" s="176"/>
      <c r="J605" s="176"/>
      <c r="K605" s="176"/>
      <c r="L605" s="176"/>
      <c r="M605" s="371"/>
      <c r="N605" s="176"/>
      <c r="O605" s="176"/>
      <c r="P605" s="176"/>
      <c r="Q605" s="372"/>
      <c r="R605" s="373"/>
      <c r="S605" s="176"/>
      <c r="T605" s="176"/>
      <c r="U605" s="176"/>
      <c r="V605" s="176"/>
      <c r="W605" s="176"/>
      <c r="X605" s="176"/>
      <c r="Y605" s="176"/>
      <c r="Z605" s="176"/>
      <c r="AA605" s="176"/>
      <c r="AB605" s="176"/>
      <c r="AC605" s="176"/>
      <c r="AD605" s="176"/>
      <c r="AE605" s="176"/>
      <c r="AF605" s="176"/>
      <c r="AG605" s="176"/>
      <c r="AH605" s="176"/>
      <c r="AI605" s="176"/>
      <c r="AJ605" s="176"/>
      <c r="AN605" s="176"/>
      <c r="AZ605" s="176"/>
    </row>
    <row r="606" spans="2:52" ht="12.75" customHeight="1">
      <c r="B606" s="176"/>
      <c r="C606" s="176"/>
      <c r="D606" s="176"/>
      <c r="E606" s="370"/>
      <c r="F606" s="370"/>
      <c r="G606" s="176"/>
      <c r="H606" s="176"/>
      <c r="I606" s="176"/>
      <c r="J606" s="176"/>
      <c r="K606" s="176"/>
      <c r="L606" s="176"/>
      <c r="M606" s="371"/>
      <c r="N606" s="176"/>
      <c r="O606" s="176"/>
      <c r="P606" s="176"/>
      <c r="Q606" s="372"/>
      <c r="R606" s="373"/>
      <c r="S606" s="176"/>
      <c r="T606" s="176"/>
      <c r="U606" s="176"/>
      <c r="V606" s="176"/>
      <c r="W606" s="176"/>
      <c r="X606" s="176"/>
      <c r="Y606" s="176"/>
      <c r="Z606" s="176"/>
      <c r="AA606" s="176"/>
      <c r="AB606" s="176"/>
      <c r="AC606" s="176"/>
      <c r="AD606" s="176"/>
      <c r="AE606" s="176"/>
      <c r="AF606" s="176"/>
      <c r="AG606" s="176"/>
      <c r="AH606" s="176"/>
      <c r="AI606" s="176"/>
      <c r="AJ606" s="176"/>
      <c r="AN606" s="176"/>
      <c r="AZ606" s="176"/>
    </row>
    <row r="607" spans="2:52" ht="12.75" customHeight="1">
      <c r="B607" s="176"/>
      <c r="C607" s="176"/>
      <c r="D607" s="176"/>
      <c r="E607" s="370"/>
      <c r="F607" s="370"/>
      <c r="G607" s="176"/>
      <c r="H607" s="176"/>
      <c r="I607" s="176"/>
      <c r="J607" s="176"/>
      <c r="K607" s="176"/>
      <c r="L607" s="176"/>
      <c r="M607" s="371"/>
      <c r="N607" s="176"/>
      <c r="O607" s="176"/>
      <c r="P607" s="176"/>
      <c r="Q607" s="372"/>
      <c r="R607" s="373"/>
      <c r="S607" s="176"/>
      <c r="T607" s="176"/>
      <c r="U607" s="176"/>
      <c r="V607" s="176"/>
      <c r="W607" s="176"/>
      <c r="X607" s="176"/>
      <c r="Y607" s="176"/>
      <c r="Z607" s="176"/>
      <c r="AA607" s="176"/>
      <c r="AB607" s="176"/>
      <c r="AC607" s="176"/>
      <c r="AD607" s="176"/>
      <c r="AE607" s="176"/>
      <c r="AF607" s="176"/>
      <c r="AG607" s="176"/>
      <c r="AH607" s="176"/>
      <c r="AI607" s="176"/>
      <c r="AJ607" s="176"/>
      <c r="AN607" s="176"/>
      <c r="AZ607" s="176"/>
    </row>
    <row r="608" spans="2:52" ht="12.75" customHeight="1">
      <c r="B608" s="176"/>
      <c r="C608" s="176"/>
      <c r="D608" s="176"/>
      <c r="E608" s="370"/>
      <c r="F608" s="370"/>
      <c r="G608" s="176"/>
      <c r="H608" s="176"/>
      <c r="I608" s="176"/>
      <c r="J608" s="176"/>
      <c r="K608" s="176"/>
      <c r="L608" s="176"/>
      <c r="M608" s="371"/>
      <c r="N608" s="176"/>
      <c r="O608" s="176"/>
      <c r="P608" s="176"/>
      <c r="Q608" s="372"/>
      <c r="R608" s="373"/>
      <c r="S608" s="176"/>
      <c r="T608" s="176"/>
      <c r="U608" s="176"/>
      <c r="V608" s="176"/>
      <c r="W608" s="176"/>
      <c r="X608" s="176"/>
      <c r="Y608" s="176"/>
      <c r="Z608" s="176"/>
      <c r="AA608" s="176"/>
      <c r="AB608" s="176"/>
      <c r="AC608" s="176"/>
      <c r="AD608" s="176"/>
      <c r="AE608" s="176"/>
      <c r="AF608" s="176"/>
      <c r="AG608" s="176"/>
      <c r="AH608" s="176"/>
      <c r="AI608" s="176"/>
      <c r="AJ608" s="176"/>
      <c r="AN608" s="176"/>
      <c r="AZ608" s="176"/>
    </row>
    <row r="609" spans="2:52" ht="12.75" customHeight="1">
      <c r="B609" s="176"/>
      <c r="C609" s="176"/>
      <c r="D609" s="176"/>
      <c r="E609" s="370"/>
      <c r="F609" s="370"/>
      <c r="G609" s="176"/>
      <c r="H609" s="176"/>
      <c r="I609" s="176"/>
      <c r="J609" s="176"/>
      <c r="K609" s="176"/>
      <c r="L609" s="176"/>
      <c r="M609" s="371"/>
      <c r="N609" s="176"/>
      <c r="O609" s="176"/>
      <c r="P609" s="176"/>
      <c r="Q609" s="372"/>
      <c r="R609" s="373"/>
      <c r="S609" s="176"/>
      <c r="T609" s="176"/>
      <c r="U609" s="176"/>
      <c r="V609" s="176"/>
      <c r="W609" s="176"/>
      <c r="X609" s="176"/>
      <c r="Y609" s="176"/>
      <c r="Z609" s="176"/>
      <c r="AA609" s="176"/>
      <c r="AB609" s="176"/>
      <c r="AC609" s="176"/>
      <c r="AD609" s="176"/>
      <c r="AE609" s="176"/>
      <c r="AF609" s="176"/>
      <c r="AG609" s="176"/>
      <c r="AH609" s="176"/>
      <c r="AI609" s="176"/>
      <c r="AJ609" s="176"/>
      <c r="AN609" s="176"/>
      <c r="AZ609" s="176"/>
    </row>
    <row r="610" spans="2:52" ht="12.75" customHeight="1">
      <c r="B610" s="176"/>
      <c r="C610" s="176"/>
      <c r="D610" s="176"/>
      <c r="E610" s="370"/>
      <c r="F610" s="370"/>
      <c r="G610" s="176"/>
      <c r="H610" s="176"/>
      <c r="I610" s="176"/>
      <c r="J610" s="176"/>
      <c r="K610" s="176"/>
      <c r="L610" s="176"/>
      <c r="M610" s="371"/>
      <c r="N610" s="176"/>
      <c r="O610" s="176"/>
      <c r="P610" s="176"/>
      <c r="Q610" s="372"/>
      <c r="R610" s="373"/>
      <c r="S610" s="176"/>
      <c r="T610" s="176"/>
      <c r="U610" s="176"/>
      <c r="V610" s="176"/>
      <c r="W610" s="176"/>
      <c r="X610" s="176"/>
      <c r="Y610" s="176"/>
      <c r="Z610" s="176"/>
      <c r="AA610" s="176"/>
      <c r="AB610" s="176"/>
      <c r="AC610" s="176"/>
      <c r="AD610" s="176"/>
      <c r="AE610" s="176"/>
      <c r="AF610" s="176"/>
      <c r="AG610" s="176"/>
      <c r="AH610" s="176"/>
      <c r="AI610" s="176"/>
      <c r="AJ610" s="176"/>
      <c r="AN610" s="176"/>
      <c r="AZ610" s="176"/>
    </row>
    <row r="611" spans="2:52" ht="12.75" customHeight="1">
      <c r="B611" s="176"/>
      <c r="C611" s="176"/>
      <c r="D611" s="176"/>
      <c r="E611" s="370"/>
      <c r="F611" s="370"/>
      <c r="G611" s="176"/>
      <c r="H611" s="176"/>
      <c r="I611" s="176"/>
      <c r="J611" s="176"/>
      <c r="K611" s="176"/>
      <c r="L611" s="176"/>
      <c r="M611" s="371"/>
      <c r="N611" s="176"/>
      <c r="O611" s="176"/>
      <c r="P611" s="176"/>
      <c r="Q611" s="372"/>
      <c r="R611" s="373"/>
      <c r="S611" s="176"/>
      <c r="T611" s="176"/>
      <c r="U611" s="176"/>
      <c r="V611" s="176"/>
      <c r="W611" s="176"/>
      <c r="X611" s="176"/>
      <c r="Y611" s="176"/>
      <c r="Z611" s="176"/>
      <c r="AA611" s="176"/>
      <c r="AB611" s="176"/>
      <c r="AC611" s="176"/>
      <c r="AD611" s="176"/>
      <c r="AE611" s="176"/>
      <c r="AF611" s="176"/>
      <c r="AG611" s="176"/>
      <c r="AH611" s="176"/>
      <c r="AI611" s="176"/>
      <c r="AJ611" s="176"/>
      <c r="AN611" s="176"/>
      <c r="AZ611" s="176"/>
    </row>
    <row r="612" spans="2:52" ht="12.75" customHeight="1">
      <c r="B612" s="176"/>
      <c r="C612" s="176"/>
      <c r="D612" s="176"/>
      <c r="E612" s="370"/>
      <c r="F612" s="370"/>
      <c r="G612" s="176"/>
      <c r="H612" s="176"/>
      <c r="I612" s="176"/>
      <c r="J612" s="176"/>
      <c r="K612" s="176"/>
      <c r="L612" s="176"/>
      <c r="M612" s="371"/>
      <c r="N612" s="176"/>
      <c r="O612" s="176"/>
      <c r="P612" s="176"/>
      <c r="Q612" s="372"/>
      <c r="R612" s="373"/>
      <c r="S612" s="176"/>
      <c r="T612" s="176"/>
      <c r="U612" s="176"/>
      <c r="V612" s="176"/>
      <c r="W612" s="176"/>
      <c r="X612" s="176"/>
      <c r="Y612" s="176"/>
      <c r="Z612" s="176"/>
      <c r="AA612" s="176"/>
      <c r="AB612" s="176"/>
      <c r="AC612" s="176"/>
      <c r="AD612" s="176"/>
      <c r="AE612" s="176"/>
      <c r="AF612" s="176"/>
      <c r="AG612" s="176"/>
      <c r="AH612" s="176"/>
      <c r="AI612" s="176"/>
      <c r="AJ612" s="176"/>
      <c r="AN612" s="176"/>
      <c r="AZ612" s="176"/>
    </row>
    <row r="613" spans="2:52" ht="12.75" customHeight="1">
      <c r="B613" s="176"/>
      <c r="C613" s="176"/>
      <c r="D613" s="176"/>
      <c r="E613" s="370"/>
      <c r="F613" s="370"/>
      <c r="G613" s="176"/>
      <c r="H613" s="176"/>
      <c r="I613" s="176"/>
      <c r="J613" s="176"/>
      <c r="K613" s="176"/>
      <c r="L613" s="176"/>
      <c r="M613" s="371"/>
      <c r="N613" s="176"/>
      <c r="O613" s="176"/>
      <c r="P613" s="176"/>
      <c r="Q613" s="372"/>
      <c r="R613" s="373"/>
      <c r="S613" s="176"/>
      <c r="T613" s="176"/>
      <c r="U613" s="176"/>
      <c r="V613" s="176"/>
      <c r="W613" s="176"/>
      <c r="X613" s="176"/>
      <c r="Y613" s="176"/>
      <c r="Z613" s="176"/>
      <c r="AA613" s="176"/>
      <c r="AB613" s="176"/>
      <c r="AC613" s="176"/>
      <c r="AD613" s="176"/>
      <c r="AE613" s="176"/>
      <c r="AF613" s="176"/>
      <c r="AG613" s="176"/>
      <c r="AH613" s="176"/>
      <c r="AI613" s="176"/>
      <c r="AJ613" s="176"/>
      <c r="AN613" s="176"/>
      <c r="AZ613" s="176"/>
    </row>
    <row r="614" spans="2:52" ht="12.75" customHeight="1">
      <c r="B614" s="176"/>
      <c r="C614" s="176"/>
      <c r="D614" s="176"/>
      <c r="E614" s="370"/>
      <c r="F614" s="370"/>
      <c r="G614" s="176"/>
      <c r="H614" s="176"/>
      <c r="I614" s="176"/>
      <c r="J614" s="176"/>
      <c r="K614" s="176"/>
      <c r="L614" s="176"/>
      <c r="M614" s="371"/>
      <c r="N614" s="176"/>
      <c r="O614" s="176"/>
      <c r="P614" s="176"/>
      <c r="Q614" s="372"/>
      <c r="R614" s="373"/>
      <c r="S614" s="176"/>
      <c r="T614" s="176"/>
      <c r="U614" s="176"/>
      <c r="V614" s="176"/>
      <c r="W614" s="176"/>
      <c r="X614" s="176"/>
      <c r="Y614" s="176"/>
      <c r="Z614" s="176"/>
      <c r="AA614" s="176"/>
      <c r="AB614" s="176"/>
      <c r="AC614" s="176"/>
      <c r="AD614" s="176"/>
      <c r="AE614" s="176"/>
      <c r="AF614" s="176"/>
      <c r="AG614" s="176"/>
      <c r="AH614" s="176"/>
      <c r="AI614" s="176"/>
      <c r="AJ614" s="176"/>
      <c r="AN614" s="176"/>
      <c r="AZ614" s="176"/>
    </row>
    <row r="615" spans="2:52" ht="12.75" customHeight="1">
      <c r="B615" s="176"/>
      <c r="C615" s="176"/>
      <c r="D615" s="176"/>
      <c r="E615" s="370"/>
      <c r="F615" s="370"/>
      <c r="G615" s="176"/>
      <c r="H615" s="176"/>
      <c r="I615" s="176"/>
      <c r="J615" s="176"/>
      <c r="K615" s="176"/>
      <c r="L615" s="176"/>
      <c r="M615" s="371"/>
      <c r="N615" s="176"/>
      <c r="O615" s="176"/>
      <c r="P615" s="176"/>
      <c r="Q615" s="372"/>
      <c r="R615" s="373"/>
      <c r="S615" s="176"/>
      <c r="T615" s="176"/>
      <c r="U615" s="176"/>
      <c r="V615" s="176"/>
      <c r="W615" s="176"/>
      <c r="X615" s="176"/>
      <c r="Y615" s="176"/>
      <c r="Z615" s="176"/>
      <c r="AA615" s="176"/>
      <c r="AB615" s="176"/>
      <c r="AC615" s="176"/>
      <c r="AD615" s="176"/>
      <c r="AE615" s="176"/>
      <c r="AF615" s="176"/>
      <c r="AG615" s="176"/>
      <c r="AH615" s="176"/>
      <c r="AI615" s="176"/>
      <c r="AJ615" s="176"/>
      <c r="AN615" s="176"/>
      <c r="AZ615" s="176"/>
    </row>
    <row r="616" spans="2:52" ht="12.75" customHeight="1">
      <c r="B616" s="176"/>
      <c r="C616" s="176"/>
      <c r="D616" s="176"/>
      <c r="E616" s="370"/>
      <c r="F616" s="370"/>
      <c r="G616" s="176"/>
      <c r="H616" s="176"/>
      <c r="I616" s="176"/>
      <c r="J616" s="176"/>
      <c r="K616" s="176"/>
      <c r="L616" s="176"/>
      <c r="M616" s="371"/>
      <c r="N616" s="176"/>
      <c r="O616" s="176"/>
      <c r="P616" s="176"/>
      <c r="Q616" s="372"/>
      <c r="R616" s="373"/>
      <c r="S616" s="176"/>
      <c r="T616" s="176"/>
      <c r="U616" s="176"/>
      <c r="V616" s="176"/>
      <c r="W616" s="176"/>
      <c r="X616" s="176"/>
      <c r="Y616" s="176"/>
      <c r="Z616" s="176"/>
      <c r="AA616" s="176"/>
      <c r="AB616" s="176"/>
      <c r="AC616" s="176"/>
      <c r="AD616" s="176"/>
      <c r="AE616" s="176"/>
      <c r="AF616" s="176"/>
      <c r="AG616" s="176"/>
      <c r="AH616" s="176"/>
      <c r="AI616" s="176"/>
      <c r="AJ616" s="176"/>
      <c r="AN616" s="176"/>
      <c r="AZ616" s="176"/>
    </row>
    <row r="617" spans="2:52" ht="12.75" customHeight="1">
      <c r="B617" s="176"/>
      <c r="C617" s="176"/>
      <c r="D617" s="176"/>
      <c r="E617" s="370"/>
      <c r="F617" s="370"/>
      <c r="G617" s="176"/>
      <c r="H617" s="176"/>
      <c r="I617" s="176"/>
      <c r="J617" s="176"/>
      <c r="K617" s="176"/>
      <c r="L617" s="176"/>
      <c r="M617" s="371"/>
      <c r="N617" s="176"/>
      <c r="O617" s="176"/>
      <c r="P617" s="176"/>
      <c r="Q617" s="372"/>
      <c r="R617" s="373"/>
      <c r="S617" s="176"/>
      <c r="T617" s="176"/>
      <c r="U617" s="176"/>
      <c r="V617" s="176"/>
      <c r="W617" s="176"/>
      <c r="X617" s="176"/>
      <c r="Y617" s="176"/>
      <c r="Z617" s="176"/>
      <c r="AA617" s="176"/>
      <c r="AB617" s="176"/>
      <c r="AC617" s="176"/>
      <c r="AD617" s="176"/>
      <c r="AE617" s="176"/>
      <c r="AF617" s="176"/>
      <c r="AG617" s="176"/>
      <c r="AH617" s="176"/>
      <c r="AI617" s="176"/>
      <c r="AJ617" s="176"/>
      <c r="AN617" s="176"/>
      <c r="AZ617" s="176"/>
    </row>
    <row r="618" spans="2:52" ht="12.75" customHeight="1">
      <c r="B618" s="176"/>
      <c r="C618" s="176"/>
      <c r="D618" s="176"/>
      <c r="E618" s="370"/>
      <c r="F618" s="370"/>
      <c r="G618" s="176"/>
      <c r="H618" s="176"/>
      <c r="I618" s="176"/>
      <c r="J618" s="176"/>
      <c r="K618" s="176"/>
      <c r="L618" s="176"/>
      <c r="M618" s="371"/>
      <c r="N618" s="176"/>
      <c r="O618" s="176"/>
      <c r="P618" s="176"/>
      <c r="Q618" s="372"/>
      <c r="R618" s="373"/>
      <c r="S618" s="176"/>
      <c r="T618" s="176"/>
      <c r="U618" s="176"/>
      <c r="V618" s="176"/>
      <c r="W618" s="176"/>
      <c r="X618" s="176"/>
      <c r="Y618" s="176"/>
      <c r="Z618" s="176"/>
      <c r="AA618" s="176"/>
      <c r="AB618" s="176"/>
      <c r="AC618" s="176"/>
      <c r="AD618" s="176"/>
      <c r="AE618" s="176"/>
      <c r="AF618" s="176"/>
      <c r="AG618" s="176"/>
      <c r="AH618" s="176"/>
      <c r="AI618" s="176"/>
      <c r="AJ618" s="176"/>
      <c r="AN618" s="176"/>
      <c r="AZ618" s="176"/>
    </row>
    <row r="619" spans="2:52" ht="12.75" customHeight="1">
      <c r="B619" s="176"/>
      <c r="C619" s="176"/>
      <c r="D619" s="176"/>
      <c r="E619" s="370"/>
      <c r="F619" s="370"/>
      <c r="G619" s="176"/>
      <c r="H619" s="176"/>
      <c r="I619" s="176"/>
      <c r="J619" s="176"/>
      <c r="K619" s="176"/>
      <c r="L619" s="176"/>
      <c r="M619" s="371"/>
      <c r="N619" s="176"/>
      <c r="O619" s="176"/>
      <c r="P619" s="176"/>
      <c r="Q619" s="372"/>
      <c r="R619" s="373"/>
      <c r="S619" s="176"/>
      <c r="T619" s="176"/>
      <c r="U619" s="176"/>
      <c r="V619" s="176"/>
      <c r="W619" s="176"/>
      <c r="X619" s="176"/>
      <c r="Y619" s="176"/>
      <c r="Z619" s="176"/>
      <c r="AA619" s="176"/>
      <c r="AB619" s="176"/>
      <c r="AC619" s="176"/>
      <c r="AD619" s="176"/>
      <c r="AE619" s="176"/>
      <c r="AF619" s="176"/>
      <c r="AG619" s="176"/>
      <c r="AH619" s="176"/>
      <c r="AI619" s="176"/>
      <c r="AJ619" s="176"/>
      <c r="AN619" s="176"/>
      <c r="AZ619" s="176"/>
    </row>
    <row r="620" spans="2:52" ht="12.75" customHeight="1">
      <c r="B620" s="176"/>
      <c r="C620" s="176"/>
      <c r="D620" s="176"/>
      <c r="E620" s="370"/>
      <c r="F620" s="370"/>
      <c r="G620" s="176"/>
      <c r="H620" s="176"/>
      <c r="I620" s="176"/>
      <c r="J620" s="176"/>
      <c r="K620" s="176"/>
      <c r="L620" s="176"/>
      <c r="M620" s="371"/>
      <c r="N620" s="176"/>
      <c r="O620" s="176"/>
      <c r="P620" s="176"/>
      <c r="Q620" s="372"/>
      <c r="R620" s="373"/>
      <c r="S620" s="176"/>
      <c r="T620" s="176"/>
      <c r="U620" s="176"/>
      <c r="V620" s="176"/>
      <c r="W620" s="176"/>
      <c r="X620" s="176"/>
      <c r="Y620" s="176"/>
      <c r="Z620" s="176"/>
      <c r="AA620" s="176"/>
      <c r="AB620" s="176"/>
      <c r="AC620" s="176"/>
      <c r="AD620" s="176"/>
      <c r="AE620" s="176"/>
      <c r="AF620" s="176"/>
      <c r="AG620" s="176"/>
      <c r="AH620" s="176"/>
      <c r="AI620" s="176"/>
      <c r="AJ620" s="176"/>
      <c r="AN620" s="176"/>
      <c r="AZ620" s="176"/>
    </row>
    <row r="621" spans="2:52" ht="12.75" customHeight="1">
      <c r="B621" s="176"/>
      <c r="C621" s="176"/>
      <c r="D621" s="176"/>
      <c r="E621" s="370"/>
      <c r="F621" s="370"/>
      <c r="G621" s="176"/>
      <c r="H621" s="176"/>
      <c r="I621" s="176"/>
      <c r="J621" s="176"/>
      <c r="K621" s="176"/>
      <c r="L621" s="176"/>
      <c r="M621" s="371"/>
      <c r="N621" s="176"/>
      <c r="O621" s="176"/>
      <c r="P621" s="176"/>
      <c r="Q621" s="372"/>
      <c r="R621" s="373"/>
      <c r="S621" s="176"/>
      <c r="T621" s="176"/>
      <c r="U621" s="176"/>
      <c r="V621" s="176"/>
      <c r="W621" s="176"/>
      <c r="X621" s="176"/>
      <c r="Y621" s="176"/>
      <c r="Z621" s="176"/>
      <c r="AA621" s="176"/>
      <c r="AB621" s="176"/>
      <c r="AC621" s="176"/>
      <c r="AD621" s="176"/>
      <c r="AE621" s="176"/>
      <c r="AF621" s="176"/>
      <c r="AG621" s="176"/>
      <c r="AH621" s="176"/>
      <c r="AI621" s="176"/>
      <c r="AJ621" s="176"/>
      <c r="AN621" s="176"/>
      <c r="AZ621" s="176"/>
    </row>
    <row r="622" spans="2:52" ht="12.75" customHeight="1">
      <c r="B622" s="176"/>
      <c r="C622" s="176"/>
      <c r="D622" s="176"/>
      <c r="E622" s="370"/>
      <c r="F622" s="370"/>
      <c r="G622" s="176"/>
      <c r="H622" s="176"/>
      <c r="I622" s="176"/>
      <c r="J622" s="176"/>
      <c r="K622" s="176"/>
      <c r="L622" s="176"/>
      <c r="M622" s="371"/>
      <c r="N622" s="176"/>
      <c r="O622" s="176"/>
      <c r="P622" s="176"/>
      <c r="Q622" s="372"/>
      <c r="R622" s="373"/>
      <c r="S622" s="176"/>
      <c r="T622" s="176"/>
      <c r="U622" s="176"/>
      <c r="V622" s="176"/>
      <c r="W622" s="176"/>
      <c r="X622" s="176"/>
      <c r="Y622" s="176"/>
      <c r="Z622" s="176"/>
      <c r="AA622" s="176"/>
      <c r="AB622" s="176"/>
      <c r="AC622" s="176"/>
      <c r="AD622" s="176"/>
      <c r="AE622" s="176"/>
      <c r="AF622" s="176"/>
      <c r="AG622" s="176"/>
      <c r="AH622" s="176"/>
      <c r="AI622" s="176"/>
      <c r="AJ622" s="176"/>
      <c r="AN622" s="176"/>
      <c r="AZ622" s="176"/>
    </row>
    <row r="623" spans="2:52" ht="12.75" customHeight="1">
      <c r="B623" s="176"/>
      <c r="C623" s="176"/>
      <c r="D623" s="176"/>
      <c r="E623" s="370"/>
      <c r="F623" s="370"/>
      <c r="G623" s="176"/>
      <c r="H623" s="176"/>
      <c r="I623" s="176"/>
      <c r="J623" s="176"/>
      <c r="K623" s="176"/>
      <c r="L623" s="176"/>
      <c r="M623" s="371"/>
      <c r="N623" s="176"/>
      <c r="O623" s="176"/>
      <c r="P623" s="176"/>
      <c r="Q623" s="372"/>
      <c r="R623" s="373"/>
      <c r="S623" s="176"/>
      <c r="T623" s="176"/>
      <c r="U623" s="176"/>
      <c r="V623" s="176"/>
      <c r="W623" s="176"/>
      <c r="X623" s="176"/>
      <c r="Y623" s="176"/>
      <c r="Z623" s="176"/>
      <c r="AA623" s="176"/>
      <c r="AB623" s="176"/>
      <c r="AC623" s="176"/>
      <c r="AD623" s="176"/>
      <c r="AE623" s="176"/>
      <c r="AF623" s="176"/>
      <c r="AG623" s="176"/>
      <c r="AH623" s="176"/>
      <c r="AI623" s="176"/>
      <c r="AJ623" s="176"/>
      <c r="AN623" s="176"/>
      <c r="AZ623" s="176"/>
    </row>
    <row r="624" spans="2:52" ht="12.75" customHeight="1">
      <c r="B624" s="176"/>
      <c r="C624" s="176"/>
      <c r="D624" s="176"/>
      <c r="E624" s="370"/>
      <c r="F624" s="370"/>
      <c r="G624" s="176"/>
      <c r="H624" s="176"/>
      <c r="I624" s="176"/>
      <c r="J624" s="176"/>
      <c r="K624" s="176"/>
      <c r="L624" s="176"/>
      <c r="M624" s="371"/>
      <c r="N624" s="176"/>
      <c r="O624" s="176"/>
      <c r="P624" s="176"/>
      <c r="Q624" s="372"/>
      <c r="R624" s="373"/>
      <c r="S624" s="176"/>
      <c r="T624" s="176"/>
      <c r="U624" s="176"/>
      <c r="V624" s="176"/>
      <c r="W624" s="176"/>
      <c r="X624" s="176"/>
      <c r="Y624" s="176"/>
      <c r="Z624" s="176"/>
      <c r="AA624" s="176"/>
      <c r="AB624" s="176"/>
      <c r="AC624" s="176"/>
      <c r="AD624" s="176"/>
      <c r="AE624" s="176"/>
      <c r="AF624" s="176"/>
      <c r="AG624" s="176"/>
      <c r="AH624" s="176"/>
      <c r="AI624" s="176"/>
      <c r="AJ624" s="176"/>
      <c r="AN624" s="176"/>
      <c r="AZ624" s="176"/>
    </row>
    <row r="625" spans="2:52" ht="12.75" customHeight="1">
      <c r="B625" s="176"/>
      <c r="C625" s="176"/>
      <c r="D625" s="176"/>
      <c r="E625" s="370"/>
      <c r="F625" s="370"/>
      <c r="G625" s="176"/>
      <c r="H625" s="176"/>
      <c r="I625" s="176"/>
      <c r="J625" s="176"/>
      <c r="K625" s="176"/>
      <c r="L625" s="176"/>
      <c r="M625" s="371"/>
      <c r="N625" s="176"/>
      <c r="O625" s="176"/>
      <c r="P625" s="176"/>
      <c r="Q625" s="372"/>
      <c r="R625" s="373"/>
      <c r="S625" s="176"/>
      <c r="T625" s="176"/>
      <c r="U625" s="176"/>
      <c r="V625" s="176"/>
      <c r="W625" s="176"/>
      <c r="X625" s="176"/>
      <c r="Y625" s="176"/>
      <c r="Z625" s="176"/>
      <c r="AA625" s="176"/>
      <c r="AB625" s="176"/>
      <c r="AC625" s="176"/>
      <c r="AD625" s="176"/>
      <c r="AE625" s="176"/>
      <c r="AF625" s="176"/>
      <c r="AG625" s="176"/>
      <c r="AH625" s="176"/>
      <c r="AI625" s="176"/>
      <c r="AJ625" s="176"/>
      <c r="AN625" s="176"/>
      <c r="AZ625" s="176"/>
    </row>
    <row r="626" spans="2:52" ht="12.75" customHeight="1">
      <c r="B626" s="176"/>
      <c r="C626" s="176"/>
      <c r="D626" s="176"/>
      <c r="E626" s="370"/>
      <c r="F626" s="370"/>
      <c r="G626" s="176"/>
      <c r="H626" s="176"/>
      <c r="I626" s="176"/>
      <c r="J626" s="176"/>
      <c r="K626" s="176"/>
      <c r="L626" s="176"/>
      <c r="M626" s="371"/>
      <c r="N626" s="176"/>
      <c r="O626" s="176"/>
      <c r="P626" s="176"/>
      <c r="Q626" s="372"/>
      <c r="R626" s="373"/>
      <c r="S626" s="176"/>
      <c r="T626" s="176"/>
      <c r="U626" s="176"/>
      <c r="V626" s="176"/>
      <c r="W626" s="176"/>
      <c r="X626" s="176"/>
      <c r="Y626" s="176"/>
      <c r="Z626" s="176"/>
      <c r="AA626" s="176"/>
      <c r="AB626" s="176"/>
      <c r="AC626" s="176"/>
      <c r="AD626" s="176"/>
      <c r="AE626" s="176"/>
      <c r="AF626" s="176"/>
      <c r="AG626" s="176"/>
      <c r="AH626" s="176"/>
      <c r="AI626" s="176"/>
      <c r="AJ626" s="176"/>
      <c r="AN626" s="176"/>
      <c r="AZ626" s="176"/>
    </row>
    <row r="627" spans="2:52" ht="12.75" customHeight="1">
      <c r="B627" s="176"/>
      <c r="C627" s="176"/>
      <c r="D627" s="176"/>
      <c r="E627" s="370"/>
      <c r="F627" s="370"/>
      <c r="G627" s="176"/>
      <c r="H627" s="176"/>
      <c r="I627" s="176"/>
      <c r="J627" s="176"/>
      <c r="K627" s="176"/>
      <c r="L627" s="176"/>
      <c r="M627" s="371"/>
      <c r="N627" s="176"/>
      <c r="O627" s="176"/>
      <c r="P627" s="176"/>
      <c r="Q627" s="372"/>
      <c r="R627" s="373"/>
      <c r="S627" s="176"/>
      <c r="T627" s="176"/>
      <c r="U627" s="176"/>
      <c r="V627" s="176"/>
      <c r="W627" s="176"/>
      <c r="X627" s="176"/>
      <c r="Y627" s="176"/>
      <c r="Z627" s="176"/>
      <c r="AA627" s="176"/>
      <c r="AB627" s="176"/>
      <c r="AC627" s="176"/>
      <c r="AD627" s="176"/>
      <c r="AE627" s="176"/>
      <c r="AF627" s="176"/>
      <c r="AG627" s="176"/>
      <c r="AH627" s="176"/>
      <c r="AI627" s="176"/>
      <c r="AJ627" s="176"/>
      <c r="AN627" s="176"/>
      <c r="AZ627" s="176"/>
    </row>
    <row r="628" spans="2:52" ht="12.75" customHeight="1">
      <c r="B628" s="176"/>
      <c r="C628" s="176"/>
      <c r="D628" s="176"/>
      <c r="E628" s="370"/>
      <c r="F628" s="370"/>
      <c r="G628" s="176"/>
      <c r="H628" s="176"/>
      <c r="I628" s="176"/>
      <c r="J628" s="176"/>
      <c r="K628" s="176"/>
      <c r="L628" s="176"/>
      <c r="M628" s="371"/>
      <c r="N628" s="176"/>
      <c r="O628" s="176"/>
      <c r="P628" s="176"/>
      <c r="Q628" s="372"/>
      <c r="R628" s="373"/>
      <c r="S628" s="176"/>
      <c r="T628" s="176"/>
      <c r="U628" s="176"/>
      <c r="V628" s="176"/>
      <c r="W628" s="176"/>
      <c r="X628" s="176"/>
      <c r="Y628" s="176"/>
      <c r="Z628" s="176"/>
      <c r="AA628" s="176"/>
      <c r="AB628" s="176"/>
      <c r="AC628" s="176"/>
      <c r="AD628" s="176"/>
      <c r="AE628" s="176"/>
      <c r="AF628" s="176"/>
      <c r="AG628" s="176"/>
      <c r="AH628" s="176"/>
      <c r="AI628" s="176"/>
      <c r="AJ628" s="176"/>
      <c r="AN628" s="176"/>
      <c r="AZ628" s="176"/>
    </row>
    <row r="629" spans="2:52" ht="12.75" customHeight="1">
      <c r="B629" s="176"/>
      <c r="C629" s="176"/>
      <c r="D629" s="176"/>
      <c r="E629" s="370"/>
      <c r="F629" s="370"/>
      <c r="G629" s="176"/>
      <c r="H629" s="176"/>
      <c r="I629" s="176"/>
      <c r="J629" s="176"/>
      <c r="K629" s="176"/>
      <c r="L629" s="176"/>
      <c r="M629" s="371"/>
      <c r="N629" s="176"/>
      <c r="O629" s="176"/>
      <c r="P629" s="176"/>
      <c r="Q629" s="372"/>
      <c r="R629" s="373"/>
      <c r="S629" s="176"/>
      <c r="T629" s="176"/>
      <c r="U629" s="176"/>
      <c r="V629" s="176"/>
      <c r="W629" s="176"/>
      <c r="X629" s="176"/>
      <c r="Y629" s="176"/>
      <c r="Z629" s="176"/>
      <c r="AA629" s="176"/>
      <c r="AB629" s="176"/>
      <c r="AC629" s="176"/>
      <c r="AD629" s="176"/>
      <c r="AE629" s="176"/>
      <c r="AF629" s="176"/>
      <c r="AG629" s="176"/>
      <c r="AH629" s="176"/>
      <c r="AI629" s="176"/>
      <c r="AJ629" s="176"/>
      <c r="AN629" s="176"/>
      <c r="AZ629" s="176"/>
    </row>
    <row r="630" spans="2:52" ht="12.75" customHeight="1">
      <c r="B630" s="176"/>
      <c r="C630" s="176"/>
      <c r="D630" s="176"/>
      <c r="E630" s="370"/>
      <c r="F630" s="370"/>
      <c r="G630" s="176"/>
      <c r="H630" s="176"/>
      <c r="I630" s="176"/>
      <c r="J630" s="176"/>
      <c r="K630" s="176"/>
      <c r="L630" s="176"/>
      <c r="M630" s="371"/>
      <c r="N630" s="176"/>
      <c r="O630" s="176"/>
      <c r="P630" s="176"/>
      <c r="Q630" s="372"/>
      <c r="R630" s="373"/>
      <c r="S630" s="176"/>
      <c r="T630" s="176"/>
      <c r="U630" s="176"/>
      <c r="V630" s="176"/>
      <c r="W630" s="176"/>
      <c r="X630" s="176"/>
      <c r="Y630" s="176"/>
      <c r="Z630" s="176"/>
      <c r="AA630" s="176"/>
      <c r="AB630" s="176"/>
      <c r="AC630" s="176"/>
      <c r="AD630" s="176"/>
      <c r="AE630" s="176"/>
      <c r="AF630" s="176"/>
      <c r="AG630" s="176"/>
      <c r="AH630" s="176"/>
      <c r="AI630" s="176"/>
      <c r="AJ630" s="176"/>
      <c r="AN630" s="176"/>
      <c r="AZ630" s="176"/>
    </row>
    <row r="631" spans="2:52" ht="12.75" customHeight="1">
      <c r="B631" s="176"/>
      <c r="C631" s="176"/>
      <c r="D631" s="176"/>
      <c r="E631" s="370"/>
      <c r="F631" s="370"/>
      <c r="G631" s="176"/>
      <c r="H631" s="176"/>
      <c r="I631" s="176"/>
      <c r="J631" s="176"/>
      <c r="K631" s="176"/>
      <c r="L631" s="176"/>
      <c r="M631" s="371"/>
      <c r="N631" s="176"/>
      <c r="O631" s="176"/>
      <c r="P631" s="176"/>
      <c r="Q631" s="372"/>
      <c r="R631" s="373"/>
      <c r="S631" s="176"/>
      <c r="T631" s="176"/>
      <c r="U631" s="176"/>
      <c r="V631" s="176"/>
      <c r="W631" s="176"/>
      <c r="X631" s="176"/>
      <c r="Y631" s="176"/>
      <c r="Z631" s="176"/>
      <c r="AA631" s="176"/>
      <c r="AB631" s="176"/>
      <c r="AC631" s="176"/>
      <c r="AD631" s="176"/>
      <c r="AE631" s="176"/>
      <c r="AF631" s="176"/>
      <c r="AG631" s="176"/>
      <c r="AH631" s="176"/>
      <c r="AI631" s="176"/>
      <c r="AJ631" s="176"/>
      <c r="AN631" s="176"/>
      <c r="AZ631" s="176"/>
    </row>
    <row r="632" spans="2:52" ht="12.75" customHeight="1">
      <c r="B632" s="176"/>
      <c r="C632" s="176"/>
      <c r="D632" s="176"/>
      <c r="E632" s="370"/>
      <c r="F632" s="370"/>
      <c r="G632" s="176"/>
      <c r="H632" s="176"/>
      <c r="I632" s="176"/>
      <c r="J632" s="176"/>
      <c r="K632" s="176"/>
      <c r="L632" s="176"/>
      <c r="M632" s="371"/>
      <c r="N632" s="176"/>
      <c r="O632" s="176"/>
      <c r="P632" s="176"/>
      <c r="Q632" s="372"/>
      <c r="R632" s="373"/>
      <c r="S632" s="176"/>
      <c r="T632" s="176"/>
      <c r="U632" s="176"/>
      <c r="V632" s="176"/>
      <c r="W632" s="176"/>
      <c r="X632" s="176"/>
      <c r="Y632" s="176"/>
      <c r="Z632" s="176"/>
      <c r="AA632" s="176"/>
      <c r="AB632" s="176"/>
      <c r="AC632" s="176"/>
      <c r="AD632" s="176"/>
      <c r="AE632" s="176"/>
      <c r="AF632" s="176"/>
      <c r="AG632" s="176"/>
      <c r="AH632" s="176"/>
      <c r="AI632" s="176"/>
      <c r="AJ632" s="176"/>
      <c r="AN632" s="176"/>
      <c r="AZ632" s="176"/>
    </row>
    <row r="633" spans="2:52" ht="12.75" customHeight="1">
      <c r="B633" s="176"/>
      <c r="C633" s="176"/>
      <c r="D633" s="176"/>
      <c r="E633" s="370"/>
      <c r="F633" s="370"/>
      <c r="G633" s="176"/>
      <c r="H633" s="176"/>
      <c r="I633" s="176"/>
      <c r="J633" s="176"/>
      <c r="K633" s="176"/>
      <c r="L633" s="176"/>
      <c r="M633" s="371"/>
      <c r="N633" s="176"/>
      <c r="O633" s="176"/>
      <c r="P633" s="176"/>
      <c r="Q633" s="372"/>
      <c r="R633" s="373"/>
      <c r="S633" s="176"/>
      <c r="T633" s="176"/>
      <c r="U633" s="176"/>
      <c r="V633" s="176"/>
      <c r="W633" s="176"/>
      <c r="X633" s="176"/>
      <c r="Y633" s="176"/>
      <c r="Z633" s="176"/>
      <c r="AA633" s="176"/>
      <c r="AB633" s="176"/>
      <c r="AC633" s="176"/>
      <c r="AD633" s="176"/>
      <c r="AE633" s="176"/>
      <c r="AF633" s="176"/>
      <c r="AG633" s="176"/>
      <c r="AH633" s="176"/>
      <c r="AI633" s="176"/>
      <c r="AJ633" s="176"/>
      <c r="AN633" s="176"/>
      <c r="AZ633" s="176"/>
    </row>
    <row r="634" spans="2:52" ht="12.75" customHeight="1">
      <c r="B634" s="176"/>
      <c r="C634" s="176"/>
      <c r="D634" s="176"/>
      <c r="E634" s="370"/>
      <c r="F634" s="370"/>
      <c r="G634" s="176"/>
      <c r="H634" s="176"/>
      <c r="I634" s="176"/>
      <c r="J634" s="176"/>
      <c r="K634" s="176"/>
      <c r="L634" s="176"/>
      <c r="M634" s="371"/>
      <c r="N634" s="176"/>
      <c r="O634" s="176"/>
      <c r="P634" s="176"/>
      <c r="Q634" s="372"/>
      <c r="R634" s="373"/>
      <c r="S634" s="176"/>
      <c r="T634" s="176"/>
      <c r="U634" s="176"/>
      <c r="V634" s="176"/>
      <c r="W634" s="176"/>
      <c r="X634" s="176"/>
      <c r="Y634" s="176"/>
      <c r="Z634" s="176"/>
      <c r="AA634" s="176"/>
      <c r="AB634" s="176"/>
      <c r="AC634" s="176"/>
      <c r="AD634" s="176"/>
      <c r="AE634" s="176"/>
      <c r="AF634" s="176"/>
      <c r="AG634" s="176"/>
      <c r="AH634" s="176"/>
      <c r="AI634" s="176"/>
      <c r="AJ634" s="176"/>
      <c r="AN634" s="176"/>
      <c r="AZ634" s="176"/>
    </row>
    <row r="635" spans="2:52" ht="12.75" customHeight="1">
      <c r="B635" s="176"/>
      <c r="C635" s="176"/>
      <c r="D635" s="176"/>
      <c r="E635" s="370"/>
      <c r="F635" s="370"/>
      <c r="G635" s="176"/>
      <c r="H635" s="176"/>
      <c r="I635" s="176"/>
      <c r="J635" s="176"/>
      <c r="K635" s="176"/>
      <c r="L635" s="176"/>
      <c r="M635" s="371"/>
      <c r="N635" s="176"/>
      <c r="O635" s="176"/>
      <c r="P635" s="176"/>
      <c r="Q635" s="372"/>
      <c r="R635" s="373"/>
      <c r="S635" s="176"/>
      <c r="T635" s="176"/>
      <c r="U635" s="176"/>
      <c r="V635" s="176"/>
      <c r="W635" s="176"/>
      <c r="X635" s="176"/>
      <c r="Y635" s="176"/>
      <c r="Z635" s="176"/>
      <c r="AA635" s="176"/>
      <c r="AB635" s="176"/>
      <c r="AC635" s="176"/>
      <c r="AD635" s="176"/>
      <c r="AE635" s="176"/>
      <c r="AF635" s="176"/>
      <c r="AG635" s="176"/>
      <c r="AH635" s="176"/>
      <c r="AI635" s="176"/>
      <c r="AJ635" s="176"/>
      <c r="AN635" s="176"/>
      <c r="AZ635" s="176"/>
    </row>
    <row r="636" spans="2:52" ht="12.75" customHeight="1">
      <c r="B636" s="176"/>
      <c r="C636" s="176"/>
      <c r="D636" s="176"/>
      <c r="E636" s="370"/>
      <c r="F636" s="370"/>
      <c r="G636" s="176"/>
      <c r="H636" s="176"/>
      <c r="I636" s="176"/>
      <c r="J636" s="176"/>
      <c r="K636" s="176"/>
      <c r="L636" s="176"/>
      <c r="M636" s="371"/>
      <c r="N636" s="176"/>
      <c r="O636" s="176"/>
      <c r="P636" s="176"/>
      <c r="Q636" s="372"/>
      <c r="R636" s="373"/>
      <c r="S636" s="176"/>
      <c r="T636" s="176"/>
      <c r="U636" s="176"/>
      <c r="V636" s="176"/>
      <c r="W636" s="176"/>
      <c r="X636" s="176"/>
      <c r="Y636" s="176"/>
      <c r="Z636" s="176"/>
      <c r="AA636" s="176"/>
      <c r="AB636" s="176"/>
      <c r="AC636" s="176"/>
      <c r="AD636" s="176"/>
      <c r="AE636" s="176"/>
      <c r="AF636" s="176"/>
      <c r="AG636" s="176"/>
      <c r="AH636" s="176"/>
      <c r="AI636" s="176"/>
      <c r="AJ636" s="176"/>
      <c r="AN636" s="176"/>
      <c r="AZ636" s="176"/>
    </row>
    <row r="637" spans="2:52" ht="12.75" customHeight="1">
      <c r="B637" s="176"/>
      <c r="C637" s="176"/>
      <c r="D637" s="176"/>
      <c r="E637" s="370"/>
      <c r="F637" s="370"/>
      <c r="G637" s="176"/>
      <c r="H637" s="176"/>
      <c r="I637" s="176"/>
      <c r="J637" s="176"/>
      <c r="K637" s="176"/>
      <c r="L637" s="176"/>
      <c r="M637" s="371"/>
      <c r="N637" s="176"/>
      <c r="O637" s="176"/>
      <c r="P637" s="176"/>
      <c r="Q637" s="372"/>
      <c r="R637" s="373"/>
      <c r="S637" s="176"/>
      <c r="T637" s="176"/>
      <c r="U637" s="176"/>
      <c r="V637" s="176"/>
      <c r="W637" s="176"/>
      <c r="X637" s="176"/>
      <c r="Y637" s="176"/>
      <c r="Z637" s="176"/>
      <c r="AA637" s="176"/>
      <c r="AB637" s="176"/>
      <c r="AC637" s="176"/>
      <c r="AD637" s="176"/>
      <c r="AE637" s="176"/>
      <c r="AF637" s="176"/>
      <c r="AG637" s="176"/>
      <c r="AH637" s="176"/>
      <c r="AI637" s="176"/>
      <c r="AJ637" s="176"/>
      <c r="AN637" s="176"/>
      <c r="AZ637" s="176"/>
    </row>
    <row r="638" spans="2:52" ht="12.75" customHeight="1">
      <c r="B638" s="176"/>
      <c r="C638" s="176"/>
      <c r="D638" s="176"/>
      <c r="E638" s="370"/>
      <c r="F638" s="370"/>
      <c r="G638" s="176"/>
      <c r="H638" s="176"/>
      <c r="I638" s="176"/>
      <c r="J638" s="176"/>
      <c r="K638" s="176"/>
      <c r="L638" s="176"/>
      <c r="M638" s="371"/>
      <c r="N638" s="176"/>
      <c r="O638" s="176"/>
      <c r="P638" s="176"/>
      <c r="Q638" s="372"/>
      <c r="R638" s="373"/>
      <c r="S638" s="176"/>
      <c r="T638" s="176"/>
      <c r="U638" s="176"/>
      <c r="V638" s="176"/>
      <c r="W638" s="176"/>
      <c r="X638" s="176"/>
      <c r="Y638" s="176"/>
      <c r="Z638" s="176"/>
      <c r="AA638" s="176"/>
      <c r="AB638" s="176"/>
      <c r="AC638" s="176"/>
      <c r="AD638" s="176"/>
      <c r="AE638" s="176"/>
      <c r="AF638" s="176"/>
      <c r="AG638" s="176"/>
      <c r="AH638" s="176"/>
      <c r="AI638" s="176"/>
      <c r="AJ638" s="176"/>
      <c r="AN638" s="176"/>
      <c r="AZ638" s="176"/>
    </row>
    <row r="639" spans="2:52" ht="12.75" customHeight="1">
      <c r="B639" s="176"/>
      <c r="C639" s="176"/>
      <c r="D639" s="176"/>
      <c r="E639" s="370"/>
      <c r="F639" s="370"/>
      <c r="G639" s="176"/>
      <c r="H639" s="176"/>
      <c r="I639" s="176"/>
      <c r="J639" s="176"/>
      <c r="K639" s="176"/>
      <c r="L639" s="176"/>
      <c r="M639" s="371"/>
      <c r="N639" s="176"/>
      <c r="O639" s="176"/>
      <c r="P639" s="176"/>
      <c r="Q639" s="372"/>
      <c r="R639" s="373"/>
      <c r="S639" s="176"/>
      <c r="T639" s="176"/>
      <c r="U639" s="176"/>
      <c r="V639" s="176"/>
      <c r="W639" s="176"/>
      <c r="X639" s="176"/>
      <c r="Y639" s="176"/>
      <c r="Z639" s="176"/>
      <c r="AA639" s="176"/>
      <c r="AB639" s="176"/>
      <c r="AC639" s="176"/>
      <c r="AD639" s="176"/>
      <c r="AE639" s="176"/>
      <c r="AF639" s="176"/>
      <c r="AG639" s="176"/>
      <c r="AH639" s="176"/>
      <c r="AI639" s="176"/>
      <c r="AJ639" s="176"/>
      <c r="AN639" s="176"/>
      <c r="AZ639" s="176"/>
    </row>
    <row r="640" spans="2:52" ht="12.75" customHeight="1">
      <c r="B640" s="176"/>
      <c r="C640" s="176"/>
      <c r="D640" s="176"/>
      <c r="E640" s="370"/>
      <c r="F640" s="370"/>
      <c r="G640" s="176"/>
      <c r="H640" s="176"/>
      <c r="I640" s="176"/>
      <c r="J640" s="176"/>
      <c r="K640" s="176"/>
      <c r="L640" s="176"/>
      <c r="M640" s="371"/>
      <c r="N640" s="176"/>
      <c r="O640" s="176"/>
      <c r="P640" s="176"/>
      <c r="Q640" s="372"/>
      <c r="R640" s="373"/>
      <c r="S640" s="176"/>
      <c r="T640" s="176"/>
      <c r="U640" s="176"/>
      <c r="V640" s="176"/>
      <c r="W640" s="176"/>
      <c r="X640" s="176"/>
      <c r="Y640" s="176"/>
      <c r="Z640" s="176"/>
      <c r="AA640" s="176"/>
      <c r="AB640" s="176"/>
      <c r="AC640" s="176"/>
      <c r="AD640" s="176"/>
      <c r="AE640" s="176"/>
      <c r="AF640" s="176"/>
      <c r="AG640" s="176"/>
      <c r="AH640" s="176"/>
      <c r="AI640" s="176"/>
      <c r="AJ640" s="176"/>
      <c r="AN640" s="176"/>
      <c r="AZ640" s="176"/>
    </row>
    <row r="641" spans="2:52" ht="12.75" customHeight="1">
      <c r="B641" s="176"/>
      <c r="C641" s="176"/>
      <c r="D641" s="176"/>
      <c r="E641" s="370"/>
      <c r="F641" s="370"/>
      <c r="G641" s="176"/>
      <c r="H641" s="176"/>
      <c r="I641" s="176"/>
      <c r="J641" s="176"/>
      <c r="K641" s="176"/>
      <c r="L641" s="176"/>
      <c r="M641" s="371"/>
      <c r="N641" s="176"/>
      <c r="O641" s="176"/>
      <c r="P641" s="176"/>
      <c r="Q641" s="372"/>
      <c r="R641" s="373"/>
      <c r="S641" s="176"/>
      <c r="T641" s="176"/>
      <c r="U641" s="176"/>
      <c r="V641" s="176"/>
      <c r="W641" s="176"/>
      <c r="X641" s="176"/>
      <c r="Y641" s="176"/>
      <c r="Z641" s="176"/>
      <c r="AA641" s="176"/>
      <c r="AB641" s="176"/>
      <c r="AC641" s="176"/>
      <c r="AD641" s="176"/>
      <c r="AE641" s="176"/>
      <c r="AF641" s="176"/>
      <c r="AG641" s="176"/>
      <c r="AH641" s="176"/>
      <c r="AI641" s="176"/>
      <c r="AJ641" s="176"/>
      <c r="AN641" s="176"/>
      <c r="AZ641" s="176"/>
    </row>
    <row r="642" spans="2:52" ht="12.75" customHeight="1">
      <c r="B642" s="176"/>
      <c r="C642" s="176"/>
      <c r="D642" s="176"/>
      <c r="E642" s="370"/>
      <c r="F642" s="370"/>
      <c r="G642" s="176"/>
      <c r="H642" s="176"/>
      <c r="I642" s="176"/>
      <c r="J642" s="176"/>
      <c r="K642" s="176"/>
      <c r="L642" s="176"/>
      <c r="M642" s="371"/>
      <c r="N642" s="176"/>
      <c r="O642" s="176"/>
      <c r="P642" s="176"/>
      <c r="Q642" s="372"/>
      <c r="R642" s="373"/>
      <c r="S642" s="176"/>
      <c r="T642" s="176"/>
      <c r="U642" s="176"/>
      <c r="V642" s="176"/>
      <c r="W642" s="176"/>
      <c r="X642" s="176"/>
      <c r="Y642" s="176"/>
      <c r="Z642" s="176"/>
      <c r="AA642" s="176"/>
      <c r="AB642" s="176"/>
      <c r="AC642" s="176"/>
      <c r="AD642" s="176"/>
      <c r="AE642" s="176"/>
      <c r="AF642" s="176"/>
      <c r="AG642" s="176"/>
      <c r="AH642" s="176"/>
      <c r="AI642" s="176"/>
      <c r="AJ642" s="176"/>
      <c r="AN642" s="176"/>
      <c r="AZ642" s="176"/>
    </row>
    <row r="643" spans="2:52" ht="12.75" customHeight="1">
      <c r="B643" s="176"/>
      <c r="C643" s="176"/>
      <c r="D643" s="176"/>
      <c r="E643" s="370"/>
      <c r="F643" s="370"/>
      <c r="G643" s="176"/>
      <c r="H643" s="176"/>
      <c r="I643" s="176"/>
      <c r="J643" s="176"/>
      <c r="K643" s="176"/>
      <c r="L643" s="176"/>
      <c r="M643" s="371"/>
      <c r="N643" s="176"/>
      <c r="O643" s="176"/>
      <c r="P643" s="176"/>
      <c r="Q643" s="372"/>
      <c r="R643" s="373"/>
      <c r="S643" s="176"/>
      <c r="T643" s="176"/>
      <c r="U643" s="176"/>
      <c r="V643" s="176"/>
      <c r="W643" s="176"/>
      <c r="X643" s="176"/>
      <c r="Y643" s="176"/>
      <c r="Z643" s="176"/>
      <c r="AA643" s="176"/>
      <c r="AB643" s="176"/>
      <c r="AC643" s="176"/>
      <c r="AD643" s="176"/>
      <c r="AE643" s="176"/>
      <c r="AF643" s="176"/>
      <c r="AG643" s="176"/>
      <c r="AH643" s="176"/>
      <c r="AI643" s="176"/>
      <c r="AJ643" s="176"/>
      <c r="AN643" s="176"/>
      <c r="AZ643" s="176"/>
    </row>
    <row r="644" spans="2:52" ht="12.75" customHeight="1">
      <c r="B644" s="176"/>
      <c r="C644" s="176"/>
      <c r="D644" s="176"/>
      <c r="E644" s="370"/>
      <c r="F644" s="370"/>
      <c r="G644" s="176"/>
      <c r="H644" s="176"/>
      <c r="I644" s="176"/>
      <c r="J644" s="176"/>
      <c r="K644" s="176"/>
      <c r="L644" s="176"/>
      <c r="M644" s="371"/>
      <c r="N644" s="176"/>
      <c r="O644" s="176"/>
      <c r="P644" s="176"/>
      <c r="Q644" s="372"/>
      <c r="R644" s="373"/>
      <c r="S644" s="176"/>
      <c r="T644" s="176"/>
      <c r="U644" s="176"/>
      <c r="V644" s="176"/>
      <c r="W644" s="176"/>
      <c r="X644" s="176"/>
      <c r="Y644" s="176"/>
      <c r="Z644" s="176"/>
      <c r="AA644" s="176"/>
      <c r="AB644" s="176"/>
      <c r="AC644" s="176"/>
      <c r="AD644" s="176"/>
      <c r="AE644" s="176"/>
      <c r="AF644" s="176"/>
      <c r="AG644" s="176"/>
      <c r="AH644" s="176"/>
      <c r="AI644" s="176"/>
      <c r="AJ644" s="176"/>
      <c r="AN644" s="176"/>
      <c r="AZ644" s="176"/>
    </row>
    <row r="645" spans="2:52" ht="12.75" customHeight="1">
      <c r="B645" s="176"/>
      <c r="C645" s="176"/>
      <c r="D645" s="176"/>
      <c r="E645" s="370"/>
      <c r="F645" s="370"/>
      <c r="G645" s="176"/>
      <c r="H645" s="176"/>
      <c r="I645" s="176"/>
      <c r="J645" s="176"/>
      <c r="K645" s="176"/>
      <c r="L645" s="176"/>
      <c r="M645" s="371"/>
      <c r="N645" s="176"/>
      <c r="O645" s="176"/>
      <c r="P645" s="176"/>
      <c r="Q645" s="372"/>
      <c r="R645" s="373"/>
      <c r="S645" s="176"/>
      <c r="T645" s="176"/>
      <c r="U645" s="176"/>
      <c r="V645" s="176"/>
      <c r="W645" s="176"/>
      <c r="X645" s="176"/>
      <c r="Y645" s="176"/>
      <c r="Z645" s="176"/>
      <c r="AA645" s="176"/>
      <c r="AB645" s="176"/>
      <c r="AC645" s="176"/>
      <c r="AD645" s="176"/>
      <c r="AE645" s="176"/>
      <c r="AF645" s="176"/>
      <c r="AG645" s="176"/>
      <c r="AH645" s="176"/>
      <c r="AI645" s="176"/>
      <c r="AJ645" s="176"/>
      <c r="AN645" s="176"/>
      <c r="AZ645" s="176"/>
    </row>
    <row r="646" spans="2:52" ht="12.75" customHeight="1">
      <c r="B646" s="176"/>
      <c r="C646" s="176"/>
      <c r="D646" s="176"/>
      <c r="E646" s="370"/>
      <c r="F646" s="370"/>
      <c r="G646" s="176"/>
      <c r="H646" s="176"/>
      <c r="I646" s="176"/>
      <c r="J646" s="176"/>
      <c r="K646" s="176"/>
      <c r="L646" s="176"/>
      <c r="M646" s="371"/>
      <c r="N646" s="176"/>
      <c r="O646" s="176"/>
      <c r="P646" s="176"/>
      <c r="Q646" s="372"/>
      <c r="R646" s="373"/>
      <c r="S646" s="176"/>
      <c r="T646" s="176"/>
      <c r="U646" s="176"/>
      <c r="V646" s="176"/>
      <c r="W646" s="176"/>
      <c r="X646" s="176"/>
      <c r="Y646" s="176"/>
      <c r="Z646" s="176"/>
      <c r="AA646" s="176"/>
      <c r="AB646" s="176"/>
      <c r="AC646" s="176"/>
      <c r="AD646" s="176"/>
      <c r="AE646" s="176"/>
      <c r="AF646" s="176"/>
      <c r="AG646" s="176"/>
      <c r="AH646" s="176"/>
      <c r="AI646" s="176"/>
      <c r="AJ646" s="176"/>
      <c r="AN646" s="176"/>
      <c r="AZ646" s="176"/>
    </row>
    <row r="647" spans="2:52" ht="12.75" customHeight="1">
      <c r="B647" s="176"/>
      <c r="C647" s="176"/>
      <c r="D647" s="176"/>
      <c r="E647" s="370"/>
      <c r="F647" s="370"/>
      <c r="G647" s="176"/>
      <c r="H647" s="176"/>
      <c r="I647" s="176"/>
      <c r="J647" s="176"/>
      <c r="K647" s="176"/>
      <c r="L647" s="176"/>
      <c r="M647" s="371"/>
      <c r="N647" s="176"/>
      <c r="O647" s="176"/>
      <c r="P647" s="176"/>
      <c r="Q647" s="372"/>
      <c r="R647" s="373"/>
      <c r="S647" s="176"/>
      <c r="T647" s="176"/>
      <c r="U647" s="176"/>
      <c r="V647" s="176"/>
      <c r="W647" s="176"/>
      <c r="X647" s="176"/>
      <c r="Y647" s="176"/>
      <c r="Z647" s="176"/>
      <c r="AA647" s="176"/>
      <c r="AB647" s="176"/>
      <c r="AC647" s="176"/>
      <c r="AD647" s="176"/>
      <c r="AE647" s="176"/>
      <c r="AF647" s="176"/>
      <c r="AG647" s="176"/>
      <c r="AH647" s="176"/>
      <c r="AI647" s="176"/>
      <c r="AJ647" s="176"/>
      <c r="AN647" s="176"/>
      <c r="AZ647" s="176"/>
    </row>
    <row r="648" spans="2:52" ht="12.75" customHeight="1">
      <c r="B648" s="176"/>
      <c r="C648" s="176"/>
      <c r="D648" s="176"/>
      <c r="E648" s="370"/>
      <c r="F648" s="370"/>
      <c r="G648" s="176"/>
      <c r="H648" s="176"/>
      <c r="I648" s="176"/>
      <c r="J648" s="176"/>
      <c r="K648" s="176"/>
      <c r="L648" s="176"/>
      <c r="M648" s="371"/>
      <c r="N648" s="176"/>
      <c r="O648" s="176"/>
      <c r="P648" s="176"/>
      <c r="Q648" s="372"/>
      <c r="R648" s="373"/>
      <c r="S648" s="176"/>
      <c r="T648" s="176"/>
      <c r="U648" s="176"/>
      <c r="V648" s="176"/>
      <c r="W648" s="176"/>
      <c r="X648" s="176"/>
      <c r="Y648" s="176"/>
      <c r="Z648" s="176"/>
      <c r="AA648" s="176"/>
      <c r="AB648" s="176"/>
      <c r="AC648" s="176"/>
      <c r="AD648" s="176"/>
      <c r="AE648" s="176"/>
      <c r="AF648" s="176"/>
      <c r="AG648" s="176"/>
      <c r="AH648" s="176"/>
      <c r="AI648" s="176"/>
      <c r="AJ648" s="176"/>
      <c r="AN648" s="176"/>
      <c r="AZ648" s="176"/>
    </row>
    <row r="649" spans="2:52" ht="12.75" customHeight="1">
      <c r="B649" s="176"/>
      <c r="C649" s="176"/>
      <c r="D649" s="176"/>
      <c r="E649" s="370"/>
      <c r="F649" s="370"/>
      <c r="G649" s="176"/>
      <c r="H649" s="176"/>
      <c r="I649" s="176"/>
      <c r="J649" s="176"/>
      <c r="K649" s="176"/>
      <c r="L649" s="176"/>
      <c r="M649" s="371"/>
      <c r="N649" s="176"/>
      <c r="O649" s="176"/>
      <c r="P649" s="176"/>
      <c r="Q649" s="372"/>
      <c r="R649" s="373"/>
      <c r="S649" s="176"/>
      <c r="T649" s="176"/>
      <c r="U649" s="176"/>
      <c r="V649" s="176"/>
      <c r="W649" s="176"/>
      <c r="X649" s="176"/>
      <c r="Y649" s="176"/>
      <c r="Z649" s="176"/>
      <c r="AA649" s="176"/>
      <c r="AB649" s="176"/>
      <c r="AC649" s="176"/>
      <c r="AD649" s="176"/>
      <c r="AE649" s="176"/>
      <c r="AF649" s="176"/>
      <c r="AG649" s="176"/>
      <c r="AH649" s="176"/>
      <c r="AI649" s="176"/>
      <c r="AJ649" s="176"/>
      <c r="AN649" s="176"/>
      <c r="AZ649" s="176"/>
    </row>
    <row r="650" spans="2:52" ht="12.75" customHeight="1">
      <c r="B650" s="176"/>
      <c r="C650" s="176"/>
      <c r="D650" s="176"/>
      <c r="E650" s="370"/>
      <c r="F650" s="370"/>
      <c r="G650" s="176"/>
      <c r="H650" s="176"/>
      <c r="I650" s="176"/>
      <c r="J650" s="176"/>
      <c r="K650" s="176"/>
      <c r="L650" s="176"/>
      <c r="M650" s="371"/>
      <c r="N650" s="176"/>
      <c r="O650" s="176"/>
      <c r="P650" s="176"/>
      <c r="Q650" s="372"/>
      <c r="R650" s="373"/>
      <c r="S650" s="176"/>
      <c r="T650" s="176"/>
      <c r="U650" s="176"/>
      <c r="V650" s="176"/>
      <c r="W650" s="176"/>
      <c r="X650" s="176"/>
      <c r="Y650" s="176"/>
      <c r="Z650" s="176"/>
      <c r="AA650" s="176"/>
      <c r="AB650" s="176"/>
      <c r="AC650" s="176"/>
      <c r="AD650" s="176"/>
      <c r="AE650" s="176"/>
      <c r="AF650" s="176"/>
      <c r="AG650" s="176"/>
      <c r="AH650" s="176"/>
      <c r="AI650" s="176"/>
      <c r="AJ650" s="176"/>
      <c r="AN650" s="176"/>
      <c r="AZ650" s="176"/>
    </row>
    <row r="651" spans="2:52" ht="12.75" customHeight="1">
      <c r="B651" s="176"/>
      <c r="C651" s="176"/>
      <c r="D651" s="176"/>
      <c r="E651" s="370"/>
      <c r="F651" s="370"/>
      <c r="G651" s="176"/>
      <c r="H651" s="176"/>
      <c r="I651" s="176"/>
      <c r="J651" s="176"/>
      <c r="K651" s="176"/>
      <c r="L651" s="176"/>
      <c r="M651" s="371"/>
      <c r="N651" s="176"/>
      <c r="O651" s="176"/>
      <c r="P651" s="176"/>
      <c r="Q651" s="372"/>
      <c r="R651" s="373"/>
      <c r="S651" s="176"/>
      <c r="T651" s="176"/>
      <c r="U651" s="176"/>
      <c r="V651" s="176"/>
      <c r="W651" s="176"/>
      <c r="X651" s="176"/>
      <c r="Y651" s="176"/>
      <c r="Z651" s="176"/>
      <c r="AA651" s="176"/>
      <c r="AB651" s="176"/>
      <c r="AC651" s="176"/>
      <c r="AD651" s="176"/>
      <c r="AE651" s="176"/>
      <c r="AF651" s="176"/>
      <c r="AG651" s="176"/>
      <c r="AH651" s="176"/>
      <c r="AI651" s="176"/>
      <c r="AJ651" s="176"/>
      <c r="AN651" s="176"/>
      <c r="AZ651" s="176"/>
    </row>
    <row r="652" spans="2:52" ht="12.75" customHeight="1">
      <c r="B652" s="176"/>
      <c r="C652" s="176"/>
      <c r="D652" s="176"/>
      <c r="E652" s="370"/>
      <c r="F652" s="370"/>
      <c r="G652" s="176"/>
      <c r="H652" s="176"/>
      <c r="I652" s="176"/>
      <c r="J652" s="176"/>
      <c r="K652" s="176"/>
      <c r="L652" s="176"/>
      <c r="M652" s="371"/>
      <c r="N652" s="176"/>
      <c r="O652" s="176"/>
      <c r="P652" s="176"/>
      <c r="Q652" s="372"/>
      <c r="R652" s="373"/>
      <c r="S652" s="176"/>
      <c r="T652" s="176"/>
      <c r="U652" s="176"/>
      <c r="V652" s="176"/>
      <c r="W652" s="176"/>
      <c r="X652" s="176"/>
      <c r="Y652" s="176"/>
      <c r="Z652" s="176"/>
      <c r="AA652" s="176"/>
      <c r="AB652" s="176"/>
      <c r="AC652" s="176"/>
      <c r="AD652" s="176"/>
      <c r="AE652" s="176"/>
      <c r="AF652" s="176"/>
      <c r="AG652" s="176"/>
      <c r="AH652" s="176"/>
      <c r="AI652" s="176"/>
      <c r="AJ652" s="176"/>
      <c r="AN652" s="176"/>
      <c r="AZ652" s="176"/>
    </row>
    <row r="653" spans="2:52" ht="12.75" customHeight="1">
      <c r="B653" s="176"/>
      <c r="C653" s="176"/>
      <c r="D653" s="176"/>
      <c r="E653" s="370"/>
      <c r="F653" s="370"/>
      <c r="G653" s="176"/>
      <c r="H653" s="176"/>
      <c r="I653" s="176"/>
      <c r="J653" s="176"/>
      <c r="K653" s="176"/>
      <c r="L653" s="176"/>
      <c r="M653" s="371"/>
      <c r="N653" s="176"/>
      <c r="O653" s="176"/>
      <c r="P653" s="176"/>
      <c r="Q653" s="372"/>
      <c r="R653" s="373"/>
      <c r="S653" s="176"/>
      <c r="T653" s="176"/>
      <c r="U653" s="176"/>
      <c r="V653" s="176"/>
      <c r="W653" s="176"/>
      <c r="X653" s="176"/>
      <c r="Y653" s="176"/>
      <c r="Z653" s="176"/>
      <c r="AA653" s="176"/>
      <c r="AB653" s="176"/>
      <c r="AC653" s="176"/>
      <c r="AD653" s="176"/>
      <c r="AE653" s="176"/>
      <c r="AF653" s="176"/>
      <c r="AG653" s="176"/>
      <c r="AH653" s="176"/>
      <c r="AI653" s="176"/>
      <c r="AJ653" s="176"/>
      <c r="AN653" s="176"/>
      <c r="AZ653" s="176"/>
    </row>
    <row r="654" spans="2:52" ht="12.75" customHeight="1">
      <c r="B654" s="176"/>
      <c r="C654" s="176"/>
      <c r="D654" s="176"/>
      <c r="E654" s="370"/>
      <c r="F654" s="370"/>
      <c r="G654" s="176"/>
      <c r="H654" s="176"/>
      <c r="I654" s="176"/>
      <c r="J654" s="176"/>
      <c r="K654" s="176"/>
      <c r="L654" s="176"/>
      <c r="M654" s="371"/>
      <c r="N654" s="176"/>
      <c r="O654" s="176"/>
      <c r="P654" s="176"/>
      <c r="Q654" s="372"/>
      <c r="R654" s="373"/>
      <c r="S654" s="176"/>
      <c r="T654" s="176"/>
      <c r="U654" s="176"/>
      <c r="V654" s="176"/>
      <c r="W654" s="176"/>
      <c r="X654" s="176"/>
      <c r="Y654" s="176"/>
      <c r="Z654" s="176"/>
      <c r="AA654" s="176"/>
      <c r="AB654" s="176"/>
      <c r="AC654" s="176"/>
      <c r="AD654" s="176"/>
      <c r="AE654" s="176"/>
      <c r="AF654" s="176"/>
      <c r="AG654" s="176"/>
      <c r="AH654" s="176"/>
      <c r="AI654" s="176"/>
      <c r="AJ654" s="176"/>
      <c r="AN654" s="176"/>
      <c r="AZ654" s="176"/>
    </row>
    <row r="655" spans="2:52" ht="12.75" customHeight="1">
      <c r="B655" s="176"/>
      <c r="C655" s="176"/>
      <c r="D655" s="176"/>
      <c r="E655" s="370"/>
      <c r="F655" s="370"/>
      <c r="G655" s="176"/>
      <c r="H655" s="176"/>
      <c r="I655" s="176"/>
      <c r="J655" s="176"/>
      <c r="K655" s="176"/>
      <c r="L655" s="176"/>
      <c r="M655" s="371"/>
      <c r="N655" s="176"/>
      <c r="O655" s="176"/>
      <c r="P655" s="176"/>
      <c r="Q655" s="372"/>
      <c r="R655" s="373"/>
      <c r="S655" s="176"/>
      <c r="T655" s="176"/>
      <c r="U655" s="176"/>
      <c r="V655" s="176"/>
      <c r="W655" s="176"/>
      <c r="X655" s="176"/>
      <c r="Y655" s="176"/>
      <c r="Z655" s="176"/>
      <c r="AA655" s="176"/>
      <c r="AB655" s="176"/>
      <c r="AC655" s="176"/>
      <c r="AD655" s="176"/>
      <c r="AE655" s="176"/>
      <c r="AF655" s="176"/>
      <c r="AG655" s="176"/>
      <c r="AH655" s="176"/>
      <c r="AI655" s="176"/>
      <c r="AJ655" s="176"/>
      <c r="AN655" s="176"/>
      <c r="AZ655" s="176"/>
    </row>
    <row r="656" spans="2:52" ht="12.75" customHeight="1">
      <c r="B656" s="176"/>
      <c r="C656" s="176"/>
      <c r="D656" s="176"/>
      <c r="E656" s="370"/>
      <c r="F656" s="370"/>
      <c r="G656" s="176"/>
      <c r="H656" s="176"/>
      <c r="I656" s="176"/>
      <c r="J656" s="176"/>
      <c r="K656" s="176"/>
      <c r="L656" s="176"/>
      <c r="M656" s="371"/>
      <c r="N656" s="176"/>
      <c r="O656" s="176"/>
      <c r="P656" s="176"/>
      <c r="Q656" s="372"/>
      <c r="R656" s="373"/>
      <c r="S656" s="176"/>
      <c r="T656" s="176"/>
      <c r="U656" s="176"/>
      <c r="V656" s="176"/>
      <c r="W656" s="176"/>
      <c r="X656" s="176"/>
      <c r="Y656" s="176"/>
      <c r="Z656" s="176"/>
      <c r="AA656" s="176"/>
      <c r="AB656" s="176"/>
      <c r="AC656" s="176"/>
      <c r="AD656" s="176"/>
      <c r="AE656" s="176"/>
      <c r="AF656" s="176"/>
      <c r="AG656" s="176"/>
      <c r="AH656" s="176"/>
      <c r="AI656" s="176"/>
      <c r="AJ656" s="176"/>
      <c r="AN656" s="176"/>
      <c r="AZ656" s="176"/>
    </row>
    <row r="657" spans="2:52" ht="12.75" customHeight="1">
      <c r="B657" s="176"/>
      <c r="C657" s="176"/>
      <c r="D657" s="176"/>
      <c r="E657" s="370"/>
      <c r="F657" s="370"/>
      <c r="G657" s="176"/>
      <c r="H657" s="176"/>
      <c r="I657" s="176"/>
      <c r="J657" s="176"/>
      <c r="K657" s="176"/>
      <c r="L657" s="176"/>
      <c r="M657" s="371"/>
      <c r="N657" s="176"/>
      <c r="O657" s="176"/>
      <c r="P657" s="176"/>
      <c r="Q657" s="372"/>
      <c r="R657" s="373"/>
      <c r="S657" s="176"/>
      <c r="T657" s="176"/>
      <c r="U657" s="176"/>
      <c r="V657" s="176"/>
      <c r="W657" s="176"/>
      <c r="X657" s="176"/>
      <c r="Y657" s="176"/>
      <c r="Z657" s="176"/>
      <c r="AA657" s="176"/>
      <c r="AB657" s="176"/>
      <c r="AC657" s="176"/>
      <c r="AD657" s="176"/>
      <c r="AE657" s="176"/>
      <c r="AF657" s="176"/>
      <c r="AG657" s="176"/>
      <c r="AH657" s="176"/>
      <c r="AI657" s="176"/>
      <c r="AJ657" s="176"/>
      <c r="AN657" s="176"/>
      <c r="AZ657" s="176"/>
    </row>
    <row r="658" spans="2:52" ht="12.75" customHeight="1">
      <c r="B658" s="176"/>
      <c r="C658" s="176"/>
      <c r="D658" s="176"/>
      <c r="E658" s="370"/>
      <c r="F658" s="370"/>
      <c r="G658" s="176"/>
      <c r="H658" s="176"/>
      <c r="I658" s="176"/>
      <c r="J658" s="176"/>
      <c r="K658" s="176"/>
      <c r="L658" s="176"/>
      <c r="M658" s="371"/>
      <c r="N658" s="176"/>
      <c r="O658" s="176"/>
      <c r="P658" s="176"/>
      <c r="Q658" s="372"/>
      <c r="R658" s="373"/>
      <c r="S658" s="176"/>
      <c r="T658" s="176"/>
      <c r="U658" s="176"/>
      <c r="V658" s="176"/>
      <c r="W658" s="176"/>
      <c r="X658" s="176"/>
      <c r="Y658" s="176"/>
      <c r="Z658" s="176"/>
      <c r="AA658" s="176"/>
      <c r="AB658" s="176"/>
      <c r="AC658" s="176"/>
      <c r="AD658" s="176"/>
      <c r="AE658" s="176"/>
      <c r="AF658" s="176"/>
      <c r="AG658" s="176"/>
      <c r="AH658" s="176"/>
      <c r="AI658" s="176"/>
      <c r="AJ658" s="176"/>
      <c r="AN658" s="176"/>
      <c r="AZ658" s="176"/>
    </row>
    <row r="659" spans="2:52" ht="12.75" customHeight="1">
      <c r="B659" s="176"/>
      <c r="C659" s="176"/>
      <c r="D659" s="176"/>
      <c r="E659" s="370"/>
      <c r="F659" s="370"/>
      <c r="G659" s="176"/>
      <c r="H659" s="176"/>
      <c r="I659" s="176"/>
      <c r="J659" s="176"/>
      <c r="K659" s="176"/>
      <c r="L659" s="176"/>
      <c r="M659" s="371"/>
      <c r="N659" s="176"/>
      <c r="O659" s="176"/>
      <c r="P659" s="176"/>
      <c r="Q659" s="372"/>
      <c r="R659" s="373"/>
      <c r="S659" s="176"/>
      <c r="T659" s="176"/>
      <c r="U659" s="176"/>
      <c r="V659" s="176"/>
      <c r="W659" s="176"/>
      <c r="X659" s="176"/>
      <c r="Y659" s="176"/>
      <c r="Z659" s="176"/>
      <c r="AA659" s="176"/>
      <c r="AB659" s="176"/>
      <c r="AC659" s="176"/>
      <c r="AD659" s="176"/>
      <c r="AE659" s="176"/>
      <c r="AF659" s="176"/>
      <c r="AG659" s="176"/>
      <c r="AH659" s="176"/>
      <c r="AI659" s="176"/>
      <c r="AJ659" s="176"/>
      <c r="AN659" s="176"/>
      <c r="AZ659" s="176"/>
    </row>
    <row r="660" spans="2:52" ht="12.75" customHeight="1">
      <c r="B660" s="176"/>
      <c r="C660" s="176"/>
      <c r="D660" s="176"/>
      <c r="E660" s="370"/>
      <c r="F660" s="370"/>
      <c r="G660" s="176"/>
      <c r="H660" s="176"/>
      <c r="I660" s="176"/>
      <c r="J660" s="176"/>
      <c r="K660" s="176"/>
      <c r="L660" s="176"/>
      <c r="M660" s="371"/>
      <c r="N660" s="176"/>
      <c r="O660" s="176"/>
      <c r="P660" s="176"/>
      <c r="Q660" s="372"/>
      <c r="R660" s="373"/>
      <c r="S660" s="176"/>
      <c r="T660" s="176"/>
      <c r="U660" s="176"/>
      <c r="V660" s="176"/>
      <c r="W660" s="176"/>
      <c r="X660" s="176"/>
      <c r="Y660" s="176"/>
      <c r="Z660" s="176"/>
      <c r="AA660" s="176"/>
      <c r="AB660" s="176"/>
      <c r="AC660" s="176"/>
      <c r="AD660" s="176"/>
      <c r="AE660" s="176"/>
      <c r="AF660" s="176"/>
      <c r="AG660" s="176"/>
      <c r="AH660" s="176"/>
      <c r="AI660" s="176"/>
      <c r="AJ660" s="176"/>
      <c r="AN660" s="176"/>
      <c r="AZ660" s="176"/>
    </row>
    <row r="661" spans="2:52" ht="12.75" customHeight="1">
      <c r="B661" s="176"/>
      <c r="C661" s="176"/>
      <c r="D661" s="176"/>
      <c r="E661" s="370"/>
      <c r="F661" s="370"/>
      <c r="G661" s="176"/>
      <c r="H661" s="176"/>
      <c r="I661" s="176"/>
      <c r="J661" s="176"/>
      <c r="K661" s="176"/>
      <c r="L661" s="176"/>
      <c r="M661" s="371"/>
      <c r="N661" s="176"/>
      <c r="O661" s="176"/>
      <c r="P661" s="176"/>
      <c r="Q661" s="372"/>
      <c r="R661" s="373"/>
      <c r="S661" s="176"/>
      <c r="T661" s="176"/>
      <c r="U661" s="176"/>
      <c r="V661" s="176"/>
      <c r="W661" s="176"/>
      <c r="X661" s="176"/>
      <c r="Y661" s="176"/>
      <c r="Z661" s="176"/>
      <c r="AA661" s="176"/>
      <c r="AB661" s="176"/>
      <c r="AC661" s="176"/>
      <c r="AD661" s="176"/>
      <c r="AE661" s="176"/>
      <c r="AF661" s="176"/>
      <c r="AG661" s="176"/>
      <c r="AH661" s="176"/>
      <c r="AI661" s="176"/>
      <c r="AJ661" s="176"/>
      <c r="AN661" s="176"/>
      <c r="AZ661" s="176"/>
    </row>
    <row r="662" spans="2:52" ht="12.75" customHeight="1">
      <c r="B662" s="176"/>
      <c r="C662" s="176"/>
      <c r="D662" s="176"/>
      <c r="E662" s="370"/>
      <c r="F662" s="370"/>
      <c r="G662" s="176"/>
      <c r="H662" s="176"/>
      <c r="I662" s="176"/>
      <c r="J662" s="176"/>
      <c r="K662" s="176"/>
      <c r="L662" s="176"/>
      <c r="M662" s="371"/>
      <c r="N662" s="176"/>
      <c r="O662" s="176"/>
      <c r="P662" s="176"/>
      <c r="Q662" s="372"/>
      <c r="R662" s="373"/>
      <c r="S662" s="176"/>
      <c r="T662" s="176"/>
      <c r="U662" s="176"/>
      <c r="V662" s="176"/>
      <c r="W662" s="176"/>
      <c r="X662" s="176"/>
      <c r="Y662" s="176"/>
      <c r="Z662" s="176"/>
      <c r="AA662" s="176"/>
      <c r="AB662" s="176"/>
      <c r="AC662" s="176"/>
      <c r="AD662" s="176"/>
      <c r="AE662" s="176"/>
      <c r="AF662" s="176"/>
      <c r="AG662" s="176"/>
      <c r="AH662" s="176"/>
      <c r="AI662" s="176"/>
      <c r="AJ662" s="176"/>
      <c r="AN662" s="176"/>
      <c r="AZ662" s="176"/>
    </row>
    <row r="663" spans="2:52" ht="12.75" customHeight="1">
      <c r="B663" s="176"/>
      <c r="C663" s="176"/>
      <c r="D663" s="176"/>
      <c r="E663" s="370"/>
      <c r="F663" s="370"/>
      <c r="G663" s="176"/>
      <c r="H663" s="176"/>
      <c r="I663" s="176"/>
      <c r="J663" s="176"/>
      <c r="K663" s="176"/>
      <c r="L663" s="176"/>
      <c r="M663" s="371"/>
      <c r="N663" s="176"/>
      <c r="O663" s="176"/>
      <c r="P663" s="176"/>
      <c r="Q663" s="372"/>
      <c r="R663" s="373"/>
      <c r="S663" s="176"/>
      <c r="T663" s="176"/>
      <c r="U663" s="176"/>
      <c r="V663" s="176"/>
      <c r="W663" s="176"/>
      <c r="X663" s="176"/>
      <c r="Y663" s="176"/>
      <c r="Z663" s="176"/>
      <c r="AA663" s="176"/>
      <c r="AB663" s="176"/>
      <c r="AC663" s="176"/>
      <c r="AD663" s="176"/>
      <c r="AE663" s="176"/>
      <c r="AF663" s="176"/>
      <c r="AG663" s="176"/>
      <c r="AH663" s="176"/>
      <c r="AI663" s="176"/>
      <c r="AJ663" s="176"/>
      <c r="AN663" s="176"/>
      <c r="AZ663" s="176"/>
    </row>
    <row r="664" spans="2:52" ht="12.75" customHeight="1">
      <c r="B664" s="176"/>
      <c r="C664" s="176"/>
      <c r="D664" s="176"/>
      <c r="E664" s="370"/>
      <c r="F664" s="370"/>
      <c r="G664" s="176"/>
      <c r="H664" s="176"/>
      <c r="I664" s="176"/>
      <c r="J664" s="176"/>
      <c r="K664" s="176"/>
      <c r="L664" s="176"/>
      <c r="M664" s="371"/>
      <c r="N664" s="176"/>
      <c r="O664" s="176"/>
      <c r="P664" s="176"/>
      <c r="Q664" s="372"/>
      <c r="R664" s="373"/>
      <c r="S664" s="176"/>
      <c r="T664" s="176"/>
      <c r="U664" s="176"/>
      <c r="V664" s="176"/>
      <c r="W664" s="176"/>
      <c r="X664" s="176"/>
      <c r="Y664" s="176"/>
      <c r="Z664" s="176"/>
      <c r="AA664" s="176"/>
      <c r="AB664" s="176"/>
      <c r="AC664" s="176"/>
      <c r="AD664" s="176"/>
      <c r="AE664" s="176"/>
      <c r="AF664" s="176"/>
      <c r="AG664" s="176"/>
      <c r="AH664" s="176"/>
      <c r="AI664" s="176"/>
      <c r="AJ664" s="176"/>
      <c r="AN664" s="176"/>
      <c r="AZ664" s="176"/>
    </row>
    <row r="665" spans="2:52" ht="12.75" customHeight="1">
      <c r="B665" s="176"/>
      <c r="C665" s="176"/>
      <c r="D665" s="176"/>
      <c r="E665" s="370"/>
      <c r="F665" s="370"/>
      <c r="G665" s="176"/>
      <c r="H665" s="176"/>
      <c r="I665" s="176"/>
      <c r="J665" s="176"/>
      <c r="K665" s="176"/>
      <c r="L665" s="176"/>
      <c r="M665" s="371"/>
      <c r="N665" s="176"/>
      <c r="O665" s="176"/>
      <c r="P665" s="176"/>
      <c r="Q665" s="372"/>
      <c r="R665" s="373"/>
      <c r="S665" s="176"/>
      <c r="T665" s="176"/>
      <c r="U665" s="176"/>
      <c r="V665" s="176"/>
      <c r="W665" s="176"/>
      <c r="X665" s="176"/>
      <c r="Y665" s="176"/>
      <c r="Z665" s="176"/>
      <c r="AA665" s="176"/>
      <c r="AB665" s="176"/>
      <c r="AC665" s="176"/>
      <c r="AD665" s="176"/>
      <c r="AE665" s="176"/>
      <c r="AF665" s="176"/>
      <c r="AG665" s="176"/>
      <c r="AH665" s="176"/>
      <c r="AI665" s="176"/>
      <c r="AJ665" s="176"/>
      <c r="AN665" s="176"/>
      <c r="AZ665" s="176"/>
    </row>
    <row r="666" spans="2:52" ht="12.75" customHeight="1">
      <c r="B666" s="176"/>
      <c r="C666" s="176"/>
      <c r="D666" s="176"/>
      <c r="E666" s="370"/>
      <c r="F666" s="370"/>
      <c r="G666" s="176"/>
      <c r="H666" s="176"/>
      <c r="I666" s="176"/>
      <c r="J666" s="176"/>
      <c r="K666" s="176"/>
      <c r="L666" s="176"/>
      <c r="M666" s="371"/>
      <c r="N666" s="176"/>
      <c r="O666" s="176"/>
      <c r="P666" s="176"/>
      <c r="Q666" s="372"/>
      <c r="R666" s="373"/>
      <c r="S666" s="176"/>
      <c r="T666" s="176"/>
      <c r="U666" s="176"/>
      <c r="V666" s="176"/>
      <c r="W666" s="176"/>
      <c r="X666" s="176"/>
      <c r="Y666" s="176"/>
      <c r="Z666" s="176"/>
      <c r="AA666" s="176"/>
      <c r="AB666" s="176"/>
      <c r="AC666" s="176"/>
      <c r="AD666" s="176"/>
      <c r="AE666" s="176"/>
      <c r="AF666" s="176"/>
      <c r="AG666" s="176"/>
      <c r="AH666" s="176"/>
      <c r="AI666" s="176"/>
      <c r="AJ666" s="176"/>
      <c r="AN666" s="176"/>
      <c r="AZ666" s="176"/>
    </row>
  </sheetData>
  <mergeCells count="39">
    <mergeCell ref="A89:A110"/>
    <mergeCell ref="B89:B109"/>
    <mergeCell ref="BE21:BH21"/>
    <mergeCell ref="A23:A44"/>
    <mergeCell ref="B23:B43"/>
    <mergeCell ref="A45:A66"/>
    <mergeCell ref="B45:B65"/>
    <mergeCell ref="A67:A88"/>
    <mergeCell ref="B67:B87"/>
    <mergeCell ref="U21:AA21"/>
    <mergeCell ref="AC21:AF21"/>
    <mergeCell ref="AG21:AM21"/>
    <mergeCell ref="AO21:AR21"/>
    <mergeCell ref="AS21:AY21"/>
    <mergeCell ref="BA21:BD21"/>
    <mergeCell ref="Q21:T21"/>
    <mergeCell ref="B11:B13"/>
    <mergeCell ref="B14:B16"/>
    <mergeCell ref="B17:B19"/>
    <mergeCell ref="E21:H21"/>
    <mergeCell ref="I21:O21"/>
    <mergeCell ref="B8:B10"/>
    <mergeCell ref="B6:B7"/>
    <mergeCell ref="C6:C7"/>
    <mergeCell ref="D6:E6"/>
    <mergeCell ref="F6:G6"/>
    <mergeCell ref="H6:L6"/>
    <mergeCell ref="M6:N6"/>
    <mergeCell ref="A1:C4"/>
    <mergeCell ref="D1:BH1"/>
    <mergeCell ref="D2:BH2"/>
    <mergeCell ref="D3:BH3"/>
    <mergeCell ref="D4:AN4"/>
    <mergeCell ref="AO4:BH4"/>
    <mergeCell ref="O6:O7"/>
    <mergeCell ref="P6:P7"/>
    <mergeCell ref="AB6:AB7"/>
    <mergeCell ref="AN6:AN7"/>
    <mergeCell ref="AZ6:AZ7"/>
  </mergeCells>
  <dataValidations count="22">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500-000000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500-000001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500-000002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500-000003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500-000004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500-000005000000}"/>
    <dataValidation allowBlank="1" showInputMessage="1" showErrorMessage="1" prompt="Corresponde a los recursos de reserva definitiva programados por localidad." sqref="G22 S22 AE22 AQ22" xr:uid="{00000000-0002-0000-0500-000006000000}"/>
    <dataValidation type="decimal" allowBlank="1" showInputMessage="1" prompt="PROGRAMACIÓN - Relacione por unidad operativa la programación vigencia y reserva de presupuesto y magnitud. Debe coincidir con la herramienta financiera." sqref="E44:O88 E110:O110" xr:uid="{00000000-0002-0000-0500-000007000000}">
      <formula1>0</formula1>
      <formula2>10000000000000</formula2>
    </dataValidation>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500-000008000000}"/>
    <dataValidation allowBlank="1" showInputMessage="1" showErrorMessage="1" prompt="Corresponde al total de los recursos de reserva ejecutados para el PDD por localidad." sqref="BG22" xr:uid="{00000000-0002-0000-0500-000009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500-00000A000000}"/>
    <dataValidation allowBlank="1" showInputMessage="1" showErrorMessage="1" prompt="Corresponde al total de los recursos de vigencia ejecutados para el PDD por localidad." sqref="BE22" xr:uid="{00000000-0002-0000-0500-00000B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500-00000C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500-00000D000000}"/>
    <dataValidation allowBlank="1" showInputMessage="1" showErrorMessage="1" prompt="Corresponde al total de los recursos de reserva programados para el PDD por localidad." sqref="BC22" xr:uid="{00000000-0002-0000-0500-00000E000000}"/>
    <dataValidation allowBlank="1" showInputMessage="1" showErrorMessage="1" prompt="Corresponde al total de los recursos de vigencia programados para el PDD por localidad." sqref="BA22" xr:uid="{00000000-0002-0000-0500-00000F000000}"/>
    <dataValidation allowBlank="1" showInputMessage="1" showErrorMessage="1" prompt="Corresponde al presupuesto de reservas girado por localidad." sqref="AK22 Y22 M22 AW22" xr:uid="{00000000-0002-0000-0500-000010000000}"/>
    <dataValidation allowBlank="1" showInputMessage="1" showErrorMessage="1" prompt="Corresponde al presupuesto de vigencia girado por localidad. " sqref="AH22 V22 J22 AT22" xr:uid="{00000000-0002-0000-0500-000011000000}"/>
    <dataValidation allowBlank="1" showInputMessage="1" showErrorMessage="1" prompt="Corresponde al presupuesto de vigencia ejecutado por localidad. " sqref="AG22 U22 I22 AS22" xr:uid="{00000000-0002-0000-0500-000012000000}"/>
    <dataValidation allowBlank="1" showInputMessage="1" showErrorMessage="1" prompt="Corresponde a los recursos de vigencia programados por localidad." sqref="E22 AC22 Q22 AO22" xr:uid="{00000000-0002-0000-0500-000013000000}"/>
    <dataValidation allowBlank="1" showInputMessage="1" showErrorMessage="1" prompt="Relacionar el nombre de la actividad del proyecto. Debe guardar coherencia con el registrado en la hoja de vida de indicador." sqref="B22" xr:uid="{00000000-0002-0000-0500-000014000000}"/>
    <dataValidation allowBlank="1" showInputMessage="1" showErrorMessage="1" prompt="Relacionar el código de la actividad. El código es asignado por SEGPLAN, y debe guardar coherencia con el registrado en la hoja de vidad de indicador._x000a_" sqref="A22" xr:uid="{00000000-0002-0000-0500-000015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J1000"/>
  <sheetViews>
    <sheetView topLeftCell="T1" zoomScale="44" zoomScaleNormal="44" workbookViewId="0">
      <selection activeCell="T1" sqref="A1:XFD1048576"/>
    </sheetView>
  </sheetViews>
  <sheetFormatPr baseColWidth="10" defaultColWidth="14.42578125" defaultRowHeight="15" customHeight="1"/>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7.42578125" customWidth="1"/>
    <col min="14" max="17" width="11.42578125" customWidth="1"/>
    <col min="18" max="18" width="13.140625" customWidth="1"/>
    <col min="19" max="22" width="11.42578125" customWidth="1"/>
    <col min="23" max="23" width="22" hidden="1" customWidth="1"/>
    <col min="24" max="24" width="54.28515625" customWidth="1"/>
    <col min="25" max="25" width="59.140625" customWidth="1"/>
    <col min="26" max="26" width="59.85546875" customWidth="1"/>
    <col min="27" max="27" width="51.5703125" customWidth="1"/>
    <col min="28" max="28" width="25.42578125" customWidth="1"/>
    <col min="29" max="29" width="30.7109375" customWidth="1"/>
    <col min="30" max="30" width="39.5703125" customWidth="1"/>
    <col min="31" max="31" width="28" customWidth="1"/>
    <col min="32" max="34" width="26.28515625" customWidth="1"/>
    <col min="35" max="35" width="33.85546875" customWidth="1"/>
    <col min="36" max="36" width="37.140625" hidden="1" customWidth="1"/>
  </cols>
  <sheetData>
    <row r="1" spans="1:36" ht="11.25" customHeight="1">
      <c r="A1" s="464"/>
      <c r="B1" s="464"/>
      <c r="C1" s="464"/>
      <c r="D1" s="464"/>
      <c r="E1" s="464"/>
      <c r="F1" s="464"/>
      <c r="G1" s="464"/>
      <c r="H1" s="464"/>
      <c r="I1" s="464"/>
      <c r="J1" s="465"/>
      <c r="K1" s="466"/>
      <c r="L1" s="467"/>
      <c r="M1" s="467"/>
      <c r="N1" s="467"/>
      <c r="O1" s="467"/>
      <c r="P1" s="467"/>
      <c r="Q1" s="467"/>
      <c r="R1" s="467"/>
      <c r="S1" s="467"/>
      <c r="T1" s="467"/>
      <c r="U1" s="467"/>
      <c r="V1" s="467"/>
      <c r="W1" s="467"/>
      <c r="X1" s="464"/>
      <c r="Y1" s="464"/>
      <c r="Z1" s="464"/>
      <c r="AA1" s="464"/>
      <c r="AB1" s="464"/>
      <c r="AC1" s="464"/>
      <c r="AD1" s="464"/>
      <c r="AE1" s="464"/>
      <c r="AF1" s="464"/>
      <c r="AG1" s="464"/>
      <c r="AH1" s="464"/>
      <c r="AI1" s="464"/>
      <c r="AJ1" s="468"/>
    </row>
    <row r="2" spans="1:36" ht="18.75" customHeight="1">
      <c r="A2" s="469" t="s">
        <v>580</v>
      </c>
      <c r="B2" s="469" t="s">
        <v>581</v>
      </c>
      <c r="C2" s="469" t="s">
        <v>582</v>
      </c>
      <c r="D2" s="469" t="s">
        <v>16</v>
      </c>
      <c r="E2" s="469" t="s">
        <v>1018</v>
      </c>
      <c r="F2" s="469" t="s">
        <v>1019</v>
      </c>
      <c r="G2" s="469" t="s">
        <v>9</v>
      </c>
      <c r="H2" s="470" t="s">
        <v>1020</v>
      </c>
      <c r="I2" s="470" t="s">
        <v>1021</v>
      </c>
      <c r="J2" s="471" t="s">
        <v>12</v>
      </c>
      <c r="K2" s="472" t="s">
        <v>1022</v>
      </c>
      <c r="L2" s="472" t="s">
        <v>1023</v>
      </c>
      <c r="M2" s="472" t="s">
        <v>1024</v>
      </c>
      <c r="N2" s="472" t="s">
        <v>583</v>
      </c>
      <c r="O2" s="472" t="s">
        <v>584</v>
      </c>
      <c r="P2" s="472" t="s">
        <v>585</v>
      </c>
      <c r="Q2" s="472" t="s">
        <v>586</v>
      </c>
      <c r="R2" s="472" t="s">
        <v>587</v>
      </c>
      <c r="S2" s="472" t="s">
        <v>588</v>
      </c>
      <c r="T2" s="472" t="s">
        <v>589</v>
      </c>
      <c r="U2" s="472" t="s">
        <v>590</v>
      </c>
      <c r="V2" s="472" t="s">
        <v>591</v>
      </c>
      <c r="W2" s="472" t="s">
        <v>592</v>
      </c>
      <c r="X2" s="469" t="s">
        <v>1327</v>
      </c>
      <c r="Y2" s="469" t="s">
        <v>1328</v>
      </c>
      <c r="Z2" s="469" t="s">
        <v>593</v>
      </c>
      <c r="AA2" s="472" t="s">
        <v>1025</v>
      </c>
      <c r="AB2" s="469" t="s">
        <v>1026</v>
      </c>
      <c r="AC2" s="472" t="s">
        <v>1027</v>
      </c>
      <c r="AD2" s="472" t="s">
        <v>9</v>
      </c>
      <c r="AE2" s="472" t="s">
        <v>1028</v>
      </c>
      <c r="AF2" s="472" t="s">
        <v>1029</v>
      </c>
      <c r="AG2" s="472" t="s">
        <v>594</v>
      </c>
      <c r="AH2" s="472" t="s">
        <v>595</v>
      </c>
      <c r="AI2" s="473" t="s">
        <v>1030</v>
      </c>
      <c r="AJ2" s="469" t="s">
        <v>1031</v>
      </c>
    </row>
    <row r="3" spans="1:36" ht="74.25" customHeight="1">
      <c r="A3" s="464" t="s">
        <v>5</v>
      </c>
      <c r="B3" s="464" t="s">
        <v>596</v>
      </c>
      <c r="C3" s="464">
        <v>2024</v>
      </c>
      <c r="D3" s="464" t="s">
        <v>17</v>
      </c>
      <c r="E3" s="474" t="s">
        <v>1032</v>
      </c>
      <c r="F3" s="474" t="s">
        <v>1033</v>
      </c>
      <c r="G3" s="467"/>
      <c r="H3" s="221">
        <v>1973</v>
      </c>
      <c r="I3" s="475" t="s">
        <v>1034</v>
      </c>
      <c r="J3" s="476" t="s">
        <v>1035</v>
      </c>
      <c r="K3" s="477">
        <v>7974</v>
      </c>
      <c r="L3" s="467" t="s">
        <v>1036</v>
      </c>
      <c r="M3" s="467" t="s">
        <v>1037</v>
      </c>
      <c r="N3" s="467" t="s">
        <v>597</v>
      </c>
      <c r="O3" s="478" t="s">
        <v>598</v>
      </c>
      <c r="P3" s="478" t="s">
        <v>599</v>
      </c>
      <c r="Q3" s="478" t="s">
        <v>600</v>
      </c>
      <c r="R3" s="478" t="s">
        <v>601</v>
      </c>
      <c r="S3" s="467" t="s">
        <v>58</v>
      </c>
      <c r="T3" s="467" t="s">
        <v>602</v>
      </c>
      <c r="U3" s="467" t="s">
        <v>603</v>
      </c>
      <c r="V3" s="467" t="s">
        <v>575</v>
      </c>
      <c r="W3" s="467"/>
      <c r="X3" s="479" t="s">
        <v>1329</v>
      </c>
      <c r="Y3" s="480" t="s">
        <v>1330</v>
      </c>
      <c r="Z3" s="479" t="s">
        <v>1331</v>
      </c>
      <c r="AA3" s="481" t="s">
        <v>1038</v>
      </c>
      <c r="AB3" s="467" t="s">
        <v>1039</v>
      </c>
      <c r="AC3" s="467" t="s">
        <v>1040</v>
      </c>
      <c r="AD3" s="464" t="s">
        <v>1041</v>
      </c>
      <c r="AE3" s="467" t="s">
        <v>1042</v>
      </c>
      <c r="AF3" s="467" t="s">
        <v>1043</v>
      </c>
      <c r="AG3" s="467" t="s">
        <v>604</v>
      </c>
      <c r="AH3" s="467" t="s">
        <v>605</v>
      </c>
      <c r="AI3" s="482" t="s">
        <v>1044</v>
      </c>
      <c r="AJ3" s="464" t="s">
        <v>1045</v>
      </c>
    </row>
    <row r="4" spans="1:36" ht="87" customHeight="1">
      <c r="A4" s="464"/>
      <c r="B4" s="464" t="s">
        <v>608</v>
      </c>
      <c r="C4" s="464">
        <v>2024</v>
      </c>
      <c r="D4" s="464" t="s">
        <v>609</v>
      </c>
      <c r="E4" s="474" t="s">
        <v>1046</v>
      </c>
      <c r="F4" s="474" t="s">
        <v>1047</v>
      </c>
      <c r="G4" s="467"/>
      <c r="H4" s="221">
        <v>1974</v>
      </c>
      <c r="I4" s="475" t="s">
        <v>1048</v>
      </c>
      <c r="J4" s="476" t="s">
        <v>1049</v>
      </c>
      <c r="K4" s="477">
        <v>8008</v>
      </c>
      <c r="L4" s="467" t="s">
        <v>1050</v>
      </c>
      <c r="M4" s="467" t="s">
        <v>1051</v>
      </c>
      <c r="N4" s="467" t="s">
        <v>611</v>
      </c>
      <c r="O4" s="478" t="s">
        <v>612</v>
      </c>
      <c r="P4" s="478" t="s">
        <v>613</v>
      </c>
      <c r="Q4" s="478" t="s">
        <v>614</v>
      </c>
      <c r="R4" s="478" t="s">
        <v>615</v>
      </c>
      <c r="S4" s="467" t="s">
        <v>616</v>
      </c>
      <c r="T4" s="467" t="s">
        <v>617</v>
      </c>
      <c r="U4" s="467" t="s">
        <v>618</v>
      </c>
      <c r="V4" s="467" t="s">
        <v>326</v>
      </c>
      <c r="W4" s="467"/>
      <c r="X4" s="479" t="s">
        <v>1332</v>
      </c>
      <c r="Y4" s="480" t="s">
        <v>1333</v>
      </c>
      <c r="Z4" s="480" t="s">
        <v>1334</v>
      </c>
      <c r="AA4" s="481" t="s">
        <v>1335</v>
      </c>
      <c r="AB4" s="467" t="s">
        <v>1052</v>
      </c>
      <c r="AC4" s="467" t="s">
        <v>1053</v>
      </c>
      <c r="AD4" s="467" t="s">
        <v>1054</v>
      </c>
      <c r="AE4" s="483" t="s">
        <v>1055</v>
      </c>
      <c r="AF4" s="467" t="s">
        <v>1056</v>
      </c>
      <c r="AG4" s="467" t="s">
        <v>619</v>
      </c>
      <c r="AH4" s="467" t="s">
        <v>620</v>
      </c>
      <c r="AI4" s="482" t="s">
        <v>1057</v>
      </c>
      <c r="AJ4" s="464" t="s">
        <v>1058</v>
      </c>
    </row>
    <row r="5" spans="1:36" ht="67.5" customHeight="1">
      <c r="A5" s="464"/>
      <c r="B5" s="464" t="s">
        <v>623</v>
      </c>
      <c r="C5" s="464">
        <v>2025</v>
      </c>
      <c r="D5" s="464" t="s">
        <v>624</v>
      </c>
      <c r="E5" s="474" t="s">
        <v>1059</v>
      </c>
      <c r="F5" s="474" t="s">
        <v>1060</v>
      </c>
      <c r="G5" s="467"/>
      <c r="H5" s="221">
        <v>1976</v>
      </c>
      <c r="I5" s="475" t="s">
        <v>1061</v>
      </c>
      <c r="J5" s="476" t="s">
        <v>1062</v>
      </c>
      <c r="K5" s="477">
        <v>8012</v>
      </c>
      <c r="L5" s="467" t="s">
        <v>1063</v>
      </c>
      <c r="M5" s="467" t="s">
        <v>1064</v>
      </c>
      <c r="N5" s="467" t="s">
        <v>625</v>
      </c>
      <c r="O5" s="478" t="s">
        <v>626</v>
      </c>
      <c r="P5" s="478" t="s">
        <v>627</v>
      </c>
      <c r="Q5" s="478" t="s">
        <v>628</v>
      </c>
      <c r="R5" s="478" t="s">
        <v>629</v>
      </c>
      <c r="S5" s="467" t="s">
        <v>630</v>
      </c>
      <c r="T5" s="467" t="s">
        <v>631</v>
      </c>
      <c r="U5" s="467"/>
      <c r="V5" s="467" t="s">
        <v>632</v>
      </c>
      <c r="W5" s="467"/>
      <c r="X5" s="479" t="s">
        <v>971</v>
      </c>
      <c r="Y5" s="480" t="s">
        <v>1336</v>
      </c>
      <c r="Z5" s="479" t="s">
        <v>1337</v>
      </c>
      <c r="AA5" s="467" t="s">
        <v>1065</v>
      </c>
      <c r="AB5" s="464" t="s">
        <v>1066</v>
      </c>
      <c r="AC5" s="467" t="s">
        <v>1067</v>
      </c>
      <c r="AD5" s="467" t="s">
        <v>1068</v>
      </c>
      <c r="AE5" s="467" t="s">
        <v>1069</v>
      </c>
      <c r="AF5" s="467" t="s">
        <v>1070</v>
      </c>
      <c r="AG5" s="467" t="s">
        <v>633</v>
      </c>
      <c r="AH5" s="467" t="s">
        <v>634</v>
      </c>
      <c r="AI5" s="482" t="s">
        <v>1071</v>
      </c>
      <c r="AJ5" s="464" t="s">
        <v>1072</v>
      </c>
    </row>
    <row r="6" spans="1:36" ht="60" customHeight="1">
      <c r="A6" s="464"/>
      <c r="B6" s="464" t="s">
        <v>635</v>
      </c>
      <c r="C6" s="464">
        <v>2026</v>
      </c>
      <c r="D6" s="464" t="s">
        <v>636</v>
      </c>
      <c r="E6" s="474" t="s">
        <v>1073</v>
      </c>
      <c r="F6" s="474" t="s">
        <v>1074</v>
      </c>
      <c r="G6" s="467"/>
      <c r="H6" s="221">
        <v>1981</v>
      </c>
      <c r="I6" s="475" t="s">
        <v>1075</v>
      </c>
      <c r="J6" s="476" t="s">
        <v>1076</v>
      </c>
      <c r="K6" s="477">
        <v>7969</v>
      </c>
      <c r="L6" s="467" t="s">
        <v>1077</v>
      </c>
      <c r="M6" s="467" t="s">
        <v>1078</v>
      </c>
      <c r="N6" s="467" t="s">
        <v>637</v>
      </c>
      <c r="O6" s="478" t="s">
        <v>638</v>
      </c>
      <c r="P6" s="478" t="s">
        <v>639</v>
      </c>
      <c r="Q6" s="467" t="s">
        <v>630</v>
      </c>
      <c r="R6" s="478" t="s">
        <v>640</v>
      </c>
      <c r="S6" s="467" t="s">
        <v>630</v>
      </c>
      <c r="T6" s="467" t="s">
        <v>641</v>
      </c>
      <c r="U6" s="467"/>
      <c r="V6" s="467" t="s">
        <v>576</v>
      </c>
      <c r="W6" s="467"/>
      <c r="X6" s="479" t="s">
        <v>1338</v>
      </c>
      <c r="Y6" s="480" t="s">
        <v>1302</v>
      </c>
      <c r="Z6" s="479" t="s">
        <v>1339</v>
      </c>
      <c r="AA6" s="467" t="s">
        <v>1079</v>
      </c>
      <c r="AB6" s="467" t="s">
        <v>1080</v>
      </c>
      <c r="AC6" s="467" t="s">
        <v>1081</v>
      </c>
      <c r="AD6" s="467" t="s">
        <v>1082</v>
      </c>
      <c r="AE6" s="467" t="s">
        <v>1083</v>
      </c>
      <c r="AF6" s="467" t="s">
        <v>1084</v>
      </c>
      <c r="AG6" s="467" t="s">
        <v>642</v>
      </c>
      <c r="AH6" s="467" t="s">
        <v>643</v>
      </c>
      <c r="AI6" s="482" t="s">
        <v>1085</v>
      </c>
      <c r="AJ6" s="464" t="s">
        <v>1086</v>
      </c>
    </row>
    <row r="7" spans="1:36" ht="11.25" customHeight="1">
      <c r="A7" s="464"/>
      <c r="B7" s="464" t="s">
        <v>645</v>
      </c>
      <c r="C7" s="464">
        <v>2027</v>
      </c>
      <c r="D7" s="464" t="s">
        <v>646</v>
      </c>
      <c r="E7" s="474" t="s">
        <v>647</v>
      </c>
      <c r="F7" s="474" t="s">
        <v>1087</v>
      </c>
      <c r="G7" s="467"/>
      <c r="H7" s="221">
        <v>1983</v>
      </c>
      <c r="I7" s="475" t="s">
        <v>1088</v>
      </c>
      <c r="J7" s="476" t="s">
        <v>1089</v>
      </c>
      <c r="K7" s="477">
        <v>7982</v>
      </c>
      <c r="L7" s="467" t="s">
        <v>1090</v>
      </c>
      <c r="M7" s="467" t="s">
        <v>1091</v>
      </c>
      <c r="N7" s="467" t="s">
        <v>630</v>
      </c>
      <c r="O7" s="478" t="s">
        <v>648</v>
      </c>
      <c r="P7" s="478" t="s">
        <v>649</v>
      </c>
      <c r="Q7" s="467" t="s">
        <v>630</v>
      </c>
      <c r="R7" s="467" t="s">
        <v>630</v>
      </c>
      <c r="S7" s="467" t="s">
        <v>630</v>
      </c>
      <c r="T7" s="467" t="s">
        <v>650</v>
      </c>
      <c r="U7" s="467"/>
      <c r="V7" s="467" t="s">
        <v>339</v>
      </c>
      <c r="W7" s="467"/>
      <c r="X7" s="464"/>
      <c r="Y7" s="464"/>
      <c r="Z7" s="479" t="s">
        <v>1340</v>
      </c>
      <c r="AA7" s="467" t="s">
        <v>1092</v>
      </c>
      <c r="AB7" s="467" t="s">
        <v>1093</v>
      </c>
      <c r="AC7" s="467" t="s">
        <v>1094</v>
      </c>
      <c r="AD7" s="483" t="s">
        <v>1095</v>
      </c>
      <c r="AE7" s="467" t="s">
        <v>1096</v>
      </c>
      <c r="AF7" s="467" t="s">
        <v>1097</v>
      </c>
      <c r="AG7" s="467" t="s">
        <v>651</v>
      </c>
      <c r="AH7" s="467" t="s">
        <v>652</v>
      </c>
      <c r="AI7" s="482" t="s">
        <v>1098</v>
      </c>
      <c r="AJ7" s="464" t="s">
        <v>1099</v>
      </c>
    </row>
    <row r="8" spans="1:36" ht="11.25" customHeight="1">
      <c r="A8" s="464"/>
      <c r="B8" s="464" t="s">
        <v>656</v>
      </c>
      <c r="C8" s="464" t="s">
        <v>630</v>
      </c>
      <c r="D8" s="464" t="s">
        <v>657</v>
      </c>
      <c r="E8" s="464" t="s">
        <v>630</v>
      </c>
      <c r="F8" s="474" t="s">
        <v>658</v>
      </c>
      <c r="G8" s="467"/>
      <c r="H8" s="475">
        <v>1982</v>
      </c>
      <c r="I8" s="475" t="s">
        <v>1100</v>
      </c>
      <c r="J8" s="476" t="s">
        <v>1101</v>
      </c>
      <c r="K8" s="477">
        <v>7980</v>
      </c>
      <c r="L8" s="467" t="s">
        <v>1102</v>
      </c>
      <c r="M8" s="467" t="s">
        <v>1103</v>
      </c>
      <c r="N8" s="467" t="s">
        <v>630</v>
      </c>
      <c r="O8" s="478" t="s">
        <v>659</v>
      </c>
      <c r="P8" s="478" t="s">
        <v>660</v>
      </c>
      <c r="Q8" s="467" t="s">
        <v>630</v>
      </c>
      <c r="R8" s="467" t="s">
        <v>630</v>
      </c>
      <c r="S8" s="467" t="s">
        <v>630</v>
      </c>
      <c r="T8" s="467" t="s">
        <v>661</v>
      </c>
      <c r="U8" s="467"/>
      <c r="V8" s="467" t="s">
        <v>342</v>
      </c>
      <c r="W8" s="467"/>
      <c r="X8" s="464"/>
      <c r="Y8" s="464"/>
      <c r="Z8" s="464"/>
      <c r="AA8" s="467" t="s">
        <v>1104</v>
      </c>
      <c r="AB8" s="464" t="s">
        <v>1105</v>
      </c>
      <c r="AC8" s="467"/>
      <c r="AD8" s="464" t="s">
        <v>1106</v>
      </c>
      <c r="AE8" s="483" t="s">
        <v>1107</v>
      </c>
      <c r="AF8" s="467" t="s">
        <v>1108</v>
      </c>
      <c r="AG8" s="467" t="s">
        <v>662</v>
      </c>
      <c r="AH8" s="467" t="s">
        <v>663</v>
      </c>
      <c r="AI8" s="482" t="s">
        <v>1109</v>
      </c>
      <c r="AJ8" s="464" t="s">
        <v>1110</v>
      </c>
    </row>
    <row r="9" spans="1:36" ht="11.25" customHeight="1">
      <c r="A9" s="464"/>
      <c r="B9" s="464" t="s">
        <v>666</v>
      </c>
      <c r="C9" s="464" t="s">
        <v>630</v>
      </c>
      <c r="D9" s="464" t="s">
        <v>667</v>
      </c>
      <c r="E9" s="464" t="s">
        <v>630</v>
      </c>
      <c r="F9" s="464"/>
      <c r="G9" s="464"/>
      <c r="H9" s="475">
        <v>1984</v>
      </c>
      <c r="I9" s="475" t="s">
        <v>1111</v>
      </c>
      <c r="J9" s="476" t="s">
        <v>1112</v>
      </c>
      <c r="K9" s="477">
        <v>7985</v>
      </c>
      <c r="L9" s="467" t="s">
        <v>1113</v>
      </c>
      <c r="M9" s="467" t="s">
        <v>1114</v>
      </c>
      <c r="N9" s="467" t="s">
        <v>630</v>
      </c>
      <c r="O9" s="478" t="s">
        <v>668</v>
      </c>
      <c r="P9" s="478" t="s">
        <v>669</v>
      </c>
      <c r="Q9" s="467" t="s">
        <v>630</v>
      </c>
      <c r="R9" s="467" t="s">
        <v>630</v>
      </c>
      <c r="S9" s="467" t="s">
        <v>630</v>
      </c>
      <c r="T9" s="467" t="s">
        <v>670</v>
      </c>
      <c r="U9" s="467"/>
      <c r="V9" s="467" t="s">
        <v>346</v>
      </c>
      <c r="W9" s="467"/>
      <c r="X9" s="467"/>
      <c r="Y9" s="464"/>
      <c r="Z9" s="467"/>
      <c r="AA9" s="467" t="s">
        <v>1115</v>
      </c>
      <c r="AB9" s="467" t="s">
        <v>1116</v>
      </c>
      <c r="AC9" s="467"/>
      <c r="AD9" s="464" t="s">
        <v>1117</v>
      </c>
      <c r="AE9" s="467" t="s">
        <v>1118</v>
      </c>
      <c r="AF9" s="467" t="s">
        <v>1119</v>
      </c>
      <c r="AG9" s="467" t="s">
        <v>671</v>
      </c>
      <c r="AH9" s="467" t="s">
        <v>672</v>
      </c>
      <c r="AI9" s="482" t="s">
        <v>1120</v>
      </c>
      <c r="AJ9" s="464" t="s">
        <v>653</v>
      </c>
    </row>
    <row r="10" spans="1:36" ht="11.25" customHeight="1">
      <c r="A10" s="464"/>
      <c r="B10" s="464" t="s">
        <v>673</v>
      </c>
      <c r="C10" s="464" t="s">
        <v>630</v>
      </c>
      <c r="D10" s="464" t="s">
        <v>674</v>
      </c>
      <c r="E10" s="464" t="s">
        <v>630</v>
      </c>
      <c r="F10" s="464"/>
      <c r="G10" s="464"/>
      <c r="H10" s="475">
        <v>1985</v>
      </c>
      <c r="I10" s="475" t="s">
        <v>1121</v>
      </c>
      <c r="J10" s="476" t="s">
        <v>1122</v>
      </c>
      <c r="K10" s="477">
        <v>7994</v>
      </c>
      <c r="L10" s="467" t="s">
        <v>1123</v>
      </c>
      <c r="M10" s="467" t="s">
        <v>1124</v>
      </c>
      <c r="N10" s="467" t="s">
        <v>630</v>
      </c>
      <c r="O10" s="478" t="s">
        <v>675</v>
      </c>
      <c r="P10" s="478" t="s">
        <v>676</v>
      </c>
      <c r="Q10" s="467" t="s">
        <v>630</v>
      </c>
      <c r="R10" s="467" t="s">
        <v>630</v>
      </c>
      <c r="S10" s="467" t="s">
        <v>630</v>
      </c>
      <c r="T10" s="467"/>
      <c r="U10" s="467"/>
      <c r="V10" s="467" t="s">
        <v>351</v>
      </c>
      <c r="W10" s="467"/>
      <c r="X10" s="467"/>
      <c r="Y10" s="464"/>
      <c r="Z10" s="469"/>
      <c r="AA10" s="467" t="s">
        <v>1125</v>
      </c>
      <c r="AB10" s="467" t="s">
        <v>1126</v>
      </c>
      <c r="AC10" s="467"/>
      <c r="AD10" s="464" t="s">
        <v>1127</v>
      </c>
      <c r="AE10" s="467" t="s">
        <v>1128</v>
      </c>
      <c r="AF10" s="467" t="s">
        <v>1129</v>
      </c>
      <c r="AG10" s="467"/>
      <c r="AH10" s="467" t="s">
        <v>677</v>
      </c>
      <c r="AI10" s="482" t="s">
        <v>1130</v>
      </c>
      <c r="AJ10" s="468"/>
    </row>
    <row r="11" spans="1:36" ht="11.25" customHeight="1">
      <c r="A11" s="464"/>
      <c r="B11" s="464" t="s">
        <v>678</v>
      </c>
      <c r="C11" s="464" t="s">
        <v>630</v>
      </c>
      <c r="D11" s="464" t="s">
        <v>679</v>
      </c>
      <c r="E11" s="464" t="s">
        <v>630</v>
      </c>
      <c r="F11" s="464"/>
      <c r="G11" s="464"/>
      <c r="H11" s="475">
        <v>2203</v>
      </c>
      <c r="I11" s="475" t="s">
        <v>1131</v>
      </c>
      <c r="J11" s="476" t="s">
        <v>1132</v>
      </c>
      <c r="K11" s="477">
        <v>7941</v>
      </c>
      <c r="L11" s="467" t="s">
        <v>1133</v>
      </c>
      <c r="M11" s="467" t="s">
        <v>1134</v>
      </c>
      <c r="N11" s="467" t="s">
        <v>630</v>
      </c>
      <c r="O11" s="478" t="s">
        <v>680</v>
      </c>
      <c r="P11" s="467" t="s">
        <v>630</v>
      </c>
      <c r="Q11" s="467" t="s">
        <v>630</v>
      </c>
      <c r="R11" s="467" t="s">
        <v>630</v>
      </c>
      <c r="S11" s="467" t="s">
        <v>630</v>
      </c>
      <c r="T11" s="467"/>
      <c r="U11" s="467"/>
      <c r="V11" s="467" t="s">
        <v>577</v>
      </c>
      <c r="W11" s="467"/>
      <c r="X11" s="467"/>
      <c r="Y11" s="464"/>
      <c r="Z11" s="469"/>
      <c r="AA11" s="467" t="s">
        <v>1135</v>
      </c>
      <c r="AB11" s="464" t="s">
        <v>1136</v>
      </c>
      <c r="AC11" s="467"/>
      <c r="AD11" s="467" t="s">
        <v>1137</v>
      </c>
      <c r="AE11" s="483" t="s">
        <v>1138</v>
      </c>
      <c r="AF11" s="467" t="s">
        <v>1139</v>
      </c>
      <c r="AG11" s="467"/>
      <c r="AH11" s="467" t="s">
        <v>681</v>
      </c>
      <c r="AI11" s="482" t="s">
        <v>1140</v>
      </c>
      <c r="AJ11" s="468"/>
    </row>
    <row r="12" spans="1:36" ht="11.25" customHeight="1">
      <c r="A12" s="464"/>
      <c r="B12" s="464" t="s">
        <v>682</v>
      </c>
      <c r="C12" s="464" t="s">
        <v>630</v>
      </c>
      <c r="D12" s="464" t="s">
        <v>683</v>
      </c>
      <c r="E12" s="464" t="s">
        <v>630</v>
      </c>
      <c r="F12" s="464"/>
      <c r="G12" s="464"/>
      <c r="H12" s="475">
        <v>2208</v>
      </c>
      <c r="I12" s="475" t="s">
        <v>1141</v>
      </c>
      <c r="J12" s="476" t="s">
        <v>1142</v>
      </c>
      <c r="K12" s="477">
        <v>7975</v>
      </c>
      <c r="L12" s="467" t="s">
        <v>1143</v>
      </c>
      <c r="M12" s="467" t="s">
        <v>1144</v>
      </c>
      <c r="N12" s="467" t="s">
        <v>630</v>
      </c>
      <c r="O12" s="478" t="s">
        <v>684</v>
      </c>
      <c r="P12" s="467" t="s">
        <v>630</v>
      </c>
      <c r="Q12" s="467" t="s">
        <v>630</v>
      </c>
      <c r="R12" s="467" t="s">
        <v>630</v>
      </c>
      <c r="S12" s="467" t="s">
        <v>630</v>
      </c>
      <c r="T12" s="467"/>
      <c r="U12" s="467"/>
      <c r="V12" s="467" t="s">
        <v>578</v>
      </c>
      <c r="W12" s="467"/>
      <c r="X12" s="467"/>
      <c r="Y12" s="464"/>
      <c r="Z12" s="469"/>
      <c r="AA12" s="467" t="s">
        <v>1145</v>
      </c>
      <c r="AB12" s="467" t="s">
        <v>1146</v>
      </c>
      <c r="AC12" s="467"/>
      <c r="AD12" s="464" t="s">
        <v>1147</v>
      </c>
      <c r="AE12" s="467" t="s">
        <v>1148</v>
      </c>
      <c r="AF12" s="467" t="s">
        <v>1149</v>
      </c>
      <c r="AG12" s="467"/>
      <c r="AH12" s="467" t="s">
        <v>685</v>
      </c>
      <c r="AI12" s="482" t="s">
        <v>1150</v>
      </c>
      <c r="AJ12" s="468"/>
    </row>
    <row r="13" spans="1:36" ht="11.25" customHeight="1">
      <c r="A13" s="464"/>
      <c r="B13" s="464" t="s">
        <v>686</v>
      </c>
      <c r="C13" s="464" t="s">
        <v>630</v>
      </c>
      <c r="D13" s="464" t="s">
        <v>687</v>
      </c>
      <c r="E13" s="464" t="s">
        <v>630</v>
      </c>
      <c r="F13" s="464"/>
      <c r="G13" s="464"/>
      <c r="H13" s="475">
        <v>2217</v>
      </c>
      <c r="I13" s="475" t="s">
        <v>1151</v>
      </c>
      <c r="J13" s="476" t="s">
        <v>1152</v>
      </c>
      <c r="K13" s="477">
        <v>7996</v>
      </c>
      <c r="L13" s="467" t="s">
        <v>1153</v>
      </c>
      <c r="M13" s="467" t="s">
        <v>1154</v>
      </c>
      <c r="N13" s="467" t="s">
        <v>630</v>
      </c>
      <c r="O13" s="478" t="s">
        <v>688</v>
      </c>
      <c r="P13" s="467" t="s">
        <v>630</v>
      </c>
      <c r="Q13" s="467" t="s">
        <v>630</v>
      </c>
      <c r="R13" s="467" t="s">
        <v>630</v>
      </c>
      <c r="S13" s="467" t="s">
        <v>630</v>
      </c>
      <c r="T13" s="467"/>
      <c r="U13" s="467"/>
      <c r="V13" s="484" t="s">
        <v>366</v>
      </c>
      <c r="W13" s="484"/>
      <c r="X13" s="467"/>
      <c r="Y13" s="464"/>
      <c r="Z13" s="467"/>
      <c r="AA13" s="467" t="s">
        <v>1155</v>
      </c>
      <c r="AB13" s="467" t="s">
        <v>1156</v>
      </c>
      <c r="AC13" s="467"/>
      <c r="AD13" s="464" t="s">
        <v>1157</v>
      </c>
      <c r="AE13" s="483" t="s">
        <v>1158</v>
      </c>
      <c r="AF13" s="467" t="s">
        <v>1159</v>
      </c>
      <c r="AG13" s="467"/>
      <c r="AH13" s="467" t="s">
        <v>689</v>
      </c>
      <c r="AI13" s="482" t="s">
        <v>1160</v>
      </c>
      <c r="AJ13" s="468"/>
    </row>
    <row r="14" spans="1:36" ht="11.25" customHeight="1">
      <c r="A14" s="464"/>
      <c r="B14" s="464" t="s">
        <v>690</v>
      </c>
      <c r="C14" s="464" t="s">
        <v>630</v>
      </c>
      <c r="D14" s="464" t="s">
        <v>691</v>
      </c>
      <c r="E14" s="464" t="s">
        <v>630</v>
      </c>
      <c r="F14" s="464"/>
      <c r="G14" s="464"/>
      <c r="H14" s="475">
        <v>2219</v>
      </c>
      <c r="I14" s="475" t="s">
        <v>1161</v>
      </c>
      <c r="J14" s="476" t="s">
        <v>1162</v>
      </c>
      <c r="K14" s="477">
        <v>7998</v>
      </c>
      <c r="L14" s="467" t="s">
        <v>1163</v>
      </c>
      <c r="M14" s="467" t="s">
        <v>1164</v>
      </c>
      <c r="N14" s="467" t="s">
        <v>630</v>
      </c>
      <c r="O14" s="478" t="s">
        <v>692</v>
      </c>
      <c r="P14" s="467" t="s">
        <v>630</v>
      </c>
      <c r="Q14" s="467" t="s">
        <v>630</v>
      </c>
      <c r="R14" s="467" t="s">
        <v>630</v>
      </c>
      <c r="S14" s="467" t="s">
        <v>630</v>
      </c>
      <c r="T14" s="467"/>
      <c r="U14" s="467"/>
      <c r="V14" s="484" t="s">
        <v>693</v>
      </c>
      <c r="W14" s="484"/>
      <c r="X14" s="484"/>
      <c r="Y14" s="464"/>
      <c r="Z14" s="467"/>
      <c r="AA14" s="467" t="s">
        <v>1165</v>
      </c>
      <c r="AB14" s="464" t="s">
        <v>1166</v>
      </c>
      <c r="AC14" s="467"/>
      <c r="AD14" s="464" t="s">
        <v>1167</v>
      </c>
      <c r="AE14" s="483" t="s">
        <v>1168</v>
      </c>
      <c r="AF14" s="467" t="s">
        <v>1169</v>
      </c>
      <c r="AG14" s="467"/>
      <c r="AH14" s="467" t="s">
        <v>694</v>
      </c>
      <c r="AI14" s="464" t="s">
        <v>1170</v>
      </c>
      <c r="AJ14" s="468"/>
    </row>
    <row r="15" spans="1:36" ht="11.25" customHeight="1">
      <c r="A15" s="464"/>
      <c r="B15" s="464" t="s">
        <v>630</v>
      </c>
      <c r="C15" s="464" t="s">
        <v>630</v>
      </c>
      <c r="D15" s="464" t="s">
        <v>695</v>
      </c>
      <c r="E15" s="464" t="s">
        <v>630</v>
      </c>
      <c r="F15" s="464"/>
      <c r="G15" s="464"/>
      <c r="H15" s="475">
        <v>2223</v>
      </c>
      <c r="I15" s="475" t="s">
        <v>1171</v>
      </c>
      <c r="J15" s="476" t="s">
        <v>1172</v>
      </c>
      <c r="K15" s="477">
        <v>8000</v>
      </c>
      <c r="L15" s="467" t="s">
        <v>1173</v>
      </c>
      <c r="M15" s="467" t="s">
        <v>1174</v>
      </c>
      <c r="N15" s="467" t="s">
        <v>630</v>
      </c>
      <c r="O15" s="478" t="s">
        <v>696</v>
      </c>
      <c r="P15" s="467" t="s">
        <v>630</v>
      </c>
      <c r="Q15" s="467" t="s">
        <v>630</v>
      </c>
      <c r="R15" s="467" t="s">
        <v>630</v>
      </c>
      <c r="S15" s="467" t="s">
        <v>630</v>
      </c>
      <c r="T15" s="467"/>
      <c r="U15" s="467"/>
      <c r="V15" s="484" t="s">
        <v>376</v>
      </c>
      <c r="W15" s="484"/>
      <c r="X15" s="464"/>
      <c r="Y15" s="464"/>
      <c r="Z15" s="467"/>
      <c r="AA15" s="467" t="s">
        <v>1175</v>
      </c>
      <c r="AB15" s="467" t="s">
        <v>1176</v>
      </c>
      <c r="AC15" s="467"/>
      <c r="AD15" s="467" t="s">
        <v>1177</v>
      </c>
      <c r="AE15" s="467" t="s">
        <v>1178</v>
      </c>
      <c r="AF15" s="467" t="s">
        <v>1179</v>
      </c>
      <c r="AG15" s="467"/>
      <c r="AH15" s="467" t="s">
        <v>697</v>
      </c>
      <c r="AI15" s="482" t="s">
        <v>1180</v>
      </c>
      <c r="AJ15" s="468"/>
    </row>
    <row r="16" spans="1:36" ht="11.25" customHeight="1">
      <c r="A16" s="464"/>
      <c r="B16" s="464" t="s">
        <v>630</v>
      </c>
      <c r="C16" s="464" t="s">
        <v>630</v>
      </c>
      <c r="D16" s="464" t="s">
        <v>698</v>
      </c>
      <c r="E16" s="464" t="s">
        <v>630</v>
      </c>
      <c r="F16" s="464"/>
      <c r="G16" s="464"/>
      <c r="H16" s="475">
        <v>2286</v>
      </c>
      <c r="I16" s="475" t="s">
        <v>1181</v>
      </c>
      <c r="J16" s="476" t="s">
        <v>1182</v>
      </c>
      <c r="K16" s="477">
        <v>8001</v>
      </c>
      <c r="L16" s="467" t="s">
        <v>1183</v>
      </c>
      <c r="M16" s="467" t="s">
        <v>1184</v>
      </c>
      <c r="N16" s="467" t="s">
        <v>630</v>
      </c>
      <c r="O16" s="467" t="s">
        <v>630</v>
      </c>
      <c r="P16" s="467" t="s">
        <v>630</v>
      </c>
      <c r="Q16" s="467" t="s">
        <v>630</v>
      </c>
      <c r="R16" s="467" t="s">
        <v>630</v>
      </c>
      <c r="S16" s="467" t="s">
        <v>630</v>
      </c>
      <c r="T16" s="467"/>
      <c r="U16" s="467"/>
      <c r="V16" s="484" t="s">
        <v>579</v>
      </c>
      <c r="W16" s="484"/>
      <c r="X16" s="464"/>
      <c r="Y16" s="464"/>
      <c r="Z16" s="467"/>
      <c r="AA16" s="467" t="s">
        <v>1185</v>
      </c>
      <c r="AB16" s="467" t="s">
        <v>1186</v>
      </c>
      <c r="AC16" s="467"/>
      <c r="AD16" s="467" t="s">
        <v>1187</v>
      </c>
      <c r="AE16" s="467"/>
      <c r="AF16" s="467" t="s">
        <v>1188</v>
      </c>
      <c r="AG16" s="467"/>
      <c r="AH16" s="467" t="s">
        <v>699</v>
      </c>
      <c r="AI16" s="482" t="s">
        <v>1189</v>
      </c>
      <c r="AJ16" s="468"/>
    </row>
    <row r="17" spans="1:36" ht="11.25" customHeight="1">
      <c r="A17" s="464"/>
      <c r="B17" s="464" t="s">
        <v>630</v>
      </c>
      <c r="C17" s="464" t="s">
        <v>630</v>
      </c>
      <c r="D17" s="464" t="s">
        <v>700</v>
      </c>
      <c r="E17" s="464" t="s">
        <v>630</v>
      </c>
      <c r="F17" s="464"/>
      <c r="G17" s="464"/>
      <c r="H17" s="475">
        <v>2340</v>
      </c>
      <c r="I17" s="475" t="s">
        <v>701</v>
      </c>
      <c r="J17" s="476" t="s">
        <v>1190</v>
      </c>
      <c r="K17" s="477">
        <v>8009</v>
      </c>
      <c r="L17" s="467" t="s">
        <v>1191</v>
      </c>
      <c r="M17" s="467" t="s">
        <v>1192</v>
      </c>
      <c r="N17" s="467" t="s">
        <v>630</v>
      </c>
      <c r="O17" s="467" t="s">
        <v>630</v>
      </c>
      <c r="P17" s="467" t="s">
        <v>630</v>
      </c>
      <c r="Q17" s="467" t="s">
        <v>630</v>
      </c>
      <c r="R17" s="467" t="s">
        <v>630</v>
      </c>
      <c r="S17" s="467" t="s">
        <v>630</v>
      </c>
      <c r="T17" s="467"/>
      <c r="U17" s="467"/>
      <c r="V17" s="484" t="s">
        <v>386</v>
      </c>
      <c r="W17" s="484"/>
      <c r="X17" s="464"/>
      <c r="Y17" s="464"/>
      <c r="Z17" s="467"/>
      <c r="AA17" s="467" t="s">
        <v>1193</v>
      </c>
      <c r="AB17" s="464" t="s">
        <v>1194</v>
      </c>
      <c r="AC17" s="467"/>
      <c r="AD17" s="464" t="s">
        <v>653</v>
      </c>
      <c r="AE17" s="464"/>
      <c r="AF17" s="467" t="s">
        <v>1195</v>
      </c>
      <c r="AG17" s="467"/>
      <c r="AH17" s="467" t="s">
        <v>702</v>
      </c>
      <c r="AI17" s="482" t="s">
        <v>1196</v>
      </c>
      <c r="AJ17" s="468"/>
    </row>
    <row r="18" spans="1:36" ht="11.25" customHeight="1">
      <c r="A18" s="464"/>
      <c r="B18" s="464" t="s">
        <v>630</v>
      </c>
      <c r="C18" s="464" t="s">
        <v>630</v>
      </c>
      <c r="D18" s="464" t="s">
        <v>703</v>
      </c>
      <c r="E18" s="464" t="s">
        <v>630</v>
      </c>
      <c r="F18" s="464"/>
      <c r="G18" s="464"/>
      <c r="H18" s="464"/>
      <c r="I18" s="464"/>
      <c r="J18" s="465"/>
      <c r="K18" s="466"/>
      <c r="L18" s="467"/>
      <c r="M18" s="467" t="s">
        <v>704</v>
      </c>
      <c r="N18" s="467" t="s">
        <v>630</v>
      </c>
      <c r="O18" s="467" t="s">
        <v>630</v>
      </c>
      <c r="P18" s="467" t="s">
        <v>630</v>
      </c>
      <c r="Q18" s="467" t="s">
        <v>630</v>
      </c>
      <c r="R18" s="467" t="s">
        <v>630</v>
      </c>
      <c r="S18" s="467" t="s">
        <v>630</v>
      </c>
      <c r="T18" s="467"/>
      <c r="U18" s="467"/>
      <c r="V18" s="484" t="s">
        <v>391</v>
      </c>
      <c r="W18" s="484"/>
      <c r="X18" s="464"/>
      <c r="Y18" s="464"/>
      <c r="Z18" s="464"/>
      <c r="AA18" s="467" t="s">
        <v>1197</v>
      </c>
      <c r="AB18" s="467" t="s">
        <v>1198</v>
      </c>
      <c r="AC18" s="467"/>
      <c r="AD18" s="464"/>
      <c r="AE18" s="464"/>
      <c r="AF18" s="467" t="s">
        <v>1199</v>
      </c>
      <c r="AG18" s="467"/>
      <c r="AH18" s="467" t="s">
        <v>705</v>
      </c>
      <c r="AI18" s="482" t="s">
        <v>1200</v>
      </c>
      <c r="AJ18" s="468"/>
    </row>
    <row r="19" spans="1:36" ht="11.25" customHeight="1">
      <c r="A19" s="464"/>
      <c r="B19" s="464" t="s">
        <v>630</v>
      </c>
      <c r="C19" s="464" t="s">
        <v>630</v>
      </c>
      <c r="D19" s="464" t="s">
        <v>706</v>
      </c>
      <c r="E19" s="464" t="s">
        <v>630</v>
      </c>
      <c r="F19" s="464"/>
      <c r="G19" s="464"/>
      <c r="H19" s="464"/>
      <c r="I19" s="464"/>
      <c r="J19" s="465"/>
      <c r="K19" s="466"/>
      <c r="L19" s="467"/>
      <c r="M19" s="467" t="s">
        <v>1201</v>
      </c>
      <c r="N19" s="467" t="s">
        <v>630</v>
      </c>
      <c r="O19" s="467" t="s">
        <v>630</v>
      </c>
      <c r="P19" s="467" t="s">
        <v>630</v>
      </c>
      <c r="Q19" s="467" t="s">
        <v>630</v>
      </c>
      <c r="R19" s="467" t="s">
        <v>630</v>
      </c>
      <c r="S19" s="467" t="s">
        <v>630</v>
      </c>
      <c r="T19" s="467"/>
      <c r="U19" s="467"/>
      <c r="V19" s="484" t="s">
        <v>396</v>
      </c>
      <c r="W19" s="484"/>
      <c r="X19" s="464"/>
      <c r="Y19" s="464"/>
      <c r="Z19" s="464"/>
      <c r="AA19" s="467" t="s">
        <v>1202</v>
      </c>
      <c r="AB19" s="467" t="s">
        <v>1203</v>
      </c>
      <c r="AC19" s="467"/>
      <c r="AD19" s="464"/>
      <c r="AE19" s="464"/>
      <c r="AF19" s="467" t="s">
        <v>1204</v>
      </c>
      <c r="AG19" s="467"/>
      <c r="AH19" s="467" t="s">
        <v>707</v>
      </c>
      <c r="AI19" s="482" t="s">
        <v>1205</v>
      </c>
      <c r="AJ19" s="468"/>
    </row>
    <row r="20" spans="1:36" ht="11.25" customHeight="1">
      <c r="A20" s="464"/>
      <c r="B20" s="464" t="s">
        <v>630</v>
      </c>
      <c r="C20" s="464" t="s">
        <v>630</v>
      </c>
      <c r="D20" s="464" t="s">
        <v>709</v>
      </c>
      <c r="E20" s="464" t="s">
        <v>630</v>
      </c>
      <c r="F20" s="464"/>
      <c r="G20" s="464"/>
      <c r="H20" s="464"/>
      <c r="I20" s="464"/>
      <c r="J20" s="465"/>
      <c r="K20" s="466"/>
      <c r="L20" s="467"/>
      <c r="M20" s="467"/>
      <c r="N20" s="467" t="s">
        <v>630</v>
      </c>
      <c r="O20" s="467" t="s">
        <v>630</v>
      </c>
      <c r="P20" s="467" t="s">
        <v>630</v>
      </c>
      <c r="Q20" s="467" t="s">
        <v>630</v>
      </c>
      <c r="R20" s="467" t="s">
        <v>630</v>
      </c>
      <c r="S20" s="467" t="s">
        <v>630</v>
      </c>
      <c r="T20" s="467"/>
      <c r="U20" s="467"/>
      <c r="V20" s="484" t="s">
        <v>710</v>
      </c>
      <c r="W20" s="484"/>
      <c r="X20" s="464"/>
      <c r="Y20" s="464"/>
      <c r="Z20" s="464"/>
      <c r="AA20" s="467" t="s">
        <v>1206</v>
      </c>
      <c r="AB20" s="464" t="s">
        <v>1207</v>
      </c>
      <c r="AC20" s="467"/>
      <c r="AD20" s="464"/>
      <c r="AE20" s="464"/>
      <c r="AF20" s="467" t="s">
        <v>1208</v>
      </c>
      <c r="AG20" s="467"/>
      <c r="AH20" s="467" t="s">
        <v>711</v>
      </c>
      <c r="AI20" s="482" t="s">
        <v>1209</v>
      </c>
      <c r="AJ20" s="468"/>
    </row>
    <row r="21" spans="1:36" ht="11.25" customHeight="1">
      <c r="A21" s="464"/>
      <c r="B21" s="464" t="s">
        <v>630</v>
      </c>
      <c r="C21" s="464" t="s">
        <v>630</v>
      </c>
      <c r="D21" s="464" t="s">
        <v>712</v>
      </c>
      <c r="E21" s="464" t="s">
        <v>630</v>
      </c>
      <c r="F21" s="464"/>
      <c r="G21" s="464"/>
      <c r="H21" s="464"/>
      <c r="I21" s="464"/>
      <c r="J21" s="465"/>
      <c r="K21" s="466"/>
      <c r="L21" s="467"/>
      <c r="M21" s="467"/>
      <c r="N21" s="467" t="s">
        <v>630</v>
      </c>
      <c r="O21" s="467" t="s">
        <v>630</v>
      </c>
      <c r="P21" s="467" t="s">
        <v>630</v>
      </c>
      <c r="Q21" s="467" t="s">
        <v>630</v>
      </c>
      <c r="R21" s="467" t="s">
        <v>630</v>
      </c>
      <c r="S21" s="467" t="s">
        <v>630</v>
      </c>
      <c r="T21" s="467"/>
      <c r="U21" s="467"/>
      <c r="V21" s="484" t="s">
        <v>713</v>
      </c>
      <c r="W21" s="484"/>
      <c r="X21" s="464"/>
      <c r="Y21" s="464"/>
      <c r="Z21" s="464"/>
      <c r="AA21" s="467" t="s">
        <v>1210</v>
      </c>
      <c r="AB21" s="467" t="s">
        <v>1211</v>
      </c>
      <c r="AC21" s="467"/>
      <c r="AD21" s="464"/>
      <c r="AE21" s="464"/>
      <c r="AF21" s="467" t="s">
        <v>1212</v>
      </c>
      <c r="AG21" s="467"/>
      <c r="AH21" s="467" t="s">
        <v>714</v>
      </c>
      <c r="AI21" s="482" t="s">
        <v>1213</v>
      </c>
      <c r="AJ21" s="468"/>
    </row>
    <row r="22" spans="1:36" ht="11.25" customHeight="1">
      <c r="A22" s="464"/>
      <c r="B22" s="464" t="s">
        <v>630</v>
      </c>
      <c r="C22" s="464" t="s">
        <v>630</v>
      </c>
      <c r="D22" s="464" t="s">
        <v>715</v>
      </c>
      <c r="E22" s="464" t="s">
        <v>630</v>
      </c>
      <c r="F22" s="464"/>
      <c r="G22" s="464"/>
      <c r="H22" s="464"/>
      <c r="I22" s="464"/>
      <c r="J22" s="467"/>
      <c r="K22" s="466"/>
      <c r="L22" s="467"/>
      <c r="M22" s="467"/>
      <c r="N22" s="467" t="s">
        <v>630</v>
      </c>
      <c r="O22" s="467" t="s">
        <v>630</v>
      </c>
      <c r="P22" s="467" t="s">
        <v>630</v>
      </c>
      <c r="Q22" s="467" t="s">
        <v>630</v>
      </c>
      <c r="R22" s="467" t="s">
        <v>630</v>
      </c>
      <c r="S22" s="467" t="s">
        <v>630</v>
      </c>
      <c r="T22" s="467"/>
      <c r="U22" s="467"/>
      <c r="V22" s="484" t="s">
        <v>411</v>
      </c>
      <c r="W22" s="484"/>
      <c r="X22" s="464"/>
      <c r="Y22" s="464"/>
      <c r="Z22" s="464"/>
      <c r="AA22" s="467" t="s">
        <v>1214</v>
      </c>
      <c r="AB22" s="467" t="s">
        <v>1215</v>
      </c>
      <c r="AC22" s="467"/>
      <c r="AD22" s="464"/>
      <c r="AE22" s="464"/>
      <c r="AF22" s="467" t="s">
        <v>319</v>
      </c>
      <c r="AG22" s="467"/>
      <c r="AH22" s="467" t="s">
        <v>733</v>
      </c>
      <c r="AI22" s="482" t="s">
        <v>1216</v>
      </c>
      <c r="AJ22" s="468"/>
    </row>
    <row r="23" spans="1:36" ht="11.25" customHeight="1">
      <c r="A23" s="464"/>
      <c r="B23" s="464" t="s">
        <v>630</v>
      </c>
      <c r="C23" s="464" t="s">
        <v>630</v>
      </c>
      <c r="D23" s="464" t="s">
        <v>716</v>
      </c>
      <c r="E23" s="464" t="s">
        <v>630</v>
      </c>
      <c r="F23" s="464"/>
      <c r="G23" s="464"/>
      <c r="H23" s="464"/>
      <c r="I23" s="464"/>
      <c r="J23" s="465"/>
      <c r="K23" s="466"/>
      <c r="L23" s="467"/>
      <c r="M23" s="467"/>
      <c r="N23" s="467" t="s">
        <v>630</v>
      </c>
      <c r="O23" s="467" t="s">
        <v>630</v>
      </c>
      <c r="P23" s="467" t="s">
        <v>630</v>
      </c>
      <c r="Q23" s="467" t="s">
        <v>630</v>
      </c>
      <c r="R23" s="467" t="s">
        <v>630</v>
      </c>
      <c r="S23" s="467" t="s">
        <v>630</v>
      </c>
      <c r="T23" s="467"/>
      <c r="U23" s="467"/>
      <c r="V23" s="484" t="s">
        <v>425</v>
      </c>
      <c r="W23" s="484"/>
      <c r="X23" s="464"/>
      <c r="Y23" s="464"/>
      <c r="Z23" s="464"/>
      <c r="AA23" s="467" t="s">
        <v>1217</v>
      </c>
      <c r="AB23" s="464" t="s">
        <v>1218</v>
      </c>
      <c r="AC23" s="467"/>
      <c r="AD23" s="464"/>
      <c r="AE23" s="464"/>
      <c r="AF23" s="467" t="s">
        <v>1219</v>
      </c>
      <c r="AG23" s="467"/>
      <c r="AH23" s="467"/>
      <c r="AI23" s="482" t="s">
        <v>1220</v>
      </c>
      <c r="AJ23" s="468"/>
    </row>
    <row r="24" spans="1:36" ht="11.25" customHeight="1">
      <c r="A24" s="464"/>
      <c r="B24" s="464" t="s">
        <v>630</v>
      </c>
      <c r="C24" s="464" t="s">
        <v>630</v>
      </c>
      <c r="D24" s="464" t="s">
        <v>717</v>
      </c>
      <c r="E24" s="464" t="s">
        <v>630</v>
      </c>
      <c r="F24" s="464"/>
      <c r="G24" s="464"/>
      <c r="H24" s="464"/>
      <c r="I24" s="464"/>
      <c r="J24" s="465"/>
      <c r="K24" s="466"/>
      <c r="L24" s="467"/>
      <c r="M24" s="467"/>
      <c r="N24" s="467" t="s">
        <v>630</v>
      </c>
      <c r="O24" s="467" t="s">
        <v>630</v>
      </c>
      <c r="P24" s="467" t="s">
        <v>630</v>
      </c>
      <c r="Q24" s="467" t="s">
        <v>630</v>
      </c>
      <c r="R24" s="467" t="s">
        <v>630</v>
      </c>
      <c r="S24" s="467" t="s">
        <v>630</v>
      </c>
      <c r="T24" s="467"/>
      <c r="U24" s="467"/>
      <c r="V24" s="467" t="s">
        <v>630</v>
      </c>
      <c r="W24" s="467"/>
      <c r="X24" s="464"/>
      <c r="Y24" s="464"/>
      <c r="Z24" s="464"/>
      <c r="AA24" s="467" t="s">
        <v>1221</v>
      </c>
      <c r="AB24" s="467" t="s">
        <v>1222</v>
      </c>
      <c r="AC24" s="467"/>
      <c r="AD24" s="464"/>
      <c r="AE24" s="464"/>
      <c r="AF24" s="467" t="s">
        <v>1223</v>
      </c>
      <c r="AG24" s="467"/>
      <c r="AH24" s="467"/>
      <c r="AI24" s="482" t="s">
        <v>1224</v>
      </c>
      <c r="AJ24" s="468"/>
    </row>
    <row r="25" spans="1:36" ht="11.25" customHeight="1">
      <c r="A25" s="464"/>
      <c r="B25" s="464" t="s">
        <v>630</v>
      </c>
      <c r="C25" s="464" t="s">
        <v>630</v>
      </c>
      <c r="D25" s="464" t="s">
        <v>718</v>
      </c>
      <c r="E25" s="464" t="s">
        <v>630</v>
      </c>
      <c r="F25" s="464"/>
      <c r="G25" s="464"/>
      <c r="H25" s="464"/>
      <c r="I25" s="464"/>
      <c r="J25" s="465"/>
      <c r="K25" s="466"/>
      <c r="L25" s="467"/>
      <c r="M25" s="467"/>
      <c r="N25" s="467" t="s">
        <v>630</v>
      </c>
      <c r="O25" s="467" t="s">
        <v>630</v>
      </c>
      <c r="P25" s="467" t="s">
        <v>630</v>
      </c>
      <c r="Q25" s="467" t="s">
        <v>630</v>
      </c>
      <c r="R25" s="467" t="s">
        <v>630</v>
      </c>
      <c r="S25" s="467" t="s">
        <v>630</v>
      </c>
      <c r="T25" s="467"/>
      <c r="U25" s="467"/>
      <c r="V25" s="467" t="s">
        <v>630</v>
      </c>
      <c r="W25" s="467"/>
      <c r="X25" s="464"/>
      <c r="Y25" s="464"/>
      <c r="Z25" s="464"/>
      <c r="AA25" s="467" t="s">
        <v>1225</v>
      </c>
      <c r="AB25" s="467"/>
      <c r="AC25" s="467"/>
      <c r="AD25" s="464"/>
      <c r="AE25" s="464"/>
      <c r="AF25" s="467" t="s">
        <v>1226</v>
      </c>
      <c r="AG25" s="467"/>
      <c r="AH25" s="467"/>
      <c r="AI25" s="482" t="s">
        <v>1227</v>
      </c>
      <c r="AJ25" s="468"/>
    </row>
    <row r="26" spans="1:36" ht="11.25" customHeight="1">
      <c r="A26" s="464"/>
      <c r="B26" s="464" t="s">
        <v>630</v>
      </c>
      <c r="C26" s="485" t="s">
        <v>630</v>
      </c>
      <c r="D26" s="464" t="s">
        <v>719</v>
      </c>
      <c r="E26" s="464" t="s">
        <v>630</v>
      </c>
      <c r="F26" s="464"/>
      <c r="G26" s="464"/>
      <c r="H26" s="464"/>
      <c r="I26" s="464"/>
      <c r="J26" s="465"/>
      <c r="K26" s="466"/>
      <c r="L26" s="467"/>
      <c r="M26" s="467"/>
      <c r="N26" s="467" t="s">
        <v>630</v>
      </c>
      <c r="O26" s="467" t="s">
        <v>630</v>
      </c>
      <c r="P26" s="467" t="s">
        <v>630</v>
      </c>
      <c r="Q26" s="467" t="s">
        <v>630</v>
      </c>
      <c r="R26" s="467" t="s">
        <v>630</v>
      </c>
      <c r="S26" s="467" t="s">
        <v>630</v>
      </c>
      <c r="T26" s="467"/>
      <c r="U26" s="467"/>
      <c r="V26" s="467" t="s">
        <v>630</v>
      </c>
      <c r="W26" s="467"/>
      <c r="X26" s="464"/>
      <c r="Y26" s="464"/>
      <c r="Z26" s="464"/>
      <c r="AA26" s="467" t="s">
        <v>1228</v>
      </c>
      <c r="AB26" s="464"/>
      <c r="AC26" s="464"/>
      <c r="AD26" s="464"/>
      <c r="AE26" s="464"/>
      <c r="AF26" s="467" t="s">
        <v>641</v>
      </c>
      <c r="AG26" s="467"/>
      <c r="AH26" s="467"/>
      <c r="AI26" s="464"/>
      <c r="AJ26" s="468"/>
    </row>
    <row r="27" spans="1:36" ht="11.25" customHeight="1">
      <c r="A27" s="464"/>
      <c r="B27" s="464" t="s">
        <v>630</v>
      </c>
      <c r="C27" s="485" t="s">
        <v>630</v>
      </c>
      <c r="D27" s="464" t="s">
        <v>720</v>
      </c>
      <c r="E27" s="464" t="s">
        <v>630</v>
      </c>
      <c r="F27" s="464"/>
      <c r="G27" s="464"/>
      <c r="H27" s="464"/>
      <c r="I27" s="464"/>
      <c r="J27" s="465"/>
      <c r="K27" s="466"/>
      <c r="L27" s="467"/>
      <c r="M27" s="467"/>
      <c r="N27" s="467" t="s">
        <v>630</v>
      </c>
      <c r="O27" s="467" t="s">
        <v>630</v>
      </c>
      <c r="P27" s="467" t="s">
        <v>630</v>
      </c>
      <c r="Q27" s="467" t="s">
        <v>630</v>
      </c>
      <c r="R27" s="467" t="s">
        <v>630</v>
      </c>
      <c r="S27" s="467" t="s">
        <v>630</v>
      </c>
      <c r="T27" s="467"/>
      <c r="U27" s="467"/>
      <c r="V27" s="467" t="s">
        <v>630</v>
      </c>
      <c r="W27" s="467"/>
      <c r="X27" s="464"/>
      <c r="Y27" s="464"/>
      <c r="Z27" s="464"/>
      <c r="AA27" s="467" t="s">
        <v>1229</v>
      </c>
      <c r="AB27" s="464"/>
      <c r="AC27" s="464"/>
      <c r="AD27" s="464"/>
      <c r="AE27" s="464"/>
      <c r="AF27" s="467" t="s">
        <v>1230</v>
      </c>
      <c r="AG27" s="467"/>
      <c r="AH27" s="467"/>
      <c r="AI27" s="464"/>
      <c r="AJ27" s="468"/>
    </row>
    <row r="28" spans="1:36" ht="11.25" customHeight="1">
      <c r="A28" s="464"/>
      <c r="B28" s="464" t="s">
        <v>630</v>
      </c>
      <c r="C28" s="485" t="s">
        <v>630</v>
      </c>
      <c r="D28" s="464" t="s">
        <v>721</v>
      </c>
      <c r="E28" s="464" t="s">
        <v>630</v>
      </c>
      <c r="F28" s="464"/>
      <c r="G28" s="464"/>
      <c r="H28" s="464"/>
      <c r="I28" s="464"/>
      <c r="J28" s="465"/>
      <c r="K28" s="466"/>
      <c r="L28" s="467"/>
      <c r="M28" s="467"/>
      <c r="N28" s="467" t="s">
        <v>630</v>
      </c>
      <c r="O28" s="467" t="s">
        <v>630</v>
      </c>
      <c r="P28" s="467" t="s">
        <v>630</v>
      </c>
      <c r="Q28" s="467" t="s">
        <v>630</v>
      </c>
      <c r="R28" s="467" t="s">
        <v>630</v>
      </c>
      <c r="S28" s="467" t="s">
        <v>630</v>
      </c>
      <c r="T28" s="467"/>
      <c r="U28" s="467"/>
      <c r="V28" s="467" t="s">
        <v>630</v>
      </c>
      <c r="W28" s="467"/>
      <c r="X28" s="464"/>
      <c r="Y28" s="464"/>
      <c r="Z28" s="464"/>
      <c r="AA28" s="464"/>
      <c r="AB28" s="464"/>
      <c r="AC28" s="464"/>
      <c r="AD28" s="464"/>
      <c r="AE28" s="464"/>
      <c r="AF28" s="467" t="s">
        <v>1231</v>
      </c>
      <c r="AG28" s="464"/>
      <c r="AH28" s="464"/>
      <c r="AI28" s="464"/>
      <c r="AJ28" s="468"/>
    </row>
    <row r="29" spans="1:36" ht="11.25" customHeight="1">
      <c r="A29" s="464"/>
      <c r="B29" s="464" t="s">
        <v>630</v>
      </c>
      <c r="C29" s="485" t="s">
        <v>630</v>
      </c>
      <c r="D29" s="464" t="s">
        <v>722</v>
      </c>
      <c r="E29" s="464" t="s">
        <v>630</v>
      </c>
      <c r="F29" s="464"/>
      <c r="G29" s="464"/>
      <c r="H29" s="464"/>
      <c r="I29" s="464"/>
      <c r="J29" s="465"/>
      <c r="K29" s="466"/>
      <c r="L29" s="467"/>
      <c r="M29" s="467"/>
      <c r="N29" s="467" t="s">
        <v>630</v>
      </c>
      <c r="O29" s="467" t="s">
        <v>630</v>
      </c>
      <c r="P29" s="467" t="s">
        <v>630</v>
      </c>
      <c r="Q29" s="467" t="s">
        <v>630</v>
      </c>
      <c r="R29" s="467" t="s">
        <v>630</v>
      </c>
      <c r="S29" s="467" t="s">
        <v>630</v>
      </c>
      <c r="T29" s="467"/>
      <c r="U29" s="467"/>
      <c r="V29" s="467" t="s">
        <v>630</v>
      </c>
      <c r="W29" s="467"/>
      <c r="X29" s="464"/>
      <c r="Y29" s="464"/>
      <c r="Z29" s="464"/>
      <c r="AA29" s="464"/>
      <c r="AB29" s="464"/>
      <c r="AC29" s="464"/>
      <c r="AD29" s="464"/>
      <c r="AE29" s="464"/>
      <c r="AF29" s="467" t="s">
        <v>1232</v>
      </c>
      <c r="AG29" s="464"/>
      <c r="AH29" s="464"/>
      <c r="AI29" s="464"/>
      <c r="AJ29" s="468"/>
    </row>
    <row r="30" spans="1:36" ht="11.25" customHeight="1">
      <c r="A30" s="464"/>
      <c r="B30" s="464" t="s">
        <v>630</v>
      </c>
      <c r="C30" s="485" t="s">
        <v>630</v>
      </c>
      <c r="D30" s="464" t="s">
        <v>723</v>
      </c>
      <c r="E30" s="464" t="s">
        <v>630</v>
      </c>
      <c r="F30" s="464"/>
      <c r="G30" s="464"/>
      <c r="H30" s="464"/>
      <c r="I30" s="464"/>
      <c r="J30" s="465"/>
      <c r="K30" s="466"/>
      <c r="L30" s="467"/>
      <c r="M30" s="467"/>
      <c r="N30" s="467" t="s">
        <v>630</v>
      </c>
      <c r="O30" s="467" t="s">
        <v>630</v>
      </c>
      <c r="P30" s="467" t="s">
        <v>630</v>
      </c>
      <c r="Q30" s="467" t="s">
        <v>630</v>
      </c>
      <c r="R30" s="467" t="s">
        <v>630</v>
      </c>
      <c r="S30" s="467" t="s">
        <v>630</v>
      </c>
      <c r="T30" s="467"/>
      <c r="U30" s="467"/>
      <c r="V30" s="467" t="s">
        <v>630</v>
      </c>
      <c r="W30" s="467"/>
      <c r="X30" s="464"/>
      <c r="Y30" s="464"/>
      <c r="Z30" s="464"/>
      <c r="AA30" s="464"/>
      <c r="AB30" s="464"/>
      <c r="AC30" s="464"/>
      <c r="AD30" s="464"/>
      <c r="AE30" s="464"/>
      <c r="AF30" s="467" t="s">
        <v>1233</v>
      </c>
      <c r="AG30" s="464"/>
      <c r="AH30" s="464"/>
      <c r="AI30" s="464"/>
      <c r="AJ30" s="468"/>
    </row>
    <row r="31" spans="1:36" ht="11.25" customHeight="1">
      <c r="A31" s="464"/>
      <c r="B31" s="485" t="s">
        <v>630</v>
      </c>
      <c r="C31" s="485" t="s">
        <v>630</v>
      </c>
      <c r="D31" s="464" t="s">
        <v>724</v>
      </c>
      <c r="E31" s="464" t="s">
        <v>630</v>
      </c>
      <c r="F31" s="464"/>
      <c r="G31" s="464"/>
      <c r="H31" s="464"/>
      <c r="I31" s="464"/>
      <c r="J31" s="465"/>
      <c r="K31" s="466"/>
      <c r="L31" s="467"/>
      <c r="M31" s="467" t="s">
        <v>630</v>
      </c>
      <c r="N31" s="467" t="s">
        <v>630</v>
      </c>
      <c r="O31" s="467" t="s">
        <v>630</v>
      </c>
      <c r="P31" s="467" t="s">
        <v>630</v>
      </c>
      <c r="Q31" s="467" t="s">
        <v>630</v>
      </c>
      <c r="R31" s="467" t="s">
        <v>630</v>
      </c>
      <c r="S31" s="467" t="s">
        <v>630</v>
      </c>
      <c r="T31" s="467"/>
      <c r="U31" s="467"/>
      <c r="V31" s="467" t="s">
        <v>630</v>
      </c>
      <c r="W31" s="467"/>
      <c r="X31" s="464"/>
      <c r="Y31" s="464"/>
      <c r="Z31" s="464"/>
      <c r="AA31" s="464"/>
      <c r="AB31" s="464"/>
      <c r="AC31" s="464"/>
      <c r="AD31" s="464"/>
      <c r="AE31" s="464"/>
      <c r="AF31" s="467" t="s">
        <v>1234</v>
      </c>
      <c r="AG31" s="464"/>
      <c r="AH31" s="464"/>
      <c r="AI31" s="464"/>
      <c r="AJ31" s="468"/>
    </row>
    <row r="32" spans="1:36" ht="11.25" customHeight="1">
      <c r="A32" s="464"/>
      <c r="B32" s="464" t="s">
        <v>630</v>
      </c>
      <c r="C32" s="464" t="s">
        <v>630</v>
      </c>
      <c r="D32" s="464" t="s">
        <v>725</v>
      </c>
      <c r="E32" s="464" t="s">
        <v>630</v>
      </c>
      <c r="F32" s="464"/>
      <c r="G32" s="464"/>
      <c r="H32" s="464"/>
      <c r="I32" s="464"/>
      <c r="J32" s="465"/>
      <c r="K32" s="466"/>
      <c r="L32" s="467"/>
      <c r="M32" s="467" t="s">
        <v>630</v>
      </c>
      <c r="N32" s="467" t="s">
        <v>630</v>
      </c>
      <c r="O32" s="467" t="s">
        <v>630</v>
      </c>
      <c r="P32" s="467" t="s">
        <v>630</v>
      </c>
      <c r="Q32" s="467" t="s">
        <v>630</v>
      </c>
      <c r="R32" s="467" t="s">
        <v>630</v>
      </c>
      <c r="S32" s="467" t="s">
        <v>630</v>
      </c>
      <c r="T32" s="467"/>
      <c r="U32" s="467"/>
      <c r="V32" s="467" t="s">
        <v>630</v>
      </c>
      <c r="W32" s="467"/>
      <c r="X32" s="464"/>
      <c r="Y32" s="464"/>
      <c r="Z32" s="464"/>
      <c r="AA32" s="464"/>
      <c r="AB32" s="464"/>
      <c r="AC32" s="464"/>
      <c r="AD32" s="464"/>
      <c r="AE32" s="464"/>
      <c r="AF32" s="467" t="s">
        <v>1235</v>
      </c>
      <c r="AG32" s="464"/>
      <c r="AH32" s="464"/>
      <c r="AI32" s="464"/>
      <c r="AJ32" s="468"/>
    </row>
    <row r="33" spans="1:36" ht="11.25" customHeight="1">
      <c r="A33" s="464"/>
      <c r="B33" s="464" t="s">
        <v>630</v>
      </c>
      <c r="C33" s="464" t="s">
        <v>630</v>
      </c>
      <c r="D33" s="464" t="s">
        <v>726</v>
      </c>
      <c r="E33" s="464" t="s">
        <v>630</v>
      </c>
      <c r="F33" s="464"/>
      <c r="G33" s="464"/>
      <c r="H33" s="464"/>
      <c r="I33" s="464"/>
      <c r="J33" s="465"/>
      <c r="K33" s="466"/>
      <c r="L33" s="467"/>
      <c r="M33" s="467" t="s">
        <v>630</v>
      </c>
      <c r="N33" s="467" t="s">
        <v>630</v>
      </c>
      <c r="O33" s="467" t="s">
        <v>630</v>
      </c>
      <c r="P33" s="467" t="s">
        <v>630</v>
      </c>
      <c r="Q33" s="467" t="s">
        <v>630</v>
      </c>
      <c r="R33" s="467" t="s">
        <v>630</v>
      </c>
      <c r="S33" s="467" t="s">
        <v>630</v>
      </c>
      <c r="T33" s="467"/>
      <c r="U33" s="467"/>
      <c r="V33" s="467" t="s">
        <v>630</v>
      </c>
      <c r="W33" s="467"/>
      <c r="X33" s="464"/>
      <c r="Y33" s="464"/>
      <c r="Z33" s="464"/>
      <c r="AA33" s="464"/>
      <c r="AB33" s="464"/>
      <c r="AC33" s="464"/>
      <c r="AD33" s="464"/>
      <c r="AE33" s="464"/>
      <c r="AF33" s="467" t="s">
        <v>1236</v>
      </c>
      <c r="AG33" s="464"/>
      <c r="AH33" s="464"/>
      <c r="AI33" s="464"/>
      <c r="AJ33" s="468"/>
    </row>
    <row r="34" spans="1:36" ht="11.25" customHeight="1">
      <c r="A34" s="464"/>
      <c r="B34" s="464"/>
      <c r="C34" s="464"/>
      <c r="D34" s="464" t="s">
        <v>727</v>
      </c>
      <c r="E34" s="464"/>
      <c r="F34" s="464"/>
      <c r="G34" s="464"/>
      <c r="H34" s="464"/>
      <c r="I34" s="464"/>
      <c r="J34" s="465"/>
      <c r="K34" s="466"/>
      <c r="L34" s="467"/>
      <c r="M34" s="467"/>
      <c r="N34" s="467"/>
      <c r="O34" s="467"/>
      <c r="P34" s="467"/>
      <c r="Q34" s="467"/>
      <c r="R34" s="467"/>
      <c r="S34" s="467"/>
      <c r="T34" s="467"/>
      <c r="U34" s="467"/>
      <c r="V34" s="467"/>
      <c r="W34" s="467"/>
      <c r="X34" s="464"/>
      <c r="Y34" s="464"/>
      <c r="Z34" s="464"/>
      <c r="AA34" s="464"/>
      <c r="AB34" s="464"/>
      <c r="AC34" s="464"/>
      <c r="AD34" s="464"/>
      <c r="AE34" s="464"/>
      <c r="AF34" s="464"/>
      <c r="AG34" s="464"/>
      <c r="AH34" s="464"/>
      <c r="AI34" s="464"/>
      <c r="AJ34" s="468"/>
    </row>
    <row r="35" spans="1:36" ht="11.25" customHeight="1">
      <c r="A35" s="464"/>
      <c r="B35" s="464"/>
      <c r="C35" s="464"/>
      <c r="D35" s="464" t="s">
        <v>728</v>
      </c>
      <c r="E35" s="464"/>
      <c r="F35" s="464"/>
      <c r="G35" s="464"/>
      <c r="H35" s="464"/>
      <c r="I35" s="464"/>
      <c r="J35" s="465"/>
      <c r="K35" s="466"/>
      <c r="L35" s="467"/>
      <c r="M35" s="467"/>
      <c r="N35" s="467"/>
      <c r="O35" s="467"/>
      <c r="P35" s="467"/>
      <c r="Q35" s="467"/>
      <c r="R35" s="467"/>
      <c r="S35" s="467"/>
      <c r="T35" s="467"/>
      <c r="U35" s="467"/>
      <c r="V35" s="467"/>
      <c r="W35" s="467"/>
      <c r="X35" s="464"/>
      <c r="Y35" s="464"/>
      <c r="Z35" s="464"/>
      <c r="AA35" s="464"/>
      <c r="AB35" s="464"/>
      <c r="AC35" s="464"/>
      <c r="AD35" s="464"/>
      <c r="AE35" s="464"/>
      <c r="AF35" s="464"/>
      <c r="AG35" s="464"/>
      <c r="AH35" s="464"/>
      <c r="AI35" s="464"/>
      <c r="AJ35" s="468"/>
    </row>
    <row r="36" spans="1:36" ht="11.25" customHeight="1">
      <c r="A36" s="464"/>
      <c r="B36" s="464"/>
      <c r="C36" s="464"/>
      <c r="D36" s="464" t="s">
        <v>729</v>
      </c>
      <c r="E36" s="464"/>
      <c r="F36" s="464"/>
      <c r="G36" s="464"/>
      <c r="H36" s="464"/>
      <c r="I36" s="464"/>
      <c r="J36" s="465"/>
      <c r="K36" s="466"/>
      <c r="L36" s="467"/>
      <c r="M36" s="467"/>
      <c r="N36" s="467"/>
      <c r="O36" s="467"/>
      <c r="P36" s="467"/>
      <c r="Q36" s="467"/>
      <c r="R36" s="467"/>
      <c r="S36" s="467"/>
      <c r="T36" s="467"/>
      <c r="U36" s="467"/>
      <c r="V36" s="467"/>
      <c r="W36" s="467"/>
      <c r="X36" s="464"/>
      <c r="Y36" s="464"/>
      <c r="Z36" s="464"/>
      <c r="AA36" s="464"/>
      <c r="AB36" s="464"/>
      <c r="AC36" s="464"/>
      <c r="AD36" s="464"/>
      <c r="AE36" s="464"/>
      <c r="AF36" s="464"/>
      <c r="AG36" s="464"/>
      <c r="AH36" s="464"/>
      <c r="AI36" s="464"/>
      <c r="AJ36" s="468"/>
    </row>
    <row r="37" spans="1:36" ht="11.25" customHeight="1">
      <c r="A37" s="464"/>
      <c r="B37" s="464"/>
      <c r="C37" s="464"/>
      <c r="D37" s="464" t="s">
        <v>730</v>
      </c>
      <c r="E37" s="464"/>
      <c r="F37" s="464"/>
      <c r="G37" s="464"/>
      <c r="H37" s="464"/>
      <c r="I37" s="464"/>
      <c r="J37" s="465"/>
      <c r="K37" s="466"/>
      <c r="L37" s="467"/>
      <c r="M37" s="467"/>
      <c r="N37" s="467"/>
      <c r="O37" s="467"/>
      <c r="P37" s="467"/>
      <c r="Q37" s="467"/>
      <c r="R37" s="467"/>
      <c r="S37" s="467"/>
      <c r="T37" s="467"/>
      <c r="U37" s="467"/>
      <c r="V37" s="467"/>
      <c r="W37" s="467"/>
      <c r="X37" s="464"/>
      <c r="Y37" s="464"/>
      <c r="Z37" s="464"/>
      <c r="AA37" s="464"/>
      <c r="AB37" s="464"/>
      <c r="AC37" s="464"/>
      <c r="AD37" s="464"/>
      <c r="AE37" s="464"/>
      <c r="AF37" s="464"/>
      <c r="AG37" s="464"/>
      <c r="AH37" s="464"/>
      <c r="AI37" s="464"/>
      <c r="AJ37" s="468"/>
    </row>
    <row r="38" spans="1:36" ht="11.25" customHeight="1">
      <c r="A38" s="464"/>
      <c r="B38" s="464"/>
      <c r="C38" s="464"/>
      <c r="D38" s="464" t="s">
        <v>731</v>
      </c>
      <c r="E38" s="464"/>
      <c r="F38" s="464"/>
      <c r="G38" s="464"/>
      <c r="H38" s="464"/>
      <c r="I38" s="464"/>
      <c r="J38" s="465"/>
      <c r="K38" s="466"/>
      <c r="L38" s="467"/>
      <c r="M38" s="467"/>
      <c r="N38" s="467"/>
      <c r="O38" s="467"/>
      <c r="P38" s="467"/>
      <c r="Q38" s="467"/>
      <c r="R38" s="467"/>
      <c r="S38" s="467"/>
      <c r="T38" s="467"/>
      <c r="U38" s="467"/>
      <c r="V38" s="467"/>
      <c r="W38" s="467"/>
      <c r="X38" s="464"/>
      <c r="Y38" s="464"/>
      <c r="Z38" s="464"/>
      <c r="AA38" s="464"/>
      <c r="AB38" s="464"/>
      <c r="AC38" s="464"/>
      <c r="AD38" s="464"/>
      <c r="AE38" s="464"/>
      <c r="AF38" s="464"/>
      <c r="AG38" s="464"/>
      <c r="AH38" s="464"/>
      <c r="AI38" s="464"/>
      <c r="AJ38" s="468"/>
    </row>
    <row r="39" spans="1:36" ht="11.25" customHeight="1">
      <c r="A39" s="464"/>
      <c r="B39" s="464"/>
      <c r="C39" s="464"/>
      <c r="D39" s="464" t="s">
        <v>732</v>
      </c>
      <c r="E39" s="464"/>
      <c r="F39" s="464"/>
      <c r="G39" s="464"/>
      <c r="H39" s="464"/>
      <c r="I39" s="464"/>
      <c r="J39" s="465"/>
      <c r="K39" s="466"/>
      <c r="L39" s="467"/>
      <c r="M39" s="467"/>
      <c r="N39" s="467"/>
      <c r="O39" s="467"/>
      <c r="P39" s="467"/>
      <c r="Q39" s="467"/>
      <c r="R39" s="467"/>
      <c r="S39" s="467"/>
      <c r="T39" s="467"/>
      <c r="U39" s="467"/>
      <c r="V39" s="467"/>
      <c r="W39" s="467"/>
      <c r="X39" s="464"/>
      <c r="Y39" s="464"/>
      <c r="Z39" s="464"/>
      <c r="AA39" s="464"/>
      <c r="AB39" s="464"/>
      <c r="AC39" s="464"/>
      <c r="AD39" s="464"/>
      <c r="AE39" s="464"/>
      <c r="AF39" s="464"/>
      <c r="AG39" s="464"/>
      <c r="AH39" s="464"/>
      <c r="AI39" s="464"/>
      <c r="AJ39" s="468"/>
    </row>
    <row r="40" spans="1:36" ht="11.25" customHeight="1">
      <c r="A40" s="464"/>
      <c r="B40" s="464"/>
      <c r="C40" s="464"/>
      <c r="D40" s="464"/>
      <c r="E40" s="464"/>
      <c r="F40" s="464"/>
      <c r="G40" s="464"/>
      <c r="H40" s="464"/>
      <c r="I40" s="464"/>
      <c r="J40" s="465"/>
      <c r="K40" s="466"/>
      <c r="L40" s="467"/>
      <c r="M40" s="467"/>
      <c r="N40" s="467"/>
      <c r="O40" s="467"/>
      <c r="P40" s="467"/>
      <c r="Q40" s="467"/>
      <c r="R40" s="467"/>
      <c r="S40" s="467"/>
      <c r="T40" s="467"/>
      <c r="U40" s="467"/>
      <c r="V40" s="467"/>
      <c r="W40" s="467"/>
      <c r="X40" s="464"/>
      <c r="Y40" s="464"/>
      <c r="Z40" s="464"/>
      <c r="AA40" s="464"/>
      <c r="AB40" s="464"/>
      <c r="AC40" s="464"/>
      <c r="AD40" s="464"/>
      <c r="AE40" s="464"/>
      <c r="AF40" s="464"/>
      <c r="AG40" s="464"/>
      <c r="AH40" s="464"/>
      <c r="AI40" s="464"/>
      <c r="AJ40" s="468"/>
    </row>
    <row r="41" spans="1:36" ht="11.25" customHeight="1">
      <c r="A41" s="464"/>
      <c r="B41" s="464"/>
      <c r="C41" s="464"/>
      <c r="D41" s="464"/>
      <c r="E41" s="464"/>
      <c r="F41" s="464"/>
      <c r="G41" s="464"/>
      <c r="H41" s="464"/>
      <c r="I41" s="464"/>
      <c r="J41" s="465"/>
      <c r="K41" s="466"/>
      <c r="L41" s="467"/>
      <c r="M41" s="467"/>
      <c r="N41" s="467"/>
      <c r="O41" s="467"/>
      <c r="P41" s="467"/>
      <c r="Q41" s="467"/>
      <c r="R41" s="467"/>
      <c r="S41" s="467"/>
      <c r="T41" s="467"/>
      <c r="U41" s="467"/>
      <c r="V41" s="467"/>
      <c r="W41" s="467"/>
      <c r="X41" s="464"/>
      <c r="Y41" s="464"/>
      <c r="Z41" s="464"/>
      <c r="AA41" s="464"/>
      <c r="AB41" s="464"/>
      <c r="AC41" s="464"/>
      <c r="AD41" s="464"/>
      <c r="AE41" s="464"/>
      <c r="AF41" s="464"/>
      <c r="AG41" s="464"/>
      <c r="AH41" s="464"/>
      <c r="AI41" s="464"/>
      <c r="AJ41" s="468"/>
    </row>
    <row r="42" spans="1:36" ht="11.25" customHeight="1">
      <c r="A42" s="464"/>
      <c r="B42" s="464"/>
      <c r="C42" s="464"/>
      <c r="D42" s="464"/>
      <c r="E42" s="464"/>
      <c r="F42" s="464"/>
      <c r="G42" s="464"/>
      <c r="H42" s="464"/>
      <c r="I42" s="464"/>
      <c r="J42" s="465"/>
      <c r="K42" s="466"/>
      <c r="L42" s="467"/>
      <c r="M42" s="467"/>
      <c r="N42" s="467"/>
      <c r="O42" s="467"/>
      <c r="P42" s="467"/>
      <c r="Q42" s="467"/>
      <c r="R42" s="467"/>
      <c r="S42" s="467"/>
      <c r="T42" s="467"/>
      <c r="U42" s="467"/>
      <c r="V42" s="467"/>
      <c r="W42" s="467"/>
      <c r="X42" s="464"/>
      <c r="Y42" s="464"/>
      <c r="Z42" s="464"/>
      <c r="AA42" s="464"/>
      <c r="AB42" s="464"/>
      <c r="AC42" s="464"/>
      <c r="AD42" s="464"/>
      <c r="AE42" s="464"/>
      <c r="AF42" s="464"/>
      <c r="AG42" s="464"/>
      <c r="AH42" s="464"/>
      <c r="AI42" s="464"/>
      <c r="AJ42" s="468"/>
    </row>
    <row r="43" spans="1:36" ht="11.25" customHeight="1">
      <c r="A43" s="464"/>
      <c r="B43" s="464"/>
      <c r="C43" s="464"/>
      <c r="D43" s="464"/>
      <c r="E43" s="464"/>
      <c r="F43" s="464"/>
      <c r="G43" s="464"/>
      <c r="H43" s="464"/>
      <c r="I43" s="464"/>
      <c r="J43" s="465"/>
      <c r="K43" s="466"/>
      <c r="L43" s="467"/>
      <c r="M43" s="467"/>
      <c r="N43" s="467"/>
      <c r="O43" s="467"/>
      <c r="P43" s="467"/>
      <c r="Q43" s="467"/>
      <c r="R43" s="467"/>
      <c r="S43" s="467"/>
      <c r="T43" s="467"/>
      <c r="U43" s="467"/>
      <c r="V43" s="467"/>
      <c r="W43" s="467"/>
      <c r="X43" s="464"/>
      <c r="Y43" s="464"/>
      <c r="Z43" s="464"/>
      <c r="AA43" s="464"/>
      <c r="AB43" s="464"/>
      <c r="AC43" s="464"/>
      <c r="AD43" s="464"/>
      <c r="AE43" s="464"/>
      <c r="AF43" s="464"/>
      <c r="AG43" s="464"/>
      <c r="AH43" s="464"/>
      <c r="AI43" s="464"/>
      <c r="AJ43" s="468"/>
    </row>
    <row r="44" spans="1:36" ht="11.25" customHeight="1">
      <c r="A44" s="464"/>
      <c r="B44" s="464"/>
      <c r="C44" s="464"/>
      <c r="D44" s="464"/>
      <c r="E44" s="464"/>
      <c r="F44" s="464"/>
      <c r="G44" s="464"/>
      <c r="H44" s="464"/>
      <c r="I44" s="464"/>
      <c r="J44" s="465"/>
      <c r="K44" s="466"/>
      <c r="L44" s="467"/>
      <c r="M44" s="467"/>
      <c r="N44" s="467"/>
      <c r="O44" s="467"/>
      <c r="P44" s="467"/>
      <c r="Q44" s="467"/>
      <c r="R44" s="467"/>
      <c r="S44" s="467"/>
      <c r="T44" s="467"/>
      <c r="U44" s="467"/>
      <c r="V44" s="467"/>
      <c r="W44" s="467"/>
      <c r="X44" s="464"/>
      <c r="Y44" s="464"/>
      <c r="Z44" s="464"/>
      <c r="AA44" s="464"/>
      <c r="AB44" s="464"/>
      <c r="AC44" s="464"/>
      <c r="AD44" s="464"/>
      <c r="AE44" s="464"/>
      <c r="AF44" s="464"/>
      <c r="AG44" s="464"/>
      <c r="AH44" s="464"/>
      <c r="AI44" s="464"/>
      <c r="AJ44" s="468"/>
    </row>
    <row r="45" spans="1:36" ht="11.25" customHeight="1">
      <c r="A45" s="464"/>
      <c r="B45" s="464"/>
      <c r="C45" s="464"/>
      <c r="D45" s="464"/>
      <c r="E45" s="464"/>
      <c r="F45" s="464"/>
      <c r="G45" s="464"/>
      <c r="H45" s="464"/>
      <c r="I45" s="464"/>
      <c r="J45" s="465"/>
      <c r="K45" s="466"/>
      <c r="L45" s="467"/>
      <c r="M45" s="467"/>
      <c r="N45" s="467"/>
      <c r="O45" s="467"/>
      <c r="P45" s="467"/>
      <c r="Q45" s="467"/>
      <c r="R45" s="467"/>
      <c r="S45" s="467"/>
      <c r="T45" s="467"/>
      <c r="U45" s="467"/>
      <c r="V45" s="467"/>
      <c r="W45" s="467"/>
      <c r="X45" s="464"/>
      <c r="Y45" s="464"/>
      <c r="Z45" s="464"/>
      <c r="AA45" s="464"/>
      <c r="AB45" s="464"/>
      <c r="AC45" s="464"/>
      <c r="AD45" s="464"/>
      <c r="AE45" s="464"/>
      <c r="AF45" s="464"/>
      <c r="AG45" s="464"/>
      <c r="AH45" s="464"/>
      <c r="AI45" s="464"/>
      <c r="AJ45" s="468"/>
    </row>
    <row r="46" spans="1:36" ht="11.25" customHeight="1">
      <c r="A46" s="464"/>
      <c r="B46" s="464"/>
      <c r="C46" s="464"/>
      <c r="D46" s="464"/>
      <c r="E46" s="464"/>
      <c r="F46" s="464"/>
      <c r="G46" s="464"/>
      <c r="H46" s="464"/>
      <c r="I46" s="464"/>
      <c r="J46" s="465"/>
      <c r="K46" s="466"/>
      <c r="L46" s="467"/>
      <c r="M46" s="467"/>
      <c r="N46" s="467"/>
      <c r="O46" s="467"/>
      <c r="P46" s="467"/>
      <c r="Q46" s="467"/>
      <c r="R46" s="467"/>
      <c r="S46" s="467"/>
      <c r="T46" s="467"/>
      <c r="U46" s="467"/>
      <c r="V46" s="467"/>
      <c r="W46" s="467"/>
      <c r="X46" s="464"/>
      <c r="Y46" s="464"/>
      <c r="Z46" s="464"/>
      <c r="AA46" s="464"/>
      <c r="AB46" s="464"/>
      <c r="AC46" s="464"/>
      <c r="AD46" s="464"/>
      <c r="AE46" s="464"/>
      <c r="AF46" s="464"/>
      <c r="AG46" s="464"/>
      <c r="AH46" s="464"/>
      <c r="AI46" s="464"/>
      <c r="AJ46" s="468"/>
    </row>
    <row r="47" spans="1:36" ht="11.25" customHeight="1">
      <c r="A47" s="464"/>
      <c r="B47" s="464"/>
      <c r="C47" s="464"/>
      <c r="D47" s="464"/>
      <c r="E47" s="464"/>
      <c r="F47" s="464"/>
      <c r="G47" s="464"/>
      <c r="H47" s="464"/>
      <c r="I47" s="464"/>
      <c r="J47" s="465"/>
      <c r="K47" s="466"/>
      <c r="L47" s="467"/>
      <c r="M47" s="467"/>
      <c r="N47" s="467"/>
      <c r="O47" s="467"/>
      <c r="P47" s="467"/>
      <c r="Q47" s="467"/>
      <c r="R47" s="467"/>
      <c r="S47" s="467"/>
      <c r="T47" s="467"/>
      <c r="U47" s="467"/>
      <c r="V47" s="467"/>
      <c r="W47" s="467"/>
      <c r="X47" s="464"/>
      <c r="Y47" s="464"/>
      <c r="Z47" s="464"/>
      <c r="AA47" s="464"/>
      <c r="AB47" s="464"/>
      <c r="AC47" s="464"/>
      <c r="AD47" s="464"/>
      <c r="AE47" s="464"/>
      <c r="AF47" s="464"/>
      <c r="AG47" s="464"/>
      <c r="AH47" s="464"/>
      <c r="AI47" s="464"/>
      <c r="AJ47" s="468"/>
    </row>
    <row r="48" spans="1:36" ht="11.25" customHeight="1">
      <c r="A48" s="464"/>
      <c r="B48" s="464"/>
      <c r="C48" s="464"/>
      <c r="D48" s="464"/>
      <c r="E48" s="464"/>
      <c r="F48" s="464"/>
      <c r="G48" s="464"/>
      <c r="H48" s="464"/>
      <c r="I48" s="464"/>
      <c r="J48" s="465"/>
      <c r="K48" s="466"/>
      <c r="L48" s="467"/>
      <c r="M48" s="467"/>
      <c r="N48" s="467"/>
      <c r="O48" s="467"/>
      <c r="P48" s="467"/>
      <c r="Q48" s="467"/>
      <c r="R48" s="467"/>
      <c r="S48" s="467"/>
      <c r="T48" s="467"/>
      <c r="U48" s="467"/>
      <c r="V48" s="467"/>
      <c r="W48" s="467"/>
      <c r="X48" s="464"/>
      <c r="Y48" s="464"/>
      <c r="Z48" s="464"/>
      <c r="AA48" s="464"/>
      <c r="AB48" s="464"/>
      <c r="AC48" s="464"/>
      <c r="AD48" s="464"/>
      <c r="AE48" s="464"/>
      <c r="AF48" s="464"/>
      <c r="AG48" s="464"/>
      <c r="AH48" s="464"/>
      <c r="AI48" s="464"/>
      <c r="AJ48" s="468"/>
    </row>
    <row r="49" spans="1:36" ht="11.25" customHeight="1">
      <c r="A49" s="464"/>
      <c r="B49" s="464"/>
      <c r="C49" s="464"/>
      <c r="D49" s="464"/>
      <c r="E49" s="464"/>
      <c r="F49" s="464"/>
      <c r="G49" s="464"/>
      <c r="H49" s="464"/>
      <c r="I49" s="464"/>
      <c r="J49" s="465"/>
      <c r="K49" s="466"/>
      <c r="L49" s="467"/>
      <c r="M49" s="467"/>
      <c r="N49" s="467"/>
      <c r="O49" s="467"/>
      <c r="P49" s="467"/>
      <c r="Q49" s="467"/>
      <c r="R49" s="467"/>
      <c r="S49" s="467"/>
      <c r="T49" s="467"/>
      <c r="U49" s="467"/>
      <c r="V49" s="467"/>
      <c r="W49" s="467"/>
      <c r="X49" s="464"/>
      <c r="Y49" s="464"/>
      <c r="Z49" s="464"/>
      <c r="AA49" s="464"/>
      <c r="AB49" s="464"/>
      <c r="AC49" s="464"/>
      <c r="AD49" s="464"/>
      <c r="AE49" s="464"/>
      <c r="AF49" s="464"/>
      <c r="AG49" s="464"/>
      <c r="AH49" s="464"/>
      <c r="AI49" s="464"/>
      <c r="AJ49" s="468"/>
    </row>
    <row r="50" spans="1:36" ht="11.25" customHeight="1">
      <c r="A50" s="464"/>
      <c r="B50" s="464"/>
      <c r="C50" s="464"/>
      <c r="D50" s="464"/>
      <c r="E50" s="464"/>
      <c r="F50" s="464"/>
      <c r="G50" s="464"/>
      <c r="H50" s="464"/>
      <c r="I50" s="464"/>
      <c r="J50" s="465"/>
      <c r="K50" s="466"/>
      <c r="L50" s="467"/>
      <c r="M50" s="467"/>
      <c r="N50" s="467"/>
      <c r="O50" s="467"/>
      <c r="P50" s="467"/>
      <c r="Q50" s="467"/>
      <c r="R50" s="467"/>
      <c r="S50" s="467"/>
      <c r="T50" s="467"/>
      <c r="U50" s="467"/>
      <c r="V50" s="467"/>
      <c r="W50" s="467"/>
      <c r="X50" s="464"/>
      <c r="Y50" s="464"/>
      <c r="Z50" s="464"/>
      <c r="AA50" s="464"/>
      <c r="AB50" s="464"/>
      <c r="AC50" s="464"/>
      <c r="AD50" s="464"/>
      <c r="AE50" s="464"/>
      <c r="AF50" s="464"/>
      <c r="AG50" s="464"/>
      <c r="AH50" s="464"/>
      <c r="AI50" s="464"/>
      <c r="AJ50" s="468"/>
    </row>
    <row r="51" spans="1:36" ht="11.25" customHeight="1">
      <c r="A51" s="464"/>
      <c r="B51" s="464"/>
      <c r="C51" s="464"/>
      <c r="D51" s="464"/>
      <c r="E51" s="464"/>
      <c r="F51" s="464"/>
      <c r="G51" s="464"/>
      <c r="H51" s="464"/>
      <c r="I51" s="464"/>
      <c r="J51" s="465"/>
      <c r="K51" s="466"/>
      <c r="L51" s="467"/>
      <c r="M51" s="467"/>
      <c r="N51" s="467"/>
      <c r="O51" s="467"/>
      <c r="P51" s="467"/>
      <c r="Q51" s="467"/>
      <c r="R51" s="467"/>
      <c r="S51" s="467"/>
      <c r="T51" s="467"/>
      <c r="U51" s="467"/>
      <c r="V51" s="467"/>
      <c r="W51" s="467"/>
      <c r="X51" s="464"/>
      <c r="Y51" s="464"/>
      <c r="Z51" s="464"/>
      <c r="AA51" s="464"/>
      <c r="AB51" s="464"/>
      <c r="AC51" s="464"/>
      <c r="AD51" s="464"/>
      <c r="AE51" s="464"/>
      <c r="AF51" s="464"/>
      <c r="AG51" s="464"/>
      <c r="AH51" s="464"/>
      <c r="AI51" s="464"/>
      <c r="AJ51" s="468"/>
    </row>
    <row r="52" spans="1:36" ht="11.25" customHeight="1">
      <c r="A52" s="464"/>
      <c r="B52" s="464"/>
      <c r="C52" s="464"/>
      <c r="D52" s="464"/>
      <c r="E52" s="464"/>
      <c r="F52" s="464"/>
      <c r="G52" s="464"/>
      <c r="H52" s="464"/>
      <c r="I52" s="464"/>
      <c r="J52" s="465"/>
      <c r="K52" s="466"/>
      <c r="L52" s="467"/>
      <c r="M52" s="467"/>
      <c r="N52" s="467"/>
      <c r="O52" s="467"/>
      <c r="P52" s="467"/>
      <c r="Q52" s="467"/>
      <c r="R52" s="467"/>
      <c r="S52" s="467"/>
      <c r="T52" s="467"/>
      <c r="U52" s="467"/>
      <c r="V52" s="467"/>
      <c r="W52" s="467"/>
      <c r="X52" s="464"/>
      <c r="Y52" s="464"/>
      <c r="Z52" s="464"/>
      <c r="AA52" s="464"/>
      <c r="AB52" s="464"/>
      <c r="AC52" s="464"/>
      <c r="AD52" s="464"/>
      <c r="AE52" s="464"/>
      <c r="AF52" s="464"/>
      <c r="AG52" s="464"/>
      <c r="AH52" s="464"/>
      <c r="AI52" s="464"/>
      <c r="AJ52" s="468"/>
    </row>
    <row r="53" spans="1:36" ht="11.25" customHeight="1">
      <c r="A53" s="464"/>
      <c r="B53" s="464"/>
      <c r="C53" s="464"/>
      <c r="D53" s="464"/>
      <c r="E53" s="464"/>
      <c r="F53" s="464"/>
      <c r="G53" s="464"/>
      <c r="H53" s="464"/>
      <c r="I53" s="464"/>
      <c r="J53" s="465"/>
      <c r="K53" s="466"/>
      <c r="L53" s="467"/>
      <c r="M53" s="467"/>
      <c r="N53" s="467"/>
      <c r="O53" s="467"/>
      <c r="P53" s="467"/>
      <c r="Q53" s="467"/>
      <c r="R53" s="467"/>
      <c r="S53" s="467"/>
      <c r="T53" s="467"/>
      <c r="U53" s="467"/>
      <c r="V53" s="467"/>
      <c r="W53" s="467"/>
      <c r="X53" s="464"/>
      <c r="Y53" s="464"/>
      <c r="Z53" s="464"/>
      <c r="AA53" s="464"/>
      <c r="AB53" s="464"/>
      <c r="AC53" s="464"/>
      <c r="AD53" s="464"/>
      <c r="AE53" s="464"/>
      <c r="AF53" s="464"/>
      <c r="AG53" s="464"/>
      <c r="AH53" s="464"/>
      <c r="AI53" s="464"/>
      <c r="AJ53" s="468"/>
    </row>
    <row r="54" spans="1:36" ht="11.25" customHeight="1">
      <c r="A54" s="464"/>
      <c r="B54" s="464"/>
      <c r="C54" s="464"/>
      <c r="D54" s="464"/>
      <c r="E54" s="464"/>
      <c r="F54" s="464"/>
      <c r="G54" s="464"/>
      <c r="H54" s="464"/>
      <c r="I54" s="464"/>
      <c r="J54" s="465"/>
      <c r="K54" s="466"/>
      <c r="L54" s="467"/>
      <c r="M54" s="467"/>
      <c r="N54" s="467"/>
      <c r="O54" s="467"/>
      <c r="P54" s="467"/>
      <c r="Q54" s="467"/>
      <c r="R54" s="467"/>
      <c r="S54" s="467"/>
      <c r="T54" s="467"/>
      <c r="U54" s="467"/>
      <c r="V54" s="467"/>
      <c r="W54" s="467"/>
      <c r="X54" s="464"/>
      <c r="Y54" s="464"/>
      <c r="Z54" s="464"/>
      <c r="AA54" s="464"/>
      <c r="AB54" s="464"/>
      <c r="AC54" s="464"/>
      <c r="AD54" s="464"/>
      <c r="AE54" s="464"/>
      <c r="AF54" s="464"/>
      <c r="AG54" s="464"/>
      <c r="AH54" s="464"/>
      <c r="AI54" s="464"/>
      <c r="AJ54" s="468"/>
    </row>
    <row r="55" spans="1:36" ht="11.25" customHeight="1">
      <c r="A55" s="464"/>
      <c r="B55" s="464"/>
      <c r="C55" s="464"/>
      <c r="D55" s="464"/>
      <c r="E55" s="464"/>
      <c r="F55" s="464"/>
      <c r="G55" s="464"/>
      <c r="H55" s="464"/>
      <c r="I55" s="464"/>
      <c r="J55" s="465"/>
      <c r="K55" s="466"/>
      <c r="L55" s="467"/>
      <c r="M55" s="467"/>
      <c r="N55" s="467"/>
      <c r="O55" s="467"/>
      <c r="P55" s="467"/>
      <c r="Q55" s="467"/>
      <c r="R55" s="467"/>
      <c r="S55" s="467"/>
      <c r="T55" s="467"/>
      <c r="U55" s="467"/>
      <c r="V55" s="467"/>
      <c r="W55" s="467"/>
      <c r="X55" s="464"/>
      <c r="Y55" s="464"/>
      <c r="Z55" s="464"/>
      <c r="AA55" s="464"/>
      <c r="AB55" s="464"/>
      <c r="AC55" s="464"/>
      <c r="AD55" s="464"/>
      <c r="AE55" s="464"/>
      <c r="AF55" s="464"/>
      <c r="AG55" s="464"/>
      <c r="AH55" s="464"/>
      <c r="AI55" s="464"/>
      <c r="AJ55" s="468"/>
    </row>
    <row r="56" spans="1:36" ht="11.25" customHeight="1">
      <c r="A56" s="464"/>
      <c r="B56" s="464"/>
      <c r="C56" s="464"/>
      <c r="D56" s="464"/>
      <c r="E56" s="464"/>
      <c r="F56" s="464"/>
      <c r="G56" s="464"/>
      <c r="H56" s="464"/>
      <c r="I56" s="464"/>
      <c r="J56" s="465"/>
      <c r="K56" s="466"/>
      <c r="L56" s="467"/>
      <c r="M56" s="467"/>
      <c r="N56" s="467"/>
      <c r="O56" s="467"/>
      <c r="P56" s="467"/>
      <c r="Q56" s="467"/>
      <c r="R56" s="467"/>
      <c r="S56" s="467"/>
      <c r="T56" s="467"/>
      <c r="U56" s="467"/>
      <c r="V56" s="467"/>
      <c r="W56" s="467"/>
      <c r="X56" s="464"/>
      <c r="Y56" s="464"/>
      <c r="Z56" s="464"/>
      <c r="AA56" s="464"/>
      <c r="AB56" s="464"/>
      <c r="AC56" s="464"/>
      <c r="AD56" s="464"/>
      <c r="AE56" s="464"/>
      <c r="AF56" s="464"/>
      <c r="AG56" s="464"/>
      <c r="AH56" s="464"/>
      <c r="AI56" s="464"/>
      <c r="AJ56" s="468"/>
    </row>
    <row r="57" spans="1:36" ht="11.25" customHeight="1">
      <c r="A57" s="464"/>
      <c r="B57" s="464"/>
      <c r="C57" s="464"/>
      <c r="D57" s="464"/>
      <c r="E57" s="464"/>
      <c r="F57" s="464"/>
      <c r="G57" s="464"/>
      <c r="H57" s="464"/>
      <c r="I57" s="464"/>
      <c r="J57" s="465"/>
      <c r="K57" s="466"/>
      <c r="L57" s="467"/>
      <c r="M57" s="467"/>
      <c r="N57" s="467"/>
      <c r="O57" s="467"/>
      <c r="P57" s="467"/>
      <c r="Q57" s="467"/>
      <c r="R57" s="467"/>
      <c r="S57" s="467"/>
      <c r="T57" s="467"/>
      <c r="U57" s="467"/>
      <c r="V57" s="467"/>
      <c r="W57" s="467"/>
      <c r="X57" s="464"/>
      <c r="Y57" s="464"/>
      <c r="Z57" s="464"/>
      <c r="AA57" s="464"/>
      <c r="AB57" s="464"/>
      <c r="AC57" s="464"/>
      <c r="AD57" s="464"/>
      <c r="AE57" s="464"/>
      <c r="AF57" s="464"/>
      <c r="AG57" s="464"/>
      <c r="AH57" s="464"/>
      <c r="AI57" s="464"/>
      <c r="AJ57" s="468"/>
    </row>
    <row r="58" spans="1:36" ht="11.25" customHeight="1">
      <c r="A58" s="464"/>
      <c r="B58" s="464"/>
      <c r="C58" s="464"/>
      <c r="D58" s="464"/>
      <c r="E58" s="464"/>
      <c r="F58" s="464"/>
      <c r="G58" s="464"/>
      <c r="H58" s="464"/>
      <c r="I58" s="464"/>
      <c r="J58" s="465"/>
      <c r="K58" s="466"/>
      <c r="L58" s="467"/>
      <c r="M58" s="467"/>
      <c r="N58" s="467"/>
      <c r="O58" s="467"/>
      <c r="P58" s="467"/>
      <c r="Q58" s="467"/>
      <c r="R58" s="467"/>
      <c r="S58" s="467"/>
      <c r="T58" s="467"/>
      <c r="U58" s="467"/>
      <c r="V58" s="467"/>
      <c r="W58" s="467"/>
      <c r="X58" s="464"/>
      <c r="Y58" s="464"/>
      <c r="Z58" s="464"/>
      <c r="AA58" s="464"/>
      <c r="AB58" s="464"/>
      <c r="AC58" s="464"/>
      <c r="AD58" s="464"/>
      <c r="AE58" s="464"/>
      <c r="AF58" s="464"/>
      <c r="AG58" s="464"/>
      <c r="AH58" s="464"/>
      <c r="AI58" s="464"/>
      <c r="AJ58" s="468"/>
    </row>
    <row r="59" spans="1:36" ht="11.25" customHeight="1">
      <c r="A59" s="464"/>
      <c r="B59" s="464"/>
      <c r="C59" s="464"/>
      <c r="D59" s="464"/>
      <c r="E59" s="464"/>
      <c r="F59" s="464"/>
      <c r="G59" s="464"/>
      <c r="H59" s="464"/>
      <c r="I59" s="464"/>
      <c r="J59" s="465"/>
      <c r="K59" s="466"/>
      <c r="L59" s="467"/>
      <c r="M59" s="467"/>
      <c r="N59" s="467"/>
      <c r="O59" s="467"/>
      <c r="P59" s="467"/>
      <c r="Q59" s="467"/>
      <c r="R59" s="467"/>
      <c r="S59" s="467"/>
      <c r="T59" s="467"/>
      <c r="U59" s="467"/>
      <c r="V59" s="467"/>
      <c r="W59" s="467"/>
      <c r="X59" s="464"/>
      <c r="Y59" s="464"/>
      <c r="Z59" s="464"/>
      <c r="AA59" s="464"/>
      <c r="AB59" s="464"/>
      <c r="AC59" s="464"/>
      <c r="AD59" s="464"/>
      <c r="AE59" s="464"/>
      <c r="AF59" s="464"/>
      <c r="AG59" s="464"/>
      <c r="AH59" s="464"/>
      <c r="AI59" s="464"/>
      <c r="AJ59" s="468"/>
    </row>
    <row r="60" spans="1:36" ht="11.25" customHeight="1">
      <c r="A60" s="464"/>
      <c r="B60" s="464"/>
      <c r="C60" s="464"/>
      <c r="D60" s="464"/>
      <c r="E60" s="464"/>
      <c r="F60" s="464"/>
      <c r="G60" s="464"/>
      <c r="H60" s="464"/>
      <c r="I60" s="464"/>
      <c r="J60" s="465"/>
      <c r="K60" s="466"/>
      <c r="L60" s="467"/>
      <c r="M60" s="467"/>
      <c r="N60" s="467"/>
      <c r="O60" s="467"/>
      <c r="P60" s="467"/>
      <c r="Q60" s="467"/>
      <c r="R60" s="467"/>
      <c r="S60" s="467"/>
      <c r="T60" s="467"/>
      <c r="U60" s="467"/>
      <c r="V60" s="467"/>
      <c r="W60" s="467"/>
      <c r="X60" s="464"/>
      <c r="Y60" s="464"/>
      <c r="Z60" s="464"/>
      <c r="AA60" s="464"/>
      <c r="AB60" s="464"/>
      <c r="AC60" s="464"/>
      <c r="AD60" s="464"/>
      <c r="AE60" s="464"/>
      <c r="AF60" s="464"/>
      <c r="AG60" s="464"/>
      <c r="AH60" s="464"/>
      <c r="AI60" s="464"/>
      <c r="AJ60" s="468"/>
    </row>
    <row r="61" spans="1:36" ht="11.25" customHeight="1">
      <c r="A61" s="464"/>
      <c r="B61" s="464"/>
      <c r="C61" s="464"/>
      <c r="D61" s="464"/>
      <c r="E61" s="464"/>
      <c r="F61" s="464"/>
      <c r="G61" s="464"/>
      <c r="H61" s="464"/>
      <c r="I61" s="464"/>
      <c r="J61" s="465"/>
      <c r="K61" s="466"/>
      <c r="L61" s="467"/>
      <c r="M61" s="467"/>
      <c r="N61" s="467"/>
      <c r="O61" s="467"/>
      <c r="P61" s="467"/>
      <c r="Q61" s="467"/>
      <c r="R61" s="467"/>
      <c r="S61" s="467"/>
      <c r="T61" s="467"/>
      <c r="U61" s="467"/>
      <c r="V61" s="467"/>
      <c r="W61" s="467"/>
      <c r="X61" s="464"/>
      <c r="Y61" s="464"/>
      <c r="Z61" s="464"/>
      <c r="AA61" s="464"/>
      <c r="AB61" s="464"/>
      <c r="AC61" s="464"/>
      <c r="AD61" s="464"/>
      <c r="AE61" s="464"/>
      <c r="AF61" s="464"/>
      <c r="AG61" s="464"/>
      <c r="AH61" s="464"/>
      <c r="AI61" s="464"/>
      <c r="AJ61" s="468"/>
    </row>
    <row r="62" spans="1:36" ht="11.25" customHeight="1">
      <c r="A62" s="464"/>
      <c r="B62" s="464"/>
      <c r="C62" s="464"/>
      <c r="D62" s="464"/>
      <c r="E62" s="464"/>
      <c r="F62" s="464"/>
      <c r="G62" s="464"/>
      <c r="H62" s="464"/>
      <c r="I62" s="464"/>
      <c r="J62" s="465"/>
      <c r="K62" s="466"/>
      <c r="L62" s="467"/>
      <c r="M62" s="467"/>
      <c r="N62" s="467"/>
      <c r="O62" s="467"/>
      <c r="P62" s="467"/>
      <c r="Q62" s="467"/>
      <c r="R62" s="467"/>
      <c r="S62" s="467"/>
      <c r="T62" s="467"/>
      <c r="U62" s="467"/>
      <c r="V62" s="467"/>
      <c r="W62" s="467"/>
      <c r="X62" s="464"/>
      <c r="Y62" s="464"/>
      <c r="Z62" s="464"/>
      <c r="AA62" s="464"/>
      <c r="AB62" s="464"/>
      <c r="AC62" s="464"/>
      <c r="AD62" s="464"/>
      <c r="AE62" s="464"/>
      <c r="AF62" s="464"/>
      <c r="AG62" s="464"/>
      <c r="AH62" s="464"/>
      <c r="AI62" s="464"/>
      <c r="AJ62" s="468"/>
    </row>
    <row r="63" spans="1:36" ht="11.25" customHeight="1">
      <c r="A63" s="464"/>
      <c r="B63" s="464"/>
      <c r="C63" s="464"/>
      <c r="D63" s="464"/>
      <c r="E63" s="464"/>
      <c r="F63" s="464"/>
      <c r="G63" s="464"/>
      <c r="H63" s="464"/>
      <c r="I63" s="464"/>
      <c r="J63" s="465"/>
      <c r="K63" s="466"/>
      <c r="L63" s="467"/>
      <c r="M63" s="467"/>
      <c r="N63" s="467"/>
      <c r="O63" s="467"/>
      <c r="P63" s="467"/>
      <c r="Q63" s="467"/>
      <c r="R63" s="467"/>
      <c r="S63" s="467"/>
      <c r="T63" s="467"/>
      <c r="U63" s="467"/>
      <c r="V63" s="467"/>
      <c r="W63" s="467"/>
      <c r="X63" s="464"/>
      <c r="Y63" s="464"/>
      <c r="Z63" s="464"/>
      <c r="AA63" s="464"/>
      <c r="AB63" s="464"/>
      <c r="AC63" s="464"/>
      <c r="AD63" s="464"/>
      <c r="AE63" s="464"/>
      <c r="AF63" s="464"/>
      <c r="AG63" s="464"/>
      <c r="AH63" s="464"/>
      <c r="AI63" s="464"/>
      <c r="AJ63" s="468"/>
    </row>
    <row r="64" spans="1:36" ht="11.25" customHeight="1">
      <c r="A64" s="464"/>
      <c r="B64" s="464"/>
      <c r="C64" s="464"/>
      <c r="D64" s="464"/>
      <c r="E64" s="464"/>
      <c r="F64" s="464"/>
      <c r="G64" s="464"/>
      <c r="H64" s="464"/>
      <c r="I64" s="464"/>
      <c r="J64" s="465"/>
      <c r="K64" s="466"/>
      <c r="L64" s="467"/>
      <c r="M64" s="467"/>
      <c r="N64" s="467"/>
      <c r="O64" s="467"/>
      <c r="P64" s="467"/>
      <c r="Q64" s="467"/>
      <c r="R64" s="467"/>
      <c r="S64" s="467"/>
      <c r="T64" s="467"/>
      <c r="U64" s="467"/>
      <c r="V64" s="467"/>
      <c r="W64" s="467"/>
      <c r="X64" s="464"/>
      <c r="Y64" s="464"/>
      <c r="Z64" s="464"/>
      <c r="AA64" s="464"/>
      <c r="AB64" s="464"/>
      <c r="AC64" s="464"/>
      <c r="AD64" s="464"/>
      <c r="AE64" s="464"/>
      <c r="AF64" s="464"/>
      <c r="AG64" s="464"/>
      <c r="AH64" s="464"/>
      <c r="AI64" s="464"/>
      <c r="AJ64" s="468"/>
    </row>
    <row r="65" spans="1:36" ht="11.25" customHeight="1">
      <c r="A65" s="464"/>
      <c r="B65" s="464"/>
      <c r="C65" s="464"/>
      <c r="D65" s="464"/>
      <c r="E65" s="464"/>
      <c r="F65" s="464"/>
      <c r="G65" s="464"/>
      <c r="H65" s="464"/>
      <c r="I65" s="464"/>
      <c r="J65" s="465"/>
      <c r="K65" s="466"/>
      <c r="L65" s="467"/>
      <c r="M65" s="467"/>
      <c r="N65" s="467"/>
      <c r="O65" s="467"/>
      <c r="P65" s="467"/>
      <c r="Q65" s="467"/>
      <c r="R65" s="467"/>
      <c r="S65" s="467"/>
      <c r="T65" s="467"/>
      <c r="U65" s="467"/>
      <c r="V65" s="467"/>
      <c r="W65" s="467"/>
      <c r="X65" s="464"/>
      <c r="Y65" s="464"/>
      <c r="Z65" s="464"/>
      <c r="AA65" s="464"/>
      <c r="AB65" s="464"/>
      <c r="AC65" s="464"/>
      <c r="AD65" s="464"/>
      <c r="AE65" s="464"/>
      <c r="AF65" s="464"/>
      <c r="AG65" s="464"/>
      <c r="AH65" s="464"/>
      <c r="AI65" s="464"/>
      <c r="AJ65" s="468"/>
    </row>
    <row r="66" spans="1:36" ht="11.25" customHeight="1">
      <c r="A66" s="464"/>
      <c r="B66" s="464"/>
      <c r="C66" s="464"/>
      <c r="D66" s="464"/>
      <c r="E66" s="464"/>
      <c r="F66" s="464"/>
      <c r="G66" s="464"/>
      <c r="H66" s="464"/>
      <c r="I66" s="464"/>
      <c r="J66" s="465"/>
      <c r="K66" s="466"/>
      <c r="L66" s="467"/>
      <c r="M66" s="467"/>
      <c r="N66" s="467"/>
      <c r="O66" s="467"/>
      <c r="P66" s="467"/>
      <c r="Q66" s="467"/>
      <c r="R66" s="467"/>
      <c r="S66" s="467"/>
      <c r="T66" s="467"/>
      <c r="U66" s="467"/>
      <c r="V66" s="467"/>
      <c r="W66" s="467"/>
      <c r="X66" s="464"/>
      <c r="Y66" s="464"/>
      <c r="Z66" s="464"/>
      <c r="AA66" s="464"/>
      <c r="AB66" s="464"/>
      <c r="AC66" s="464"/>
      <c r="AD66" s="464"/>
      <c r="AE66" s="464"/>
      <c r="AF66" s="464"/>
      <c r="AG66" s="464"/>
      <c r="AH66" s="464"/>
      <c r="AI66" s="464"/>
      <c r="AJ66" s="468"/>
    </row>
    <row r="67" spans="1:36" ht="11.25" customHeight="1">
      <c r="A67" s="464"/>
      <c r="B67" s="464"/>
      <c r="C67" s="464"/>
      <c r="D67" s="464"/>
      <c r="E67" s="464"/>
      <c r="F67" s="464"/>
      <c r="G67" s="464"/>
      <c r="H67" s="464"/>
      <c r="I67" s="464"/>
      <c r="J67" s="465"/>
      <c r="K67" s="466"/>
      <c r="L67" s="467"/>
      <c r="M67" s="467"/>
      <c r="N67" s="467"/>
      <c r="O67" s="467"/>
      <c r="P67" s="467"/>
      <c r="Q67" s="467"/>
      <c r="R67" s="467"/>
      <c r="S67" s="467"/>
      <c r="T67" s="467"/>
      <c r="U67" s="467"/>
      <c r="V67" s="467"/>
      <c r="W67" s="467"/>
      <c r="X67" s="464"/>
      <c r="Y67" s="464"/>
      <c r="Z67" s="464"/>
      <c r="AA67" s="464"/>
      <c r="AB67" s="464"/>
      <c r="AC67" s="464"/>
      <c r="AD67" s="464"/>
      <c r="AE67" s="464"/>
      <c r="AF67" s="464"/>
      <c r="AG67" s="464"/>
      <c r="AH67" s="464"/>
      <c r="AI67" s="464"/>
      <c r="AJ67" s="468"/>
    </row>
    <row r="68" spans="1:36" ht="11.25" customHeight="1">
      <c r="A68" s="464"/>
      <c r="B68" s="464"/>
      <c r="C68" s="464"/>
      <c r="D68" s="464"/>
      <c r="E68" s="464"/>
      <c r="F68" s="464"/>
      <c r="G68" s="464"/>
      <c r="H68" s="464"/>
      <c r="I68" s="464"/>
      <c r="J68" s="465"/>
      <c r="K68" s="466"/>
      <c r="L68" s="467"/>
      <c r="M68" s="467"/>
      <c r="N68" s="467"/>
      <c r="O68" s="467"/>
      <c r="P68" s="467"/>
      <c r="Q68" s="467"/>
      <c r="R68" s="467"/>
      <c r="S68" s="467"/>
      <c r="T68" s="467"/>
      <c r="U68" s="467"/>
      <c r="V68" s="467"/>
      <c r="W68" s="467"/>
      <c r="X68" s="464"/>
      <c r="Y68" s="464"/>
      <c r="Z68" s="464"/>
      <c r="AA68" s="464"/>
      <c r="AB68" s="464"/>
      <c r="AC68" s="464"/>
      <c r="AD68" s="464"/>
      <c r="AE68" s="464"/>
      <c r="AF68" s="464"/>
      <c r="AG68" s="464"/>
      <c r="AH68" s="464"/>
      <c r="AI68" s="464"/>
      <c r="AJ68" s="468"/>
    </row>
    <row r="69" spans="1:36" ht="11.25" customHeight="1">
      <c r="A69" s="464"/>
      <c r="B69" s="464"/>
      <c r="C69" s="464"/>
      <c r="D69" s="464"/>
      <c r="E69" s="464"/>
      <c r="F69" s="464"/>
      <c r="G69" s="464"/>
      <c r="H69" s="464"/>
      <c r="I69" s="464"/>
      <c r="J69" s="465"/>
      <c r="K69" s="466"/>
      <c r="L69" s="467"/>
      <c r="M69" s="467"/>
      <c r="N69" s="467"/>
      <c r="O69" s="467"/>
      <c r="P69" s="467"/>
      <c r="Q69" s="467"/>
      <c r="R69" s="467"/>
      <c r="S69" s="467"/>
      <c r="T69" s="467"/>
      <c r="U69" s="467"/>
      <c r="V69" s="467"/>
      <c r="W69" s="467"/>
      <c r="X69" s="464"/>
      <c r="Y69" s="464"/>
      <c r="Z69" s="464"/>
      <c r="AA69" s="464"/>
      <c r="AB69" s="464"/>
      <c r="AC69" s="464"/>
      <c r="AD69" s="464"/>
      <c r="AE69" s="464"/>
      <c r="AF69" s="464"/>
      <c r="AG69" s="464"/>
      <c r="AH69" s="464"/>
      <c r="AI69" s="464"/>
      <c r="AJ69" s="468"/>
    </row>
    <row r="70" spans="1:36" ht="11.25" customHeight="1">
      <c r="A70" s="464"/>
      <c r="B70" s="464"/>
      <c r="C70" s="464"/>
      <c r="D70" s="464"/>
      <c r="E70" s="464"/>
      <c r="F70" s="464"/>
      <c r="G70" s="464"/>
      <c r="H70" s="464"/>
      <c r="I70" s="464"/>
      <c r="J70" s="465"/>
      <c r="K70" s="466"/>
      <c r="L70" s="467"/>
      <c r="M70" s="467"/>
      <c r="N70" s="467"/>
      <c r="O70" s="467"/>
      <c r="P70" s="467"/>
      <c r="Q70" s="467"/>
      <c r="R70" s="467"/>
      <c r="S70" s="467"/>
      <c r="T70" s="467"/>
      <c r="U70" s="467"/>
      <c r="V70" s="467"/>
      <c r="W70" s="467"/>
      <c r="X70" s="464"/>
      <c r="Y70" s="464"/>
      <c r="Z70" s="464"/>
      <c r="AA70" s="464"/>
      <c r="AB70" s="464"/>
      <c r="AC70" s="464"/>
      <c r="AD70" s="464"/>
      <c r="AE70" s="464"/>
      <c r="AF70" s="464"/>
      <c r="AG70" s="464"/>
      <c r="AH70" s="464"/>
      <c r="AI70" s="464"/>
      <c r="AJ70" s="468"/>
    </row>
    <row r="71" spans="1:36" ht="11.25" customHeight="1">
      <c r="A71" s="464"/>
      <c r="B71" s="464"/>
      <c r="C71" s="464"/>
      <c r="D71" s="464"/>
      <c r="E71" s="464"/>
      <c r="F71" s="464"/>
      <c r="G71" s="464"/>
      <c r="H71" s="464"/>
      <c r="I71" s="464"/>
      <c r="J71" s="465"/>
      <c r="K71" s="466"/>
      <c r="L71" s="467"/>
      <c r="M71" s="467"/>
      <c r="N71" s="467"/>
      <c r="O71" s="467"/>
      <c r="P71" s="467"/>
      <c r="Q71" s="467"/>
      <c r="R71" s="467"/>
      <c r="S71" s="467"/>
      <c r="T71" s="467"/>
      <c r="U71" s="467"/>
      <c r="V71" s="467"/>
      <c r="W71" s="467"/>
      <c r="X71" s="464"/>
      <c r="Y71" s="464"/>
      <c r="Z71" s="464"/>
      <c r="AA71" s="464"/>
      <c r="AB71" s="464"/>
      <c r="AC71" s="464"/>
      <c r="AD71" s="464"/>
      <c r="AE71" s="464"/>
      <c r="AF71" s="464"/>
      <c r="AG71" s="464"/>
      <c r="AH71" s="464"/>
      <c r="AI71" s="464"/>
      <c r="AJ71" s="468"/>
    </row>
    <row r="72" spans="1:36" ht="11.25" customHeight="1">
      <c r="A72" s="464"/>
      <c r="B72" s="464"/>
      <c r="C72" s="464"/>
      <c r="D72" s="464"/>
      <c r="E72" s="464"/>
      <c r="F72" s="464"/>
      <c r="G72" s="464"/>
      <c r="H72" s="464"/>
      <c r="I72" s="464"/>
      <c r="J72" s="465"/>
      <c r="K72" s="466"/>
      <c r="L72" s="467"/>
      <c r="M72" s="467"/>
      <c r="N72" s="467"/>
      <c r="O72" s="467"/>
      <c r="P72" s="467"/>
      <c r="Q72" s="467"/>
      <c r="R72" s="467"/>
      <c r="S72" s="467"/>
      <c r="T72" s="467"/>
      <c r="U72" s="467"/>
      <c r="V72" s="467"/>
      <c r="W72" s="467"/>
      <c r="X72" s="464"/>
      <c r="Y72" s="464"/>
      <c r="Z72" s="464"/>
      <c r="AA72" s="464"/>
      <c r="AB72" s="464"/>
      <c r="AC72" s="464"/>
      <c r="AD72" s="464"/>
      <c r="AE72" s="464"/>
      <c r="AF72" s="464"/>
      <c r="AG72" s="464"/>
      <c r="AH72" s="464"/>
      <c r="AI72" s="464"/>
      <c r="AJ72" s="468"/>
    </row>
    <row r="73" spans="1:36" ht="11.25" customHeight="1">
      <c r="A73" s="464"/>
      <c r="B73" s="464"/>
      <c r="C73" s="464"/>
      <c r="D73" s="464"/>
      <c r="E73" s="464"/>
      <c r="F73" s="464"/>
      <c r="G73" s="464"/>
      <c r="H73" s="464"/>
      <c r="I73" s="464"/>
      <c r="J73" s="465"/>
      <c r="K73" s="466"/>
      <c r="L73" s="467"/>
      <c r="M73" s="467"/>
      <c r="N73" s="467"/>
      <c r="O73" s="467"/>
      <c r="P73" s="467"/>
      <c r="Q73" s="467"/>
      <c r="R73" s="467"/>
      <c r="S73" s="467"/>
      <c r="T73" s="467"/>
      <c r="U73" s="467"/>
      <c r="V73" s="467"/>
      <c r="W73" s="467"/>
      <c r="X73" s="464"/>
      <c r="Y73" s="464"/>
      <c r="Z73" s="464"/>
      <c r="AA73" s="464"/>
      <c r="AB73" s="464"/>
      <c r="AC73" s="464"/>
      <c r="AD73" s="464"/>
      <c r="AE73" s="464"/>
      <c r="AF73" s="464"/>
      <c r="AG73" s="464"/>
      <c r="AH73" s="464"/>
      <c r="AI73" s="464"/>
      <c r="AJ73" s="468"/>
    </row>
    <row r="74" spans="1:36" ht="11.25" customHeight="1">
      <c r="A74" s="464"/>
      <c r="B74" s="464"/>
      <c r="C74" s="464"/>
      <c r="D74" s="464"/>
      <c r="E74" s="464"/>
      <c r="F74" s="464"/>
      <c r="G74" s="464"/>
      <c r="H74" s="464"/>
      <c r="I74" s="464"/>
      <c r="J74" s="465"/>
      <c r="K74" s="466"/>
      <c r="L74" s="467"/>
      <c r="M74" s="467"/>
      <c r="N74" s="467"/>
      <c r="O74" s="467"/>
      <c r="P74" s="467"/>
      <c r="Q74" s="467"/>
      <c r="R74" s="467"/>
      <c r="S74" s="467"/>
      <c r="T74" s="467"/>
      <c r="U74" s="467"/>
      <c r="V74" s="467"/>
      <c r="W74" s="467"/>
      <c r="X74" s="464"/>
      <c r="Y74" s="464"/>
      <c r="Z74" s="464"/>
      <c r="AA74" s="464"/>
      <c r="AB74" s="464"/>
      <c r="AC74" s="464"/>
      <c r="AD74" s="464"/>
      <c r="AE74" s="464"/>
      <c r="AF74" s="464"/>
      <c r="AG74" s="464"/>
      <c r="AH74" s="464"/>
      <c r="AI74" s="464"/>
      <c r="AJ74" s="468"/>
    </row>
    <row r="75" spans="1:36" ht="11.25" customHeight="1">
      <c r="A75" s="464"/>
      <c r="B75" s="464"/>
      <c r="C75" s="464"/>
      <c r="D75" s="464"/>
      <c r="E75" s="464"/>
      <c r="F75" s="464"/>
      <c r="G75" s="464"/>
      <c r="H75" s="464"/>
      <c r="I75" s="464"/>
      <c r="J75" s="465"/>
      <c r="K75" s="466"/>
      <c r="L75" s="467"/>
      <c r="M75" s="467"/>
      <c r="N75" s="467"/>
      <c r="O75" s="467"/>
      <c r="P75" s="467"/>
      <c r="Q75" s="467"/>
      <c r="R75" s="467"/>
      <c r="S75" s="467"/>
      <c r="T75" s="467"/>
      <c r="U75" s="467"/>
      <c r="V75" s="467"/>
      <c r="W75" s="467"/>
      <c r="X75" s="464"/>
      <c r="Y75" s="464"/>
      <c r="Z75" s="464"/>
      <c r="AA75" s="464"/>
      <c r="AB75" s="464"/>
      <c r="AC75" s="464"/>
      <c r="AD75" s="464"/>
      <c r="AE75" s="464"/>
      <c r="AF75" s="464"/>
      <c r="AG75" s="464"/>
      <c r="AH75" s="464"/>
      <c r="AI75" s="464"/>
      <c r="AJ75" s="468"/>
    </row>
    <row r="76" spans="1:36" ht="11.25" customHeight="1">
      <c r="A76" s="464"/>
      <c r="B76" s="464"/>
      <c r="C76" s="464"/>
      <c r="D76" s="464"/>
      <c r="E76" s="464"/>
      <c r="F76" s="464"/>
      <c r="G76" s="464"/>
      <c r="H76" s="464"/>
      <c r="I76" s="464"/>
      <c r="J76" s="465"/>
      <c r="K76" s="466"/>
      <c r="L76" s="467"/>
      <c r="M76" s="467"/>
      <c r="N76" s="467"/>
      <c r="O76" s="467"/>
      <c r="P76" s="467"/>
      <c r="Q76" s="467"/>
      <c r="R76" s="467"/>
      <c r="S76" s="467"/>
      <c r="T76" s="467"/>
      <c r="U76" s="467"/>
      <c r="V76" s="467"/>
      <c r="W76" s="467"/>
      <c r="X76" s="464"/>
      <c r="Y76" s="464"/>
      <c r="Z76" s="464"/>
      <c r="AA76" s="464"/>
      <c r="AB76" s="464"/>
      <c r="AC76" s="464"/>
      <c r="AD76" s="464"/>
      <c r="AE76" s="464"/>
      <c r="AF76" s="464"/>
      <c r="AG76" s="464"/>
      <c r="AH76" s="464"/>
      <c r="AI76" s="464"/>
      <c r="AJ76" s="468"/>
    </row>
    <row r="77" spans="1:36" ht="11.25" customHeight="1">
      <c r="A77" s="464"/>
      <c r="B77" s="464"/>
      <c r="C77" s="464"/>
      <c r="D77" s="464"/>
      <c r="E77" s="464"/>
      <c r="F77" s="464"/>
      <c r="G77" s="464"/>
      <c r="H77" s="464"/>
      <c r="I77" s="464"/>
      <c r="J77" s="465"/>
      <c r="K77" s="466"/>
      <c r="L77" s="467"/>
      <c r="M77" s="467"/>
      <c r="N77" s="467"/>
      <c r="O77" s="467"/>
      <c r="P77" s="467"/>
      <c r="Q77" s="467"/>
      <c r="R77" s="467"/>
      <c r="S77" s="467"/>
      <c r="T77" s="467"/>
      <c r="U77" s="467"/>
      <c r="V77" s="467"/>
      <c r="W77" s="467"/>
      <c r="X77" s="464"/>
      <c r="Y77" s="464"/>
      <c r="Z77" s="464"/>
      <c r="AA77" s="464"/>
      <c r="AB77" s="464"/>
      <c r="AC77" s="464"/>
      <c r="AD77" s="464"/>
      <c r="AE77" s="464"/>
      <c r="AF77" s="464"/>
      <c r="AG77" s="464"/>
      <c r="AH77" s="464"/>
      <c r="AI77" s="464"/>
      <c r="AJ77" s="468"/>
    </row>
    <row r="78" spans="1:36" ht="11.25" customHeight="1">
      <c r="A78" s="464"/>
      <c r="B78" s="464"/>
      <c r="C78" s="464"/>
      <c r="D78" s="464"/>
      <c r="E78" s="464"/>
      <c r="F78" s="464"/>
      <c r="G78" s="464"/>
      <c r="H78" s="464"/>
      <c r="I78" s="464"/>
      <c r="J78" s="465"/>
      <c r="K78" s="466"/>
      <c r="L78" s="467"/>
      <c r="M78" s="467"/>
      <c r="N78" s="467"/>
      <c r="O78" s="467"/>
      <c r="P78" s="467"/>
      <c r="Q78" s="467"/>
      <c r="R78" s="467"/>
      <c r="S78" s="467"/>
      <c r="T78" s="467"/>
      <c r="U78" s="467"/>
      <c r="V78" s="467"/>
      <c r="W78" s="467"/>
      <c r="X78" s="464"/>
      <c r="Y78" s="464"/>
      <c r="Z78" s="464"/>
      <c r="AA78" s="464"/>
      <c r="AB78" s="464"/>
      <c r="AC78" s="464"/>
      <c r="AD78" s="464"/>
      <c r="AE78" s="464"/>
      <c r="AF78" s="464"/>
      <c r="AG78" s="464"/>
      <c r="AH78" s="464"/>
      <c r="AI78" s="464"/>
      <c r="AJ78" s="468"/>
    </row>
    <row r="79" spans="1:36" ht="11.25" customHeight="1">
      <c r="A79" s="464"/>
      <c r="B79" s="464"/>
      <c r="C79" s="464"/>
      <c r="D79" s="464"/>
      <c r="E79" s="464"/>
      <c r="F79" s="464"/>
      <c r="G79" s="464"/>
      <c r="H79" s="464"/>
      <c r="I79" s="464"/>
      <c r="J79" s="465"/>
      <c r="K79" s="466"/>
      <c r="L79" s="467"/>
      <c r="M79" s="467"/>
      <c r="N79" s="467"/>
      <c r="O79" s="467"/>
      <c r="P79" s="467"/>
      <c r="Q79" s="467"/>
      <c r="R79" s="467"/>
      <c r="S79" s="467"/>
      <c r="T79" s="467"/>
      <c r="U79" s="467"/>
      <c r="V79" s="467"/>
      <c r="W79" s="467"/>
      <c r="X79" s="464"/>
      <c r="Y79" s="464"/>
      <c r="Z79" s="464"/>
      <c r="AA79" s="464"/>
      <c r="AB79" s="464"/>
      <c r="AC79" s="464"/>
      <c r="AD79" s="464"/>
      <c r="AE79" s="464"/>
      <c r="AF79" s="464"/>
      <c r="AG79" s="464"/>
      <c r="AH79" s="464"/>
      <c r="AI79" s="464"/>
      <c r="AJ79" s="468"/>
    </row>
    <row r="80" spans="1:36" ht="11.25" customHeight="1">
      <c r="A80" s="464"/>
      <c r="B80" s="464"/>
      <c r="C80" s="464"/>
      <c r="D80" s="464"/>
      <c r="E80" s="464"/>
      <c r="F80" s="464"/>
      <c r="G80" s="464"/>
      <c r="H80" s="464"/>
      <c r="I80" s="464"/>
      <c r="J80" s="465"/>
      <c r="K80" s="466"/>
      <c r="L80" s="467"/>
      <c r="M80" s="467"/>
      <c r="N80" s="467"/>
      <c r="O80" s="467"/>
      <c r="P80" s="467"/>
      <c r="Q80" s="467"/>
      <c r="R80" s="467"/>
      <c r="S80" s="467"/>
      <c r="T80" s="467"/>
      <c r="U80" s="467"/>
      <c r="V80" s="467"/>
      <c r="W80" s="467"/>
      <c r="X80" s="464"/>
      <c r="Y80" s="464"/>
      <c r="Z80" s="464"/>
      <c r="AA80" s="464"/>
      <c r="AB80" s="464"/>
      <c r="AC80" s="464"/>
      <c r="AD80" s="464"/>
      <c r="AE80" s="464"/>
      <c r="AF80" s="464"/>
      <c r="AG80" s="464"/>
      <c r="AH80" s="464"/>
      <c r="AI80" s="464"/>
      <c r="AJ80" s="468"/>
    </row>
    <row r="81" spans="1:36" ht="11.25" customHeight="1">
      <c r="A81" s="464"/>
      <c r="B81" s="464"/>
      <c r="C81" s="464"/>
      <c r="D81" s="464"/>
      <c r="E81" s="464"/>
      <c r="F81" s="464"/>
      <c r="G81" s="464"/>
      <c r="H81" s="464"/>
      <c r="I81" s="464"/>
      <c r="J81" s="465"/>
      <c r="K81" s="466"/>
      <c r="L81" s="467"/>
      <c r="M81" s="467"/>
      <c r="N81" s="467"/>
      <c r="O81" s="467"/>
      <c r="P81" s="467"/>
      <c r="Q81" s="467"/>
      <c r="R81" s="467"/>
      <c r="S81" s="467"/>
      <c r="T81" s="467"/>
      <c r="U81" s="467"/>
      <c r="V81" s="467"/>
      <c r="W81" s="467"/>
      <c r="X81" s="464"/>
      <c r="Y81" s="464"/>
      <c r="Z81" s="464"/>
      <c r="AA81" s="464"/>
      <c r="AB81" s="464"/>
      <c r="AC81" s="464"/>
      <c r="AD81" s="464"/>
      <c r="AE81" s="464"/>
      <c r="AF81" s="464"/>
      <c r="AG81" s="464"/>
      <c r="AH81" s="464"/>
      <c r="AI81" s="464"/>
      <c r="AJ81" s="468"/>
    </row>
    <row r="82" spans="1:36" ht="11.25" customHeight="1">
      <c r="A82" s="464"/>
      <c r="B82" s="464"/>
      <c r="C82" s="464"/>
      <c r="D82" s="464"/>
      <c r="E82" s="464"/>
      <c r="F82" s="464"/>
      <c r="G82" s="464"/>
      <c r="H82" s="464"/>
      <c r="I82" s="464"/>
      <c r="J82" s="465"/>
      <c r="K82" s="466"/>
      <c r="L82" s="467"/>
      <c r="M82" s="467"/>
      <c r="N82" s="467"/>
      <c r="O82" s="467"/>
      <c r="P82" s="467"/>
      <c r="Q82" s="467"/>
      <c r="R82" s="467"/>
      <c r="S82" s="467"/>
      <c r="T82" s="467"/>
      <c r="U82" s="467"/>
      <c r="V82" s="467"/>
      <c r="W82" s="467"/>
      <c r="X82" s="464"/>
      <c r="Y82" s="464"/>
      <c r="Z82" s="464"/>
      <c r="AA82" s="464"/>
      <c r="AB82" s="464"/>
      <c r="AC82" s="464"/>
      <c r="AD82" s="464"/>
      <c r="AE82" s="464"/>
      <c r="AF82" s="464"/>
      <c r="AG82" s="464"/>
      <c r="AH82" s="464"/>
      <c r="AI82" s="464"/>
      <c r="AJ82" s="468"/>
    </row>
    <row r="83" spans="1:36" ht="11.25" customHeight="1">
      <c r="A83" s="464"/>
      <c r="B83" s="464"/>
      <c r="C83" s="464"/>
      <c r="D83" s="464"/>
      <c r="E83" s="464"/>
      <c r="F83" s="464"/>
      <c r="G83" s="464"/>
      <c r="H83" s="464"/>
      <c r="I83" s="464"/>
      <c r="J83" s="465"/>
      <c r="K83" s="466"/>
      <c r="L83" s="467"/>
      <c r="M83" s="467"/>
      <c r="N83" s="467"/>
      <c r="O83" s="467"/>
      <c r="P83" s="467"/>
      <c r="Q83" s="467"/>
      <c r="R83" s="467"/>
      <c r="S83" s="467"/>
      <c r="T83" s="467"/>
      <c r="U83" s="467"/>
      <c r="V83" s="467"/>
      <c r="W83" s="467"/>
      <c r="X83" s="464"/>
      <c r="Y83" s="464"/>
      <c r="Z83" s="464"/>
      <c r="AA83" s="464"/>
      <c r="AB83" s="464"/>
      <c r="AC83" s="464"/>
      <c r="AD83" s="464"/>
      <c r="AE83" s="464"/>
      <c r="AF83" s="464"/>
      <c r="AG83" s="464"/>
      <c r="AH83" s="464"/>
      <c r="AI83" s="464"/>
      <c r="AJ83" s="468"/>
    </row>
    <row r="84" spans="1:36" ht="11.25" customHeight="1">
      <c r="A84" s="464"/>
      <c r="B84" s="464"/>
      <c r="C84" s="464"/>
      <c r="D84" s="464"/>
      <c r="E84" s="464"/>
      <c r="F84" s="464"/>
      <c r="G84" s="464"/>
      <c r="H84" s="464"/>
      <c r="I84" s="464"/>
      <c r="J84" s="465"/>
      <c r="K84" s="466"/>
      <c r="L84" s="467"/>
      <c r="M84" s="467"/>
      <c r="N84" s="467"/>
      <c r="O84" s="467"/>
      <c r="P84" s="467"/>
      <c r="Q84" s="467"/>
      <c r="R84" s="467"/>
      <c r="S84" s="467"/>
      <c r="T84" s="467"/>
      <c r="U84" s="467"/>
      <c r="V84" s="467"/>
      <c r="W84" s="467"/>
      <c r="X84" s="464"/>
      <c r="Y84" s="464"/>
      <c r="Z84" s="464"/>
      <c r="AA84" s="464"/>
      <c r="AB84" s="464"/>
      <c r="AC84" s="464"/>
      <c r="AD84" s="464"/>
      <c r="AE84" s="464"/>
      <c r="AF84" s="464"/>
      <c r="AG84" s="464"/>
      <c r="AH84" s="464"/>
      <c r="AI84" s="464"/>
      <c r="AJ84" s="468"/>
    </row>
    <row r="85" spans="1:36" ht="11.25" customHeight="1">
      <c r="A85" s="464"/>
      <c r="B85" s="464"/>
      <c r="C85" s="464"/>
      <c r="D85" s="464"/>
      <c r="E85" s="464"/>
      <c r="F85" s="464"/>
      <c r="G85" s="464"/>
      <c r="H85" s="464"/>
      <c r="I85" s="464"/>
      <c r="J85" s="465"/>
      <c r="K85" s="466"/>
      <c r="L85" s="467"/>
      <c r="M85" s="467"/>
      <c r="N85" s="467"/>
      <c r="O85" s="467"/>
      <c r="P85" s="467"/>
      <c r="Q85" s="467"/>
      <c r="R85" s="467"/>
      <c r="S85" s="467"/>
      <c r="T85" s="467"/>
      <c r="U85" s="467"/>
      <c r="V85" s="467"/>
      <c r="W85" s="467"/>
      <c r="X85" s="464"/>
      <c r="Y85" s="464"/>
      <c r="Z85" s="464"/>
      <c r="AA85" s="464"/>
      <c r="AB85" s="464"/>
      <c r="AC85" s="464"/>
      <c r="AD85" s="464"/>
      <c r="AE85" s="464"/>
      <c r="AF85" s="464"/>
      <c r="AG85" s="464"/>
      <c r="AH85" s="464"/>
      <c r="AI85" s="464"/>
      <c r="AJ85" s="468"/>
    </row>
    <row r="86" spans="1:36" ht="11.25" customHeight="1">
      <c r="A86" s="464"/>
      <c r="B86" s="464"/>
      <c r="C86" s="464"/>
      <c r="D86" s="464"/>
      <c r="E86" s="464"/>
      <c r="F86" s="464"/>
      <c r="G86" s="464"/>
      <c r="H86" s="464"/>
      <c r="I86" s="464"/>
      <c r="J86" s="465"/>
      <c r="K86" s="466"/>
      <c r="L86" s="467"/>
      <c r="M86" s="467"/>
      <c r="N86" s="467"/>
      <c r="O86" s="467"/>
      <c r="P86" s="467"/>
      <c r="Q86" s="467"/>
      <c r="R86" s="467"/>
      <c r="S86" s="467"/>
      <c r="T86" s="467"/>
      <c r="U86" s="467"/>
      <c r="V86" s="467"/>
      <c r="W86" s="467"/>
      <c r="X86" s="464"/>
      <c r="Y86" s="464"/>
      <c r="Z86" s="464"/>
      <c r="AA86" s="464"/>
      <c r="AB86" s="464"/>
      <c r="AC86" s="464"/>
      <c r="AD86" s="464"/>
      <c r="AE86" s="464"/>
      <c r="AF86" s="464"/>
      <c r="AG86" s="464"/>
      <c r="AH86" s="464"/>
      <c r="AI86" s="464"/>
      <c r="AJ86" s="468"/>
    </row>
    <row r="87" spans="1:36" ht="11.25" customHeight="1">
      <c r="A87" s="464"/>
      <c r="B87" s="464"/>
      <c r="C87" s="464"/>
      <c r="D87" s="464"/>
      <c r="E87" s="464"/>
      <c r="F87" s="464"/>
      <c r="G87" s="464"/>
      <c r="H87" s="464"/>
      <c r="I87" s="464"/>
      <c r="J87" s="465"/>
      <c r="K87" s="466"/>
      <c r="L87" s="467"/>
      <c r="M87" s="467"/>
      <c r="N87" s="467"/>
      <c r="O87" s="467"/>
      <c r="P87" s="467"/>
      <c r="Q87" s="467"/>
      <c r="R87" s="467"/>
      <c r="S87" s="467"/>
      <c r="T87" s="467"/>
      <c r="U87" s="467"/>
      <c r="V87" s="467"/>
      <c r="W87" s="467"/>
      <c r="X87" s="464"/>
      <c r="Y87" s="464"/>
      <c r="Z87" s="464"/>
      <c r="AA87" s="464"/>
      <c r="AB87" s="464"/>
      <c r="AC87" s="464"/>
      <c r="AD87" s="464"/>
      <c r="AE87" s="464"/>
      <c r="AF87" s="464"/>
      <c r="AG87" s="464"/>
      <c r="AH87" s="464"/>
      <c r="AI87" s="464"/>
      <c r="AJ87" s="468"/>
    </row>
    <row r="88" spans="1:36" ht="11.25" customHeight="1">
      <c r="A88" s="464"/>
      <c r="B88" s="464"/>
      <c r="C88" s="464"/>
      <c r="D88" s="464"/>
      <c r="E88" s="464"/>
      <c r="F88" s="464"/>
      <c r="G88" s="464"/>
      <c r="H88" s="464"/>
      <c r="I88" s="464"/>
      <c r="J88" s="465"/>
      <c r="K88" s="466"/>
      <c r="L88" s="467"/>
      <c r="M88" s="467"/>
      <c r="N88" s="467"/>
      <c r="O88" s="467"/>
      <c r="P88" s="467"/>
      <c r="Q88" s="467"/>
      <c r="R88" s="467"/>
      <c r="S88" s="467"/>
      <c r="T88" s="467"/>
      <c r="U88" s="467"/>
      <c r="V88" s="467"/>
      <c r="W88" s="467"/>
      <c r="X88" s="464"/>
      <c r="Y88" s="464"/>
      <c r="Z88" s="464"/>
      <c r="AA88" s="464"/>
      <c r="AB88" s="464"/>
      <c r="AC88" s="464"/>
      <c r="AD88" s="464"/>
      <c r="AE88" s="464"/>
      <c r="AF88" s="464"/>
      <c r="AG88" s="464"/>
      <c r="AH88" s="464"/>
      <c r="AI88" s="464"/>
      <c r="AJ88" s="468"/>
    </row>
    <row r="89" spans="1:36" ht="11.25" customHeight="1">
      <c r="A89" s="464"/>
      <c r="B89" s="464"/>
      <c r="C89" s="464"/>
      <c r="D89" s="464"/>
      <c r="E89" s="464"/>
      <c r="F89" s="464"/>
      <c r="G89" s="464"/>
      <c r="H89" s="464"/>
      <c r="I89" s="464"/>
      <c r="J89" s="465"/>
      <c r="K89" s="466"/>
      <c r="L89" s="467"/>
      <c r="M89" s="467"/>
      <c r="N89" s="467"/>
      <c r="O89" s="467"/>
      <c r="P89" s="467"/>
      <c r="Q89" s="467"/>
      <c r="R89" s="467"/>
      <c r="S89" s="467"/>
      <c r="T89" s="467"/>
      <c r="U89" s="467"/>
      <c r="V89" s="467"/>
      <c r="W89" s="467"/>
      <c r="X89" s="464"/>
      <c r="Y89" s="464"/>
      <c r="Z89" s="464"/>
      <c r="AA89" s="464"/>
      <c r="AB89" s="464"/>
      <c r="AC89" s="464"/>
      <c r="AD89" s="464"/>
      <c r="AE89" s="464"/>
      <c r="AF89" s="464"/>
      <c r="AG89" s="464"/>
      <c r="AH89" s="464"/>
      <c r="AI89" s="464"/>
      <c r="AJ89" s="468"/>
    </row>
    <row r="90" spans="1:36" ht="11.25" customHeight="1">
      <c r="A90" s="464"/>
      <c r="B90" s="464"/>
      <c r="C90" s="464"/>
      <c r="D90" s="464"/>
      <c r="E90" s="464"/>
      <c r="F90" s="464"/>
      <c r="G90" s="464"/>
      <c r="H90" s="464"/>
      <c r="I90" s="464"/>
      <c r="J90" s="465"/>
      <c r="K90" s="466"/>
      <c r="L90" s="467"/>
      <c r="M90" s="467"/>
      <c r="N90" s="467"/>
      <c r="O90" s="467"/>
      <c r="P90" s="467"/>
      <c r="Q90" s="467"/>
      <c r="R90" s="467"/>
      <c r="S90" s="467"/>
      <c r="T90" s="467"/>
      <c r="U90" s="467"/>
      <c r="V90" s="467"/>
      <c r="W90" s="467"/>
      <c r="X90" s="464"/>
      <c r="Y90" s="464"/>
      <c r="Z90" s="464"/>
      <c r="AA90" s="464"/>
      <c r="AB90" s="464"/>
      <c r="AC90" s="464"/>
      <c r="AD90" s="464"/>
      <c r="AE90" s="464"/>
      <c r="AF90" s="464"/>
      <c r="AG90" s="464"/>
      <c r="AH90" s="464"/>
      <c r="AI90" s="464"/>
      <c r="AJ90" s="468"/>
    </row>
    <row r="91" spans="1:36" ht="11.25" customHeight="1">
      <c r="A91" s="464"/>
      <c r="B91" s="464"/>
      <c r="C91" s="464"/>
      <c r="D91" s="464"/>
      <c r="E91" s="464"/>
      <c r="F91" s="464"/>
      <c r="G91" s="464"/>
      <c r="H91" s="464"/>
      <c r="I91" s="464"/>
      <c r="J91" s="465"/>
      <c r="K91" s="466"/>
      <c r="L91" s="467"/>
      <c r="M91" s="467"/>
      <c r="N91" s="467"/>
      <c r="O91" s="467"/>
      <c r="P91" s="467"/>
      <c r="Q91" s="467"/>
      <c r="R91" s="467"/>
      <c r="S91" s="467"/>
      <c r="T91" s="467"/>
      <c r="U91" s="467"/>
      <c r="V91" s="467"/>
      <c r="W91" s="467"/>
      <c r="X91" s="464"/>
      <c r="Y91" s="464"/>
      <c r="Z91" s="464"/>
      <c r="AA91" s="464"/>
      <c r="AB91" s="464"/>
      <c r="AC91" s="464"/>
      <c r="AD91" s="464"/>
      <c r="AE91" s="464"/>
      <c r="AF91" s="464"/>
      <c r="AG91" s="464"/>
      <c r="AH91" s="464"/>
      <c r="AI91" s="464"/>
      <c r="AJ91" s="468"/>
    </row>
    <row r="92" spans="1:36" ht="11.25" customHeight="1">
      <c r="A92" s="464"/>
      <c r="B92" s="464"/>
      <c r="C92" s="464"/>
      <c r="D92" s="464"/>
      <c r="E92" s="464"/>
      <c r="F92" s="464"/>
      <c r="G92" s="464"/>
      <c r="H92" s="464"/>
      <c r="I92" s="464"/>
      <c r="J92" s="465"/>
      <c r="K92" s="466"/>
      <c r="L92" s="467"/>
      <c r="M92" s="467"/>
      <c r="N92" s="467"/>
      <c r="O92" s="467"/>
      <c r="P92" s="467"/>
      <c r="Q92" s="467"/>
      <c r="R92" s="467"/>
      <c r="S92" s="467"/>
      <c r="T92" s="467"/>
      <c r="U92" s="467"/>
      <c r="V92" s="467"/>
      <c r="W92" s="467"/>
      <c r="X92" s="464"/>
      <c r="Y92" s="464"/>
      <c r="Z92" s="464"/>
      <c r="AA92" s="464"/>
      <c r="AB92" s="464"/>
      <c r="AC92" s="464"/>
      <c r="AD92" s="464"/>
      <c r="AE92" s="464"/>
      <c r="AF92" s="464"/>
      <c r="AG92" s="464"/>
      <c r="AH92" s="464"/>
      <c r="AI92" s="464"/>
      <c r="AJ92" s="468"/>
    </row>
    <row r="93" spans="1:36" ht="11.25" customHeight="1">
      <c r="A93" s="464"/>
      <c r="B93" s="464"/>
      <c r="C93" s="464"/>
      <c r="D93" s="464"/>
      <c r="E93" s="464"/>
      <c r="F93" s="464"/>
      <c r="G93" s="464"/>
      <c r="H93" s="464"/>
      <c r="I93" s="464"/>
      <c r="J93" s="465"/>
      <c r="K93" s="466"/>
      <c r="L93" s="467"/>
      <c r="M93" s="467"/>
      <c r="N93" s="467"/>
      <c r="O93" s="467"/>
      <c r="P93" s="467"/>
      <c r="Q93" s="467"/>
      <c r="R93" s="467"/>
      <c r="S93" s="467"/>
      <c r="T93" s="467"/>
      <c r="U93" s="467"/>
      <c r="V93" s="467"/>
      <c r="W93" s="467"/>
      <c r="X93" s="464"/>
      <c r="Y93" s="464"/>
      <c r="Z93" s="464"/>
      <c r="AA93" s="464"/>
      <c r="AB93" s="464"/>
      <c r="AC93" s="464"/>
      <c r="AD93" s="464"/>
      <c r="AE93" s="464"/>
      <c r="AF93" s="464"/>
      <c r="AG93" s="464"/>
      <c r="AH93" s="464"/>
      <c r="AI93" s="464"/>
      <c r="AJ93" s="468"/>
    </row>
    <row r="94" spans="1:36" ht="11.25" customHeight="1">
      <c r="A94" s="464"/>
      <c r="B94" s="464"/>
      <c r="C94" s="464"/>
      <c r="D94" s="464"/>
      <c r="E94" s="464"/>
      <c r="F94" s="464"/>
      <c r="G94" s="464"/>
      <c r="H94" s="464"/>
      <c r="I94" s="464"/>
      <c r="J94" s="465"/>
      <c r="K94" s="466"/>
      <c r="L94" s="467"/>
      <c r="M94" s="467"/>
      <c r="N94" s="467"/>
      <c r="O94" s="467"/>
      <c r="P94" s="467"/>
      <c r="Q94" s="467"/>
      <c r="R94" s="467"/>
      <c r="S94" s="467"/>
      <c r="T94" s="467"/>
      <c r="U94" s="467"/>
      <c r="V94" s="467"/>
      <c r="W94" s="467"/>
      <c r="X94" s="464"/>
      <c r="Y94" s="464"/>
      <c r="Z94" s="464"/>
      <c r="AA94" s="464"/>
      <c r="AB94" s="464"/>
      <c r="AC94" s="464"/>
      <c r="AD94" s="464"/>
      <c r="AE94" s="464"/>
      <c r="AF94" s="464"/>
      <c r="AG94" s="464"/>
      <c r="AH94" s="464"/>
      <c r="AI94" s="464"/>
      <c r="AJ94" s="468"/>
    </row>
    <row r="95" spans="1:36" ht="11.25" customHeight="1">
      <c r="A95" s="464"/>
      <c r="B95" s="464"/>
      <c r="C95" s="464"/>
      <c r="D95" s="464"/>
      <c r="E95" s="464"/>
      <c r="F95" s="464"/>
      <c r="G95" s="464"/>
      <c r="H95" s="464"/>
      <c r="I95" s="464"/>
      <c r="J95" s="465"/>
      <c r="K95" s="466"/>
      <c r="L95" s="467"/>
      <c r="M95" s="467"/>
      <c r="N95" s="467"/>
      <c r="O95" s="467"/>
      <c r="P95" s="467"/>
      <c r="Q95" s="467"/>
      <c r="R95" s="467"/>
      <c r="S95" s="467"/>
      <c r="T95" s="467"/>
      <c r="U95" s="467"/>
      <c r="V95" s="467"/>
      <c r="W95" s="467"/>
      <c r="X95" s="464"/>
      <c r="Y95" s="464"/>
      <c r="Z95" s="464"/>
      <c r="AA95" s="464"/>
      <c r="AB95" s="464"/>
      <c r="AC95" s="464"/>
      <c r="AD95" s="464"/>
      <c r="AE95" s="464"/>
      <c r="AF95" s="464"/>
      <c r="AG95" s="464"/>
      <c r="AH95" s="464"/>
      <c r="AI95" s="464"/>
      <c r="AJ95" s="468"/>
    </row>
    <row r="96" spans="1:36" ht="11.25" customHeight="1">
      <c r="A96" s="464"/>
      <c r="B96" s="464"/>
      <c r="C96" s="464"/>
      <c r="D96" s="464"/>
      <c r="E96" s="464"/>
      <c r="F96" s="464"/>
      <c r="G96" s="464"/>
      <c r="H96" s="464"/>
      <c r="I96" s="464"/>
      <c r="J96" s="465"/>
      <c r="K96" s="466"/>
      <c r="L96" s="467"/>
      <c r="M96" s="467"/>
      <c r="N96" s="467"/>
      <c r="O96" s="467"/>
      <c r="P96" s="467"/>
      <c r="Q96" s="467"/>
      <c r="R96" s="467"/>
      <c r="S96" s="467"/>
      <c r="T96" s="467"/>
      <c r="U96" s="467"/>
      <c r="V96" s="467"/>
      <c r="W96" s="467"/>
      <c r="X96" s="464"/>
      <c r="Y96" s="464"/>
      <c r="Z96" s="464"/>
      <c r="AA96" s="464"/>
      <c r="AB96" s="464"/>
      <c r="AC96" s="464"/>
      <c r="AD96" s="464"/>
      <c r="AE96" s="464"/>
      <c r="AF96" s="464"/>
      <c r="AG96" s="464"/>
      <c r="AH96" s="464"/>
      <c r="AI96" s="464"/>
      <c r="AJ96" s="468"/>
    </row>
    <row r="97" spans="1:36" ht="11.25" customHeight="1">
      <c r="A97" s="464"/>
      <c r="B97" s="464"/>
      <c r="C97" s="464"/>
      <c r="D97" s="464"/>
      <c r="E97" s="464"/>
      <c r="F97" s="464"/>
      <c r="G97" s="464"/>
      <c r="H97" s="464"/>
      <c r="I97" s="464"/>
      <c r="J97" s="465"/>
      <c r="K97" s="466"/>
      <c r="L97" s="467"/>
      <c r="M97" s="467"/>
      <c r="N97" s="467"/>
      <c r="O97" s="467"/>
      <c r="P97" s="467"/>
      <c r="Q97" s="467"/>
      <c r="R97" s="467"/>
      <c r="S97" s="467"/>
      <c r="T97" s="467"/>
      <c r="U97" s="467"/>
      <c r="V97" s="467"/>
      <c r="W97" s="467"/>
      <c r="X97" s="464"/>
      <c r="Y97" s="464"/>
      <c r="Z97" s="464"/>
      <c r="AA97" s="464"/>
      <c r="AB97" s="464"/>
      <c r="AC97" s="464"/>
      <c r="AD97" s="464"/>
      <c r="AE97" s="464"/>
      <c r="AF97" s="464"/>
      <c r="AG97" s="464"/>
      <c r="AH97" s="464"/>
      <c r="AI97" s="464"/>
      <c r="AJ97" s="468"/>
    </row>
    <row r="98" spans="1:36" ht="11.25" customHeight="1">
      <c r="A98" s="464"/>
      <c r="B98" s="464"/>
      <c r="C98" s="464"/>
      <c r="D98" s="464"/>
      <c r="E98" s="464"/>
      <c r="F98" s="464"/>
      <c r="G98" s="464"/>
      <c r="H98" s="464"/>
      <c r="I98" s="464"/>
      <c r="J98" s="465"/>
      <c r="K98" s="466"/>
      <c r="L98" s="467"/>
      <c r="M98" s="467"/>
      <c r="N98" s="467"/>
      <c r="O98" s="467"/>
      <c r="P98" s="467"/>
      <c r="Q98" s="467"/>
      <c r="R98" s="467"/>
      <c r="S98" s="467"/>
      <c r="T98" s="467"/>
      <c r="U98" s="467"/>
      <c r="V98" s="467"/>
      <c r="W98" s="467"/>
      <c r="X98" s="464"/>
      <c r="Y98" s="464"/>
      <c r="Z98" s="464"/>
      <c r="AA98" s="464"/>
      <c r="AB98" s="464"/>
      <c r="AC98" s="464"/>
      <c r="AD98" s="464"/>
      <c r="AE98" s="464"/>
      <c r="AF98" s="464"/>
      <c r="AG98" s="464"/>
      <c r="AH98" s="464"/>
      <c r="AI98" s="464"/>
      <c r="AJ98" s="468"/>
    </row>
    <row r="99" spans="1:36" ht="11.25" customHeight="1">
      <c r="A99" s="464"/>
      <c r="B99" s="464"/>
      <c r="C99" s="464"/>
      <c r="D99" s="464"/>
      <c r="E99" s="464"/>
      <c r="F99" s="464"/>
      <c r="G99" s="464"/>
      <c r="H99" s="464"/>
      <c r="I99" s="464"/>
      <c r="J99" s="465"/>
      <c r="K99" s="466"/>
      <c r="L99" s="467"/>
      <c r="M99" s="467"/>
      <c r="N99" s="467"/>
      <c r="O99" s="467"/>
      <c r="P99" s="467"/>
      <c r="Q99" s="467"/>
      <c r="R99" s="467"/>
      <c r="S99" s="467"/>
      <c r="T99" s="467"/>
      <c r="U99" s="467"/>
      <c r="V99" s="467"/>
      <c r="W99" s="467"/>
      <c r="X99" s="464"/>
      <c r="Y99" s="464"/>
      <c r="Z99" s="464"/>
      <c r="AA99" s="464"/>
      <c r="AB99" s="464"/>
      <c r="AC99" s="464"/>
      <c r="AD99" s="464"/>
      <c r="AE99" s="464"/>
      <c r="AF99" s="464"/>
      <c r="AG99" s="464"/>
      <c r="AH99" s="464"/>
      <c r="AI99" s="464"/>
      <c r="AJ99" s="468"/>
    </row>
    <row r="100" spans="1:36" ht="11.25" customHeight="1">
      <c r="A100" s="464"/>
      <c r="B100" s="464"/>
      <c r="C100" s="464"/>
      <c r="D100" s="464"/>
      <c r="E100" s="464"/>
      <c r="F100" s="464"/>
      <c r="G100" s="464"/>
      <c r="H100" s="464"/>
      <c r="I100" s="464"/>
      <c r="J100" s="465"/>
      <c r="K100" s="466"/>
      <c r="L100" s="467"/>
      <c r="M100" s="467"/>
      <c r="N100" s="467"/>
      <c r="O100" s="467"/>
      <c r="P100" s="467"/>
      <c r="Q100" s="467"/>
      <c r="R100" s="467"/>
      <c r="S100" s="467"/>
      <c r="T100" s="467"/>
      <c r="U100" s="467"/>
      <c r="V100" s="467"/>
      <c r="W100" s="467"/>
      <c r="X100" s="464"/>
      <c r="Y100" s="464"/>
      <c r="Z100" s="464"/>
      <c r="AA100" s="464"/>
      <c r="AB100" s="464"/>
      <c r="AC100" s="464"/>
      <c r="AD100" s="464"/>
      <c r="AE100" s="464"/>
      <c r="AF100" s="464"/>
      <c r="AG100" s="464"/>
      <c r="AH100" s="464"/>
      <c r="AI100" s="464"/>
      <c r="AJ100" s="468"/>
    </row>
    <row r="101" spans="1:36" ht="11.25" customHeight="1">
      <c r="A101" s="464"/>
      <c r="B101" s="464"/>
      <c r="C101" s="464"/>
      <c r="D101" s="464"/>
      <c r="E101" s="464"/>
      <c r="F101" s="464"/>
      <c r="G101" s="464"/>
      <c r="H101" s="464"/>
      <c r="I101" s="464"/>
      <c r="J101" s="465"/>
      <c r="K101" s="466"/>
      <c r="L101" s="467"/>
      <c r="M101" s="467"/>
      <c r="N101" s="467"/>
      <c r="O101" s="467"/>
      <c r="P101" s="467"/>
      <c r="Q101" s="467"/>
      <c r="R101" s="467"/>
      <c r="S101" s="467"/>
      <c r="T101" s="467"/>
      <c r="U101" s="467"/>
      <c r="V101" s="467"/>
      <c r="W101" s="467"/>
      <c r="X101" s="464"/>
      <c r="Y101" s="464"/>
      <c r="Z101" s="464"/>
      <c r="AA101" s="464"/>
      <c r="AB101" s="464"/>
      <c r="AC101" s="464"/>
      <c r="AD101" s="464"/>
      <c r="AE101" s="464"/>
      <c r="AF101" s="464"/>
      <c r="AG101" s="464"/>
      <c r="AH101" s="464"/>
      <c r="AI101" s="464"/>
      <c r="AJ101" s="468"/>
    </row>
    <row r="102" spans="1:36" ht="11.25" customHeight="1">
      <c r="A102" s="464"/>
      <c r="B102" s="464"/>
      <c r="C102" s="464"/>
      <c r="D102" s="464"/>
      <c r="E102" s="464"/>
      <c r="F102" s="464"/>
      <c r="G102" s="464"/>
      <c r="H102" s="464"/>
      <c r="I102" s="464"/>
      <c r="J102" s="465"/>
      <c r="K102" s="466"/>
      <c r="L102" s="467"/>
      <c r="M102" s="467"/>
      <c r="N102" s="467"/>
      <c r="O102" s="467"/>
      <c r="P102" s="467"/>
      <c r="Q102" s="467"/>
      <c r="R102" s="467"/>
      <c r="S102" s="467"/>
      <c r="T102" s="467"/>
      <c r="U102" s="467"/>
      <c r="V102" s="467"/>
      <c r="W102" s="467"/>
      <c r="X102" s="464"/>
      <c r="Y102" s="464"/>
      <c r="Z102" s="464"/>
      <c r="AA102" s="464"/>
      <c r="AB102" s="464"/>
      <c r="AC102" s="464"/>
      <c r="AD102" s="464"/>
      <c r="AE102" s="464"/>
      <c r="AF102" s="464"/>
      <c r="AG102" s="464"/>
      <c r="AH102" s="464"/>
      <c r="AI102" s="464"/>
      <c r="AJ102" s="468"/>
    </row>
    <row r="103" spans="1:36" ht="11.25" customHeight="1">
      <c r="A103" s="464"/>
      <c r="B103" s="464"/>
      <c r="C103" s="464"/>
      <c r="D103" s="464"/>
      <c r="E103" s="464"/>
      <c r="F103" s="464"/>
      <c r="G103" s="464"/>
      <c r="H103" s="464"/>
      <c r="I103" s="464"/>
      <c r="J103" s="465"/>
      <c r="K103" s="466"/>
      <c r="L103" s="467"/>
      <c r="M103" s="467"/>
      <c r="N103" s="467"/>
      <c r="O103" s="467"/>
      <c r="P103" s="467"/>
      <c r="Q103" s="467"/>
      <c r="R103" s="467"/>
      <c r="S103" s="467"/>
      <c r="T103" s="467"/>
      <c r="U103" s="467"/>
      <c r="V103" s="467"/>
      <c r="W103" s="467"/>
      <c r="X103" s="464"/>
      <c r="Y103" s="464"/>
      <c r="Z103" s="464"/>
      <c r="AA103" s="464"/>
      <c r="AB103" s="464"/>
      <c r="AC103" s="464"/>
      <c r="AD103" s="464"/>
      <c r="AE103" s="464"/>
      <c r="AF103" s="464"/>
      <c r="AG103" s="464"/>
      <c r="AH103" s="464"/>
      <c r="AI103" s="464"/>
      <c r="AJ103" s="468"/>
    </row>
    <row r="104" spans="1:36" ht="11.25" customHeight="1">
      <c r="A104" s="464"/>
      <c r="B104" s="464"/>
      <c r="C104" s="464"/>
      <c r="D104" s="464"/>
      <c r="E104" s="464"/>
      <c r="F104" s="464"/>
      <c r="G104" s="464"/>
      <c r="H104" s="464"/>
      <c r="I104" s="464"/>
      <c r="J104" s="465"/>
      <c r="K104" s="466"/>
      <c r="L104" s="467"/>
      <c r="M104" s="467"/>
      <c r="N104" s="467"/>
      <c r="O104" s="467"/>
      <c r="P104" s="467"/>
      <c r="Q104" s="467"/>
      <c r="R104" s="467"/>
      <c r="S104" s="467"/>
      <c r="T104" s="467"/>
      <c r="U104" s="467"/>
      <c r="V104" s="467"/>
      <c r="W104" s="467"/>
      <c r="X104" s="464"/>
      <c r="Y104" s="464"/>
      <c r="Z104" s="464"/>
      <c r="AA104" s="464"/>
      <c r="AB104" s="464"/>
      <c r="AC104" s="464"/>
      <c r="AD104" s="464"/>
      <c r="AE104" s="464"/>
      <c r="AF104" s="464"/>
      <c r="AG104" s="464"/>
      <c r="AH104" s="464"/>
      <c r="AI104" s="464"/>
      <c r="AJ104" s="468"/>
    </row>
    <row r="105" spans="1:36" ht="11.25" customHeight="1">
      <c r="A105" s="464"/>
      <c r="B105" s="464"/>
      <c r="C105" s="464"/>
      <c r="D105" s="464"/>
      <c r="E105" s="464"/>
      <c r="F105" s="464"/>
      <c r="G105" s="464"/>
      <c r="H105" s="464"/>
      <c r="I105" s="464"/>
      <c r="J105" s="465"/>
      <c r="K105" s="466"/>
      <c r="L105" s="467"/>
      <c r="M105" s="467"/>
      <c r="N105" s="467"/>
      <c r="O105" s="467"/>
      <c r="P105" s="467"/>
      <c r="Q105" s="467"/>
      <c r="R105" s="467"/>
      <c r="S105" s="467"/>
      <c r="T105" s="467"/>
      <c r="U105" s="467"/>
      <c r="V105" s="467"/>
      <c r="W105" s="467"/>
      <c r="X105" s="464"/>
      <c r="Y105" s="464"/>
      <c r="Z105" s="464"/>
      <c r="AA105" s="464"/>
      <c r="AB105" s="464"/>
      <c r="AC105" s="464"/>
      <c r="AD105" s="464"/>
      <c r="AE105" s="464"/>
      <c r="AF105" s="464"/>
      <c r="AG105" s="464"/>
      <c r="AH105" s="464"/>
      <c r="AI105" s="464"/>
      <c r="AJ105" s="468"/>
    </row>
    <row r="106" spans="1:36" ht="11.25" customHeight="1">
      <c r="A106" s="464"/>
      <c r="B106" s="464"/>
      <c r="C106" s="464"/>
      <c r="D106" s="464"/>
      <c r="E106" s="464"/>
      <c r="F106" s="464"/>
      <c r="G106" s="464"/>
      <c r="H106" s="464"/>
      <c r="I106" s="464"/>
      <c r="J106" s="465"/>
      <c r="K106" s="466"/>
      <c r="L106" s="467"/>
      <c r="M106" s="467"/>
      <c r="N106" s="467"/>
      <c r="O106" s="467"/>
      <c r="P106" s="467"/>
      <c r="Q106" s="467"/>
      <c r="R106" s="467"/>
      <c r="S106" s="467"/>
      <c r="T106" s="467"/>
      <c r="U106" s="467"/>
      <c r="V106" s="467"/>
      <c r="W106" s="467"/>
      <c r="X106" s="464"/>
      <c r="Y106" s="464"/>
      <c r="Z106" s="464"/>
      <c r="AA106" s="464"/>
      <c r="AB106" s="464"/>
      <c r="AC106" s="464"/>
      <c r="AD106" s="464"/>
      <c r="AE106" s="464"/>
      <c r="AF106" s="464"/>
      <c r="AG106" s="464"/>
      <c r="AH106" s="464"/>
      <c r="AI106" s="464"/>
      <c r="AJ106" s="468"/>
    </row>
    <row r="107" spans="1:36" ht="11.25" customHeight="1">
      <c r="A107" s="464"/>
      <c r="B107" s="464"/>
      <c r="C107" s="464"/>
      <c r="D107" s="464"/>
      <c r="E107" s="464"/>
      <c r="F107" s="464"/>
      <c r="G107" s="464"/>
      <c r="H107" s="464"/>
      <c r="I107" s="464"/>
      <c r="J107" s="465"/>
      <c r="K107" s="466"/>
      <c r="L107" s="467"/>
      <c r="M107" s="467"/>
      <c r="N107" s="467"/>
      <c r="O107" s="467"/>
      <c r="P107" s="467"/>
      <c r="Q107" s="467"/>
      <c r="R107" s="467"/>
      <c r="S107" s="467"/>
      <c r="T107" s="467"/>
      <c r="U107" s="467"/>
      <c r="V107" s="467"/>
      <c r="W107" s="467"/>
      <c r="X107" s="464"/>
      <c r="Y107" s="464"/>
      <c r="Z107" s="464"/>
      <c r="AA107" s="464"/>
      <c r="AB107" s="464"/>
      <c r="AC107" s="464"/>
      <c r="AD107" s="464"/>
      <c r="AE107" s="464"/>
      <c r="AF107" s="464"/>
      <c r="AG107" s="464"/>
      <c r="AH107" s="464"/>
      <c r="AI107" s="464"/>
      <c r="AJ107" s="468"/>
    </row>
    <row r="108" spans="1:36" ht="11.25" customHeight="1">
      <c r="A108" s="464"/>
      <c r="B108" s="464"/>
      <c r="C108" s="464"/>
      <c r="D108" s="464"/>
      <c r="E108" s="464"/>
      <c r="F108" s="464"/>
      <c r="G108" s="464"/>
      <c r="H108" s="464"/>
      <c r="I108" s="464"/>
      <c r="J108" s="465"/>
      <c r="K108" s="466"/>
      <c r="L108" s="467"/>
      <c r="M108" s="467"/>
      <c r="N108" s="467"/>
      <c r="O108" s="467"/>
      <c r="P108" s="467"/>
      <c r="Q108" s="467"/>
      <c r="R108" s="467"/>
      <c r="S108" s="467"/>
      <c r="T108" s="467"/>
      <c r="U108" s="467"/>
      <c r="V108" s="467"/>
      <c r="W108" s="467"/>
      <c r="X108" s="464"/>
      <c r="Y108" s="464"/>
      <c r="Z108" s="464"/>
      <c r="AA108" s="464"/>
      <c r="AB108" s="464"/>
      <c r="AC108" s="464"/>
      <c r="AD108" s="464"/>
      <c r="AE108" s="464"/>
      <c r="AF108" s="464"/>
      <c r="AG108" s="464"/>
      <c r="AH108" s="464"/>
      <c r="AI108" s="464"/>
      <c r="AJ108" s="468"/>
    </row>
    <row r="109" spans="1:36" ht="11.25" customHeight="1">
      <c r="A109" s="464"/>
      <c r="B109" s="464"/>
      <c r="C109" s="464"/>
      <c r="D109" s="464"/>
      <c r="E109" s="464"/>
      <c r="F109" s="464"/>
      <c r="G109" s="464"/>
      <c r="H109" s="464"/>
      <c r="I109" s="464"/>
      <c r="J109" s="465"/>
      <c r="K109" s="466"/>
      <c r="L109" s="467"/>
      <c r="M109" s="467"/>
      <c r="N109" s="467"/>
      <c r="O109" s="467"/>
      <c r="P109" s="467"/>
      <c r="Q109" s="467"/>
      <c r="R109" s="467"/>
      <c r="S109" s="467"/>
      <c r="T109" s="467"/>
      <c r="U109" s="467"/>
      <c r="V109" s="467"/>
      <c r="W109" s="467"/>
      <c r="X109" s="464"/>
      <c r="Y109" s="464"/>
      <c r="Z109" s="464"/>
      <c r="AA109" s="464"/>
      <c r="AB109" s="464"/>
      <c r="AC109" s="464"/>
      <c r="AD109" s="464"/>
      <c r="AE109" s="464"/>
      <c r="AF109" s="464"/>
      <c r="AG109" s="464"/>
      <c r="AH109" s="464"/>
      <c r="AI109" s="464"/>
      <c r="AJ109" s="468"/>
    </row>
    <row r="110" spans="1:36" ht="11.25" customHeight="1">
      <c r="A110" s="464"/>
      <c r="B110" s="464"/>
      <c r="C110" s="464"/>
      <c r="D110" s="464"/>
      <c r="E110" s="464"/>
      <c r="F110" s="464"/>
      <c r="G110" s="464"/>
      <c r="H110" s="464"/>
      <c r="I110" s="464"/>
      <c r="J110" s="465"/>
      <c r="K110" s="466"/>
      <c r="L110" s="467"/>
      <c r="M110" s="467"/>
      <c r="N110" s="467"/>
      <c r="O110" s="467"/>
      <c r="P110" s="467"/>
      <c r="Q110" s="467"/>
      <c r="R110" s="467"/>
      <c r="S110" s="467"/>
      <c r="T110" s="467"/>
      <c r="U110" s="467"/>
      <c r="V110" s="467"/>
      <c r="W110" s="467"/>
      <c r="X110" s="464"/>
      <c r="Y110" s="464"/>
      <c r="Z110" s="464"/>
      <c r="AA110" s="464"/>
      <c r="AB110" s="464"/>
      <c r="AC110" s="464"/>
      <c r="AD110" s="464"/>
      <c r="AE110" s="464"/>
      <c r="AF110" s="464"/>
      <c r="AG110" s="464"/>
      <c r="AH110" s="464"/>
      <c r="AI110" s="464"/>
      <c r="AJ110" s="468"/>
    </row>
    <row r="111" spans="1:36" ht="11.25" customHeight="1">
      <c r="A111" s="464"/>
      <c r="B111" s="464"/>
      <c r="C111" s="464"/>
      <c r="D111" s="464"/>
      <c r="E111" s="464"/>
      <c r="F111" s="464"/>
      <c r="G111" s="464"/>
      <c r="H111" s="464"/>
      <c r="I111" s="464"/>
      <c r="J111" s="465"/>
      <c r="K111" s="466"/>
      <c r="L111" s="467"/>
      <c r="M111" s="467"/>
      <c r="N111" s="467"/>
      <c r="O111" s="467"/>
      <c r="P111" s="467"/>
      <c r="Q111" s="467"/>
      <c r="R111" s="467"/>
      <c r="S111" s="467"/>
      <c r="T111" s="467"/>
      <c r="U111" s="467"/>
      <c r="V111" s="467"/>
      <c r="W111" s="467"/>
      <c r="X111" s="464"/>
      <c r="Y111" s="464"/>
      <c r="Z111" s="464"/>
      <c r="AA111" s="464"/>
      <c r="AB111" s="464"/>
      <c r="AC111" s="464"/>
      <c r="AD111" s="464"/>
      <c r="AE111" s="464"/>
      <c r="AF111" s="464"/>
      <c r="AG111" s="464"/>
      <c r="AH111" s="464"/>
      <c r="AI111" s="464"/>
      <c r="AJ111" s="468"/>
    </row>
    <row r="112" spans="1:36" ht="11.25" customHeight="1">
      <c r="A112" s="464"/>
      <c r="B112" s="464"/>
      <c r="C112" s="464"/>
      <c r="D112" s="464"/>
      <c r="E112" s="464"/>
      <c r="F112" s="464"/>
      <c r="G112" s="464"/>
      <c r="H112" s="464"/>
      <c r="I112" s="464"/>
      <c r="J112" s="465"/>
      <c r="K112" s="466"/>
      <c r="L112" s="467"/>
      <c r="M112" s="467"/>
      <c r="N112" s="467"/>
      <c r="O112" s="467"/>
      <c r="P112" s="467"/>
      <c r="Q112" s="467"/>
      <c r="R112" s="467"/>
      <c r="S112" s="467"/>
      <c r="T112" s="467"/>
      <c r="U112" s="467"/>
      <c r="V112" s="467"/>
      <c r="W112" s="467"/>
      <c r="X112" s="464"/>
      <c r="Y112" s="464"/>
      <c r="Z112" s="464"/>
      <c r="AA112" s="464"/>
      <c r="AB112" s="464"/>
      <c r="AC112" s="464"/>
      <c r="AD112" s="464"/>
      <c r="AE112" s="464"/>
      <c r="AF112" s="464"/>
      <c r="AG112" s="464"/>
      <c r="AH112" s="464"/>
      <c r="AI112" s="464"/>
      <c r="AJ112" s="468"/>
    </row>
    <row r="113" spans="1:36" ht="11.25" customHeight="1">
      <c r="A113" s="464"/>
      <c r="B113" s="464"/>
      <c r="C113" s="464"/>
      <c r="D113" s="464"/>
      <c r="E113" s="464"/>
      <c r="F113" s="464"/>
      <c r="G113" s="464"/>
      <c r="H113" s="464"/>
      <c r="I113" s="464"/>
      <c r="J113" s="465"/>
      <c r="K113" s="466"/>
      <c r="L113" s="467"/>
      <c r="M113" s="467"/>
      <c r="N113" s="467"/>
      <c r="O113" s="467"/>
      <c r="P113" s="467"/>
      <c r="Q113" s="467"/>
      <c r="R113" s="467"/>
      <c r="S113" s="467"/>
      <c r="T113" s="467"/>
      <c r="U113" s="467"/>
      <c r="V113" s="467"/>
      <c r="W113" s="467"/>
      <c r="X113" s="464"/>
      <c r="Y113" s="464"/>
      <c r="Z113" s="464"/>
      <c r="AA113" s="464"/>
      <c r="AB113" s="464"/>
      <c r="AC113" s="464"/>
      <c r="AD113" s="464"/>
      <c r="AE113" s="464"/>
      <c r="AF113" s="464"/>
      <c r="AG113" s="464"/>
      <c r="AH113" s="464"/>
      <c r="AI113" s="464"/>
      <c r="AJ113" s="468"/>
    </row>
    <row r="114" spans="1:36" ht="11.25" customHeight="1">
      <c r="A114" s="464"/>
      <c r="B114" s="464"/>
      <c r="C114" s="464"/>
      <c r="D114" s="464"/>
      <c r="E114" s="464"/>
      <c r="F114" s="464"/>
      <c r="G114" s="464"/>
      <c r="H114" s="464"/>
      <c r="I114" s="464"/>
      <c r="J114" s="465"/>
      <c r="K114" s="466"/>
      <c r="L114" s="467"/>
      <c r="M114" s="467"/>
      <c r="N114" s="467"/>
      <c r="O114" s="467"/>
      <c r="P114" s="467"/>
      <c r="Q114" s="467"/>
      <c r="R114" s="467"/>
      <c r="S114" s="467"/>
      <c r="T114" s="467"/>
      <c r="U114" s="467"/>
      <c r="V114" s="467"/>
      <c r="W114" s="467"/>
      <c r="X114" s="464"/>
      <c r="Y114" s="464"/>
      <c r="Z114" s="464"/>
      <c r="AA114" s="464"/>
      <c r="AB114" s="464"/>
      <c r="AC114" s="464"/>
      <c r="AD114" s="464"/>
      <c r="AE114" s="464"/>
      <c r="AF114" s="464"/>
      <c r="AG114" s="464"/>
      <c r="AH114" s="464"/>
      <c r="AI114" s="464"/>
      <c r="AJ114" s="468"/>
    </row>
    <row r="115" spans="1:36" ht="11.25" customHeight="1">
      <c r="A115" s="464"/>
      <c r="B115" s="464"/>
      <c r="C115" s="464"/>
      <c r="D115" s="464"/>
      <c r="E115" s="464"/>
      <c r="F115" s="464"/>
      <c r="G115" s="464"/>
      <c r="H115" s="464"/>
      <c r="I115" s="464"/>
      <c r="J115" s="465"/>
      <c r="K115" s="466"/>
      <c r="L115" s="467"/>
      <c r="M115" s="467"/>
      <c r="N115" s="467"/>
      <c r="O115" s="467"/>
      <c r="P115" s="467"/>
      <c r="Q115" s="467"/>
      <c r="R115" s="467"/>
      <c r="S115" s="467"/>
      <c r="T115" s="467"/>
      <c r="U115" s="467"/>
      <c r="V115" s="467"/>
      <c r="W115" s="467"/>
      <c r="X115" s="464"/>
      <c r="Y115" s="464"/>
      <c r="Z115" s="464"/>
      <c r="AA115" s="464"/>
      <c r="AB115" s="464"/>
      <c r="AC115" s="464"/>
      <c r="AD115" s="464"/>
      <c r="AE115" s="464"/>
      <c r="AF115" s="464"/>
      <c r="AG115" s="464"/>
      <c r="AH115" s="464"/>
      <c r="AI115" s="464"/>
      <c r="AJ115" s="468"/>
    </row>
    <row r="116" spans="1:36" ht="11.25" customHeight="1">
      <c r="A116" s="464"/>
      <c r="B116" s="464"/>
      <c r="C116" s="464"/>
      <c r="D116" s="464"/>
      <c r="E116" s="464"/>
      <c r="F116" s="464"/>
      <c r="G116" s="464"/>
      <c r="H116" s="464"/>
      <c r="I116" s="464"/>
      <c r="J116" s="465"/>
      <c r="K116" s="466"/>
      <c r="L116" s="467"/>
      <c r="M116" s="467"/>
      <c r="N116" s="467"/>
      <c r="O116" s="467"/>
      <c r="P116" s="467"/>
      <c r="Q116" s="467"/>
      <c r="R116" s="467"/>
      <c r="S116" s="467"/>
      <c r="T116" s="467"/>
      <c r="U116" s="467"/>
      <c r="V116" s="467"/>
      <c r="W116" s="467"/>
      <c r="X116" s="464"/>
      <c r="Y116" s="464"/>
      <c r="Z116" s="464"/>
      <c r="AA116" s="464"/>
      <c r="AB116" s="464"/>
      <c r="AC116" s="464"/>
      <c r="AD116" s="464"/>
      <c r="AE116" s="464"/>
      <c r="AF116" s="464"/>
      <c r="AG116" s="464"/>
      <c r="AH116" s="464"/>
      <c r="AI116" s="464"/>
      <c r="AJ116" s="468"/>
    </row>
    <row r="117" spans="1:36" ht="11.25" customHeight="1">
      <c r="A117" s="464"/>
      <c r="B117" s="464"/>
      <c r="C117" s="464"/>
      <c r="D117" s="464"/>
      <c r="E117" s="464"/>
      <c r="F117" s="464"/>
      <c r="G117" s="464"/>
      <c r="H117" s="464"/>
      <c r="I117" s="464"/>
      <c r="J117" s="465"/>
      <c r="K117" s="466"/>
      <c r="L117" s="467"/>
      <c r="M117" s="467"/>
      <c r="N117" s="467"/>
      <c r="O117" s="467"/>
      <c r="P117" s="467"/>
      <c r="Q117" s="467"/>
      <c r="R117" s="467"/>
      <c r="S117" s="467"/>
      <c r="T117" s="467"/>
      <c r="U117" s="467"/>
      <c r="V117" s="467"/>
      <c r="W117" s="467"/>
      <c r="X117" s="464"/>
      <c r="Y117" s="464"/>
      <c r="Z117" s="464"/>
      <c r="AA117" s="464"/>
      <c r="AB117" s="464"/>
      <c r="AC117" s="464"/>
      <c r="AD117" s="464"/>
      <c r="AE117" s="464"/>
      <c r="AF117" s="464"/>
      <c r="AG117" s="464"/>
      <c r="AH117" s="464"/>
      <c r="AI117" s="464"/>
      <c r="AJ117" s="468"/>
    </row>
    <row r="118" spans="1:36" ht="11.25" customHeight="1">
      <c r="A118" s="464"/>
      <c r="B118" s="464"/>
      <c r="C118" s="464"/>
      <c r="D118" s="464"/>
      <c r="E118" s="464"/>
      <c r="F118" s="464"/>
      <c r="G118" s="464"/>
      <c r="H118" s="464"/>
      <c r="I118" s="464"/>
      <c r="J118" s="465"/>
      <c r="K118" s="466"/>
      <c r="L118" s="467"/>
      <c r="M118" s="467"/>
      <c r="N118" s="467"/>
      <c r="O118" s="467"/>
      <c r="P118" s="467"/>
      <c r="Q118" s="467"/>
      <c r="R118" s="467"/>
      <c r="S118" s="467"/>
      <c r="T118" s="467"/>
      <c r="U118" s="467"/>
      <c r="V118" s="467"/>
      <c r="W118" s="467"/>
      <c r="X118" s="464"/>
      <c r="Y118" s="464"/>
      <c r="Z118" s="464"/>
      <c r="AA118" s="464"/>
      <c r="AB118" s="464"/>
      <c r="AC118" s="464"/>
      <c r="AD118" s="464"/>
      <c r="AE118" s="464"/>
      <c r="AF118" s="464"/>
      <c r="AG118" s="464"/>
      <c r="AH118" s="464"/>
      <c r="AI118" s="464"/>
      <c r="AJ118" s="468"/>
    </row>
    <row r="119" spans="1:36" ht="11.25" customHeight="1">
      <c r="A119" s="464"/>
      <c r="B119" s="464"/>
      <c r="C119" s="464"/>
      <c r="D119" s="464"/>
      <c r="E119" s="464"/>
      <c r="F119" s="464"/>
      <c r="G119" s="464"/>
      <c r="H119" s="464"/>
      <c r="I119" s="464"/>
      <c r="J119" s="465"/>
      <c r="K119" s="466"/>
      <c r="L119" s="467"/>
      <c r="M119" s="467"/>
      <c r="N119" s="467"/>
      <c r="O119" s="467"/>
      <c r="P119" s="467"/>
      <c r="Q119" s="467"/>
      <c r="R119" s="467"/>
      <c r="S119" s="467"/>
      <c r="T119" s="467"/>
      <c r="U119" s="467"/>
      <c r="V119" s="467"/>
      <c r="W119" s="467"/>
      <c r="X119" s="464"/>
      <c r="Y119" s="464"/>
      <c r="Z119" s="464"/>
      <c r="AA119" s="464"/>
      <c r="AB119" s="464"/>
      <c r="AC119" s="464"/>
      <c r="AD119" s="464"/>
      <c r="AE119" s="464"/>
      <c r="AF119" s="464"/>
      <c r="AG119" s="464"/>
      <c r="AH119" s="464"/>
      <c r="AI119" s="464"/>
      <c r="AJ119" s="468"/>
    </row>
    <row r="120" spans="1:36" ht="11.25" customHeight="1">
      <c r="A120" s="464"/>
      <c r="B120" s="464"/>
      <c r="C120" s="464"/>
      <c r="D120" s="464"/>
      <c r="E120" s="464"/>
      <c r="F120" s="464"/>
      <c r="G120" s="464"/>
      <c r="H120" s="464"/>
      <c r="I120" s="464"/>
      <c r="J120" s="465"/>
      <c r="K120" s="466"/>
      <c r="L120" s="467"/>
      <c r="M120" s="467"/>
      <c r="N120" s="467"/>
      <c r="O120" s="467"/>
      <c r="P120" s="467"/>
      <c r="Q120" s="467"/>
      <c r="R120" s="467"/>
      <c r="S120" s="467"/>
      <c r="T120" s="467"/>
      <c r="U120" s="467"/>
      <c r="V120" s="467"/>
      <c r="W120" s="467"/>
      <c r="X120" s="464"/>
      <c r="Y120" s="464"/>
      <c r="Z120" s="464"/>
      <c r="AA120" s="464"/>
      <c r="AB120" s="464"/>
      <c r="AC120" s="464"/>
      <c r="AD120" s="464"/>
      <c r="AE120" s="464"/>
      <c r="AF120" s="464"/>
      <c r="AG120" s="464"/>
      <c r="AH120" s="464"/>
      <c r="AI120" s="464"/>
      <c r="AJ120" s="468"/>
    </row>
    <row r="121" spans="1:36" ht="11.25" customHeight="1">
      <c r="A121" s="464"/>
      <c r="B121" s="464"/>
      <c r="C121" s="464"/>
      <c r="D121" s="464"/>
      <c r="E121" s="464"/>
      <c r="F121" s="464"/>
      <c r="G121" s="464"/>
      <c r="H121" s="464"/>
      <c r="I121" s="464"/>
      <c r="J121" s="465"/>
      <c r="K121" s="466"/>
      <c r="L121" s="467"/>
      <c r="M121" s="467"/>
      <c r="N121" s="467"/>
      <c r="O121" s="467"/>
      <c r="P121" s="467"/>
      <c r="Q121" s="467"/>
      <c r="R121" s="467"/>
      <c r="S121" s="467"/>
      <c r="T121" s="467"/>
      <c r="U121" s="467"/>
      <c r="V121" s="467"/>
      <c r="W121" s="467"/>
      <c r="X121" s="464"/>
      <c r="Y121" s="464"/>
      <c r="Z121" s="464"/>
      <c r="AA121" s="464"/>
      <c r="AB121" s="464"/>
      <c r="AC121" s="464"/>
      <c r="AD121" s="464"/>
      <c r="AE121" s="464"/>
      <c r="AF121" s="464"/>
      <c r="AG121" s="464"/>
      <c r="AH121" s="464"/>
      <c r="AI121" s="464"/>
      <c r="AJ121" s="468"/>
    </row>
    <row r="122" spans="1:36" ht="11.25" customHeight="1">
      <c r="A122" s="464"/>
      <c r="B122" s="464"/>
      <c r="C122" s="464"/>
      <c r="D122" s="464"/>
      <c r="E122" s="464"/>
      <c r="F122" s="464"/>
      <c r="G122" s="464"/>
      <c r="H122" s="464"/>
      <c r="I122" s="464"/>
      <c r="J122" s="465"/>
      <c r="K122" s="466"/>
      <c r="L122" s="467"/>
      <c r="M122" s="467"/>
      <c r="N122" s="467"/>
      <c r="O122" s="467"/>
      <c r="P122" s="467"/>
      <c r="Q122" s="467"/>
      <c r="R122" s="467"/>
      <c r="S122" s="467"/>
      <c r="T122" s="467"/>
      <c r="U122" s="467"/>
      <c r="V122" s="467"/>
      <c r="W122" s="467"/>
      <c r="X122" s="464"/>
      <c r="Y122" s="464"/>
      <c r="Z122" s="464"/>
      <c r="AA122" s="464"/>
      <c r="AB122" s="464"/>
      <c r="AC122" s="464"/>
      <c r="AD122" s="464"/>
      <c r="AE122" s="464"/>
      <c r="AF122" s="464"/>
      <c r="AG122" s="464"/>
      <c r="AH122" s="464"/>
      <c r="AI122" s="464"/>
      <c r="AJ122" s="468"/>
    </row>
    <row r="123" spans="1:36" ht="11.25" customHeight="1">
      <c r="A123" s="464"/>
      <c r="B123" s="464"/>
      <c r="C123" s="464"/>
      <c r="D123" s="464"/>
      <c r="E123" s="464"/>
      <c r="F123" s="464"/>
      <c r="G123" s="464"/>
      <c r="H123" s="464"/>
      <c r="I123" s="464"/>
      <c r="J123" s="465"/>
      <c r="K123" s="466"/>
      <c r="L123" s="467"/>
      <c r="M123" s="467"/>
      <c r="N123" s="467"/>
      <c r="O123" s="467"/>
      <c r="P123" s="467"/>
      <c r="Q123" s="467"/>
      <c r="R123" s="467"/>
      <c r="S123" s="467"/>
      <c r="T123" s="467"/>
      <c r="U123" s="467"/>
      <c r="V123" s="467"/>
      <c r="W123" s="467"/>
      <c r="X123" s="464"/>
      <c r="Y123" s="464"/>
      <c r="Z123" s="464"/>
      <c r="AA123" s="464"/>
      <c r="AB123" s="464"/>
      <c r="AC123" s="464"/>
      <c r="AD123" s="464"/>
      <c r="AE123" s="464"/>
      <c r="AF123" s="464"/>
      <c r="AG123" s="464"/>
      <c r="AH123" s="464"/>
      <c r="AI123" s="464"/>
      <c r="AJ123" s="468"/>
    </row>
    <row r="124" spans="1:36" ht="11.25" customHeight="1">
      <c r="A124" s="464"/>
      <c r="B124" s="464"/>
      <c r="C124" s="464"/>
      <c r="D124" s="464"/>
      <c r="E124" s="464"/>
      <c r="F124" s="464"/>
      <c r="G124" s="464"/>
      <c r="H124" s="464"/>
      <c r="I124" s="464"/>
      <c r="J124" s="465"/>
      <c r="K124" s="466"/>
      <c r="L124" s="467"/>
      <c r="M124" s="467"/>
      <c r="N124" s="467"/>
      <c r="O124" s="467"/>
      <c r="P124" s="467"/>
      <c r="Q124" s="467"/>
      <c r="R124" s="467"/>
      <c r="S124" s="467"/>
      <c r="T124" s="467"/>
      <c r="U124" s="467"/>
      <c r="V124" s="467"/>
      <c r="W124" s="467"/>
      <c r="X124" s="464"/>
      <c r="Y124" s="464"/>
      <c r="Z124" s="464"/>
      <c r="AA124" s="464"/>
      <c r="AB124" s="464"/>
      <c r="AC124" s="464"/>
      <c r="AD124" s="464"/>
      <c r="AE124" s="464"/>
      <c r="AF124" s="464"/>
      <c r="AG124" s="464"/>
      <c r="AH124" s="464"/>
      <c r="AI124" s="464"/>
      <c r="AJ124" s="468"/>
    </row>
    <row r="125" spans="1:36" ht="11.25" customHeight="1">
      <c r="A125" s="464"/>
      <c r="B125" s="464"/>
      <c r="C125" s="464"/>
      <c r="D125" s="464"/>
      <c r="E125" s="464"/>
      <c r="F125" s="464"/>
      <c r="G125" s="464"/>
      <c r="H125" s="464"/>
      <c r="I125" s="464"/>
      <c r="J125" s="465"/>
      <c r="K125" s="466"/>
      <c r="L125" s="467"/>
      <c r="M125" s="467"/>
      <c r="N125" s="467"/>
      <c r="O125" s="467"/>
      <c r="P125" s="467"/>
      <c r="Q125" s="467"/>
      <c r="R125" s="467"/>
      <c r="S125" s="467"/>
      <c r="T125" s="467"/>
      <c r="U125" s="467"/>
      <c r="V125" s="467"/>
      <c r="W125" s="467"/>
      <c r="X125" s="464"/>
      <c r="Y125" s="464"/>
      <c r="Z125" s="464"/>
      <c r="AA125" s="464"/>
      <c r="AB125" s="464"/>
      <c r="AC125" s="464"/>
      <c r="AD125" s="464"/>
      <c r="AE125" s="464"/>
      <c r="AF125" s="464"/>
      <c r="AG125" s="464"/>
      <c r="AH125" s="464"/>
      <c r="AI125" s="464"/>
      <c r="AJ125" s="468"/>
    </row>
    <row r="126" spans="1:36" ht="11.25" customHeight="1">
      <c r="A126" s="464"/>
      <c r="B126" s="464"/>
      <c r="C126" s="464"/>
      <c r="D126" s="464"/>
      <c r="E126" s="464"/>
      <c r="F126" s="464"/>
      <c r="G126" s="464"/>
      <c r="H126" s="464"/>
      <c r="I126" s="464"/>
      <c r="J126" s="465"/>
      <c r="K126" s="466"/>
      <c r="L126" s="467"/>
      <c r="M126" s="467"/>
      <c r="N126" s="467"/>
      <c r="O126" s="467"/>
      <c r="P126" s="467"/>
      <c r="Q126" s="467"/>
      <c r="R126" s="467"/>
      <c r="S126" s="467"/>
      <c r="T126" s="467"/>
      <c r="U126" s="467"/>
      <c r="V126" s="467"/>
      <c r="W126" s="467"/>
      <c r="X126" s="464"/>
      <c r="Y126" s="464"/>
      <c r="Z126" s="464"/>
      <c r="AA126" s="464"/>
      <c r="AB126" s="464"/>
      <c r="AC126" s="464"/>
      <c r="AD126" s="464"/>
      <c r="AE126" s="464"/>
      <c r="AF126" s="464"/>
      <c r="AG126" s="464"/>
      <c r="AH126" s="464"/>
      <c r="AI126" s="464"/>
      <c r="AJ126" s="468"/>
    </row>
    <row r="127" spans="1:36" ht="11.25" customHeight="1">
      <c r="A127" s="464"/>
      <c r="B127" s="464"/>
      <c r="C127" s="464"/>
      <c r="D127" s="464"/>
      <c r="E127" s="464"/>
      <c r="F127" s="464"/>
      <c r="G127" s="464"/>
      <c r="H127" s="464"/>
      <c r="I127" s="464"/>
      <c r="J127" s="465"/>
      <c r="K127" s="466"/>
      <c r="L127" s="467"/>
      <c r="M127" s="467"/>
      <c r="N127" s="467"/>
      <c r="O127" s="467"/>
      <c r="P127" s="467"/>
      <c r="Q127" s="467"/>
      <c r="R127" s="467"/>
      <c r="S127" s="467"/>
      <c r="T127" s="467"/>
      <c r="U127" s="467"/>
      <c r="V127" s="467"/>
      <c r="W127" s="467"/>
      <c r="X127" s="464"/>
      <c r="Y127" s="464"/>
      <c r="Z127" s="464"/>
      <c r="AA127" s="464"/>
      <c r="AB127" s="464"/>
      <c r="AC127" s="464"/>
      <c r="AD127" s="464"/>
      <c r="AE127" s="464"/>
      <c r="AF127" s="464"/>
      <c r="AG127" s="464"/>
      <c r="AH127" s="464"/>
      <c r="AI127" s="464"/>
      <c r="AJ127" s="468"/>
    </row>
    <row r="128" spans="1:36" ht="11.25" customHeight="1">
      <c r="A128" s="464"/>
      <c r="B128" s="464"/>
      <c r="C128" s="464"/>
      <c r="D128" s="464"/>
      <c r="E128" s="464"/>
      <c r="F128" s="464"/>
      <c r="G128" s="464"/>
      <c r="H128" s="464"/>
      <c r="I128" s="464"/>
      <c r="J128" s="465"/>
      <c r="K128" s="466"/>
      <c r="L128" s="467"/>
      <c r="M128" s="467"/>
      <c r="N128" s="467"/>
      <c r="O128" s="467"/>
      <c r="P128" s="467"/>
      <c r="Q128" s="467"/>
      <c r="R128" s="467"/>
      <c r="S128" s="467"/>
      <c r="T128" s="467"/>
      <c r="U128" s="467"/>
      <c r="V128" s="467"/>
      <c r="W128" s="467"/>
      <c r="X128" s="464"/>
      <c r="Y128" s="464"/>
      <c r="Z128" s="464"/>
      <c r="AA128" s="464"/>
      <c r="AB128" s="464"/>
      <c r="AC128" s="464"/>
      <c r="AD128" s="464"/>
      <c r="AE128" s="464"/>
      <c r="AF128" s="464"/>
      <c r="AG128" s="464"/>
      <c r="AH128" s="464"/>
      <c r="AI128" s="464"/>
      <c r="AJ128" s="468"/>
    </row>
    <row r="129" spans="1:36" ht="11.25" customHeight="1">
      <c r="A129" s="464"/>
      <c r="B129" s="464"/>
      <c r="C129" s="464"/>
      <c r="D129" s="464"/>
      <c r="E129" s="464"/>
      <c r="F129" s="464"/>
      <c r="G129" s="464"/>
      <c r="H129" s="464"/>
      <c r="I129" s="464"/>
      <c r="J129" s="465"/>
      <c r="K129" s="466"/>
      <c r="L129" s="467"/>
      <c r="M129" s="467"/>
      <c r="N129" s="467"/>
      <c r="O129" s="467"/>
      <c r="P129" s="467"/>
      <c r="Q129" s="467"/>
      <c r="R129" s="467"/>
      <c r="S129" s="467"/>
      <c r="T129" s="467"/>
      <c r="U129" s="467"/>
      <c r="V129" s="467"/>
      <c r="W129" s="467"/>
      <c r="X129" s="464"/>
      <c r="Y129" s="464"/>
      <c r="Z129" s="464"/>
      <c r="AA129" s="464"/>
      <c r="AB129" s="464"/>
      <c r="AC129" s="464"/>
      <c r="AD129" s="464"/>
      <c r="AE129" s="464"/>
      <c r="AF129" s="464"/>
      <c r="AG129" s="464"/>
      <c r="AH129" s="464"/>
      <c r="AI129" s="464"/>
      <c r="AJ129" s="468"/>
    </row>
    <row r="130" spans="1:36" ht="11.25" customHeight="1">
      <c r="A130" s="464"/>
      <c r="B130" s="464"/>
      <c r="C130" s="464"/>
      <c r="D130" s="464"/>
      <c r="E130" s="464"/>
      <c r="F130" s="464"/>
      <c r="G130" s="464"/>
      <c r="H130" s="464"/>
      <c r="I130" s="464"/>
      <c r="J130" s="465"/>
      <c r="K130" s="466"/>
      <c r="L130" s="467"/>
      <c r="M130" s="467"/>
      <c r="N130" s="467"/>
      <c r="O130" s="467"/>
      <c r="P130" s="467"/>
      <c r="Q130" s="467"/>
      <c r="R130" s="467"/>
      <c r="S130" s="467"/>
      <c r="T130" s="467"/>
      <c r="U130" s="467"/>
      <c r="V130" s="467"/>
      <c r="W130" s="467"/>
      <c r="X130" s="464"/>
      <c r="Y130" s="464"/>
      <c r="Z130" s="464"/>
      <c r="AA130" s="464"/>
      <c r="AB130" s="464"/>
      <c r="AC130" s="464"/>
      <c r="AD130" s="464"/>
      <c r="AE130" s="464"/>
      <c r="AF130" s="464"/>
      <c r="AG130" s="464"/>
      <c r="AH130" s="464"/>
      <c r="AI130" s="464"/>
      <c r="AJ130" s="468"/>
    </row>
    <row r="131" spans="1:36" ht="11.25" customHeight="1">
      <c r="A131" s="464"/>
      <c r="B131" s="464"/>
      <c r="C131" s="464"/>
      <c r="D131" s="464"/>
      <c r="E131" s="464"/>
      <c r="F131" s="464"/>
      <c r="G131" s="464"/>
      <c r="H131" s="464"/>
      <c r="I131" s="464"/>
      <c r="J131" s="465"/>
      <c r="K131" s="466"/>
      <c r="L131" s="467"/>
      <c r="M131" s="467"/>
      <c r="N131" s="467"/>
      <c r="O131" s="467"/>
      <c r="P131" s="467"/>
      <c r="Q131" s="467"/>
      <c r="R131" s="467"/>
      <c r="S131" s="467"/>
      <c r="T131" s="467"/>
      <c r="U131" s="467"/>
      <c r="V131" s="467"/>
      <c r="W131" s="467"/>
      <c r="X131" s="464"/>
      <c r="Y131" s="464"/>
      <c r="Z131" s="464"/>
      <c r="AA131" s="464"/>
      <c r="AB131" s="464"/>
      <c r="AC131" s="464"/>
      <c r="AD131" s="464"/>
      <c r="AE131" s="464"/>
      <c r="AF131" s="464"/>
      <c r="AG131" s="464"/>
      <c r="AH131" s="464"/>
      <c r="AI131" s="464"/>
      <c r="AJ131" s="468"/>
    </row>
    <row r="132" spans="1:36" ht="11.25" customHeight="1">
      <c r="A132" s="464"/>
      <c r="B132" s="464"/>
      <c r="C132" s="464"/>
      <c r="D132" s="464"/>
      <c r="E132" s="464"/>
      <c r="F132" s="464"/>
      <c r="G132" s="464"/>
      <c r="H132" s="464"/>
      <c r="I132" s="464"/>
      <c r="J132" s="465"/>
      <c r="K132" s="466"/>
      <c r="L132" s="467"/>
      <c r="M132" s="467"/>
      <c r="N132" s="467"/>
      <c r="O132" s="467"/>
      <c r="P132" s="467"/>
      <c r="Q132" s="467"/>
      <c r="R132" s="467"/>
      <c r="S132" s="467"/>
      <c r="T132" s="467"/>
      <c r="U132" s="467"/>
      <c r="V132" s="467"/>
      <c r="W132" s="467"/>
      <c r="X132" s="464"/>
      <c r="Y132" s="464"/>
      <c r="Z132" s="464"/>
      <c r="AA132" s="464"/>
      <c r="AB132" s="464"/>
      <c r="AC132" s="464"/>
      <c r="AD132" s="464"/>
      <c r="AE132" s="464"/>
      <c r="AF132" s="464"/>
      <c r="AG132" s="464"/>
      <c r="AH132" s="464"/>
      <c r="AI132" s="464"/>
      <c r="AJ132" s="468"/>
    </row>
    <row r="133" spans="1:36" ht="11.25" customHeight="1">
      <c r="A133" s="464"/>
      <c r="B133" s="464"/>
      <c r="C133" s="464"/>
      <c r="D133" s="464"/>
      <c r="E133" s="464"/>
      <c r="F133" s="464"/>
      <c r="G133" s="464"/>
      <c r="H133" s="464"/>
      <c r="I133" s="464"/>
      <c r="J133" s="465"/>
      <c r="K133" s="466"/>
      <c r="L133" s="467"/>
      <c r="M133" s="467"/>
      <c r="N133" s="467"/>
      <c r="O133" s="467"/>
      <c r="P133" s="467"/>
      <c r="Q133" s="467"/>
      <c r="R133" s="467"/>
      <c r="S133" s="467"/>
      <c r="T133" s="467"/>
      <c r="U133" s="467"/>
      <c r="V133" s="467"/>
      <c r="W133" s="467"/>
      <c r="X133" s="464"/>
      <c r="Y133" s="464"/>
      <c r="Z133" s="464"/>
      <c r="AA133" s="464"/>
      <c r="AB133" s="464"/>
      <c r="AC133" s="464"/>
      <c r="AD133" s="464"/>
      <c r="AE133" s="464"/>
      <c r="AF133" s="464"/>
      <c r="AG133" s="464"/>
      <c r="AH133" s="464"/>
      <c r="AI133" s="464"/>
      <c r="AJ133" s="468"/>
    </row>
    <row r="134" spans="1:36" ht="11.25" customHeight="1">
      <c r="A134" s="464"/>
      <c r="B134" s="464"/>
      <c r="C134" s="464"/>
      <c r="D134" s="464"/>
      <c r="E134" s="464"/>
      <c r="F134" s="464"/>
      <c r="G134" s="464"/>
      <c r="H134" s="464"/>
      <c r="I134" s="464"/>
      <c r="J134" s="465"/>
      <c r="K134" s="466"/>
      <c r="L134" s="467"/>
      <c r="M134" s="467"/>
      <c r="N134" s="467"/>
      <c r="O134" s="467"/>
      <c r="P134" s="467"/>
      <c r="Q134" s="467"/>
      <c r="R134" s="467"/>
      <c r="S134" s="467"/>
      <c r="T134" s="467"/>
      <c r="U134" s="467"/>
      <c r="V134" s="467"/>
      <c r="W134" s="467"/>
      <c r="X134" s="464"/>
      <c r="Y134" s="464"/>
      <c r="Z134" s="464"/>
      <c r="AA134" s="464"/>
      <c r="AB134" s="464"/>
      <c r="AC134" s="464"/>
      <c r="AD134" s="464"/>
      <c r="AE134" s="464"/>
      <c r="AF134" s="464"/>
      <c r="AG134" s="464"/>
      <c r="AH134" s="464"/>
      <c r="AI134" s="464"/>
      <c r="AJ134" s="468"/>
    </row>
    <row r="135" spans="1:36" ht="11.25" customHeight="1">
      <c r="A135" s="464"/>
      <c r="B135" s="464"/>
      <c r="C135" s="464"/>
      <c r="D135" s="464"/>
      <c r="E135" s="464"/>
      <c r="F135" s="464"/>
      <c r="G135" s="464"/>
      <c r="H135" s="464"/>
      <c r="I135" s="464"/>
      <c r="J135" s="465"/>
      <c r="K135" s="466"/>
      <c r="L135" s="467"/>
      <c r="M135" s="467"/>
      <c r="N135" s="467"/>
      <c r="O135" s="467"/>
      <c r="P135" s="467"/>
      <c r="Q135" s="467"/>
      <c r="R135" s="467"/>
      <c r="S135" s="467"/>
      <c r="T135" s="467"/>
      <c r="U135" s="467"/>
      <c r="V135" s="467"/>
      <c r="W135" s="467"/>
      <c r="X135" s="464"/>
      <c r="Y135" s="464"/>
      <c r="Z135" s="464"/>
      <c r="AA135" s="464"/>
      <c r="AB135" s="464"/>
      <c r="AC135" s="464"/>
      <c r="AD135" s="464"/>
      <c r="AE135" s="464"/>
      <c r="AF135" s="464"/>
      <c r="AG135" s="464"/>
      <c r="AH135" s="464"/>
      <c r="AI135" s="464"/>
      <c r="AJ135" s="468"/>
    </row>
    <row r="136" spans="1:36" ht="11.25" customHeight="1">
      <c r="A136" s="464"/>
      <c r="B136" s="464"/>
      <c r="C136" s="464"/>
      <c r="D136" s="464"/>
      <c r="E136" s="464"/>
      <c r="F136" s="464"/>
      <c r="G136" s="464"/>
      <c r="H136" s="464"/>
      <c r="I136" s="464"/>
      <c r="J136" s="465"/>
      <c r="K136" s="466"/>
      <c r="L136" s="467"/>
      <c r="M136" s="467"/>
      <c r="N136" s="467"/>
      <c r="O136" s="467"/>
      <c r="P136" s="467"/>
      <c r="Q136" s="467"/>
      <c r="R136" s="467"/>
      <c r="S136" s="467"/>
      <c r="T136" s="467"/>
      <c r="U136" s="467"/>
      <c r="V136" s="467"/>
      <c r="W136" s="467"/>
      <c r="X136" s="464"/>
      <c r="Y136" s="464"/>
      <c r="Z136" s="464"/>
      <c r="AA136" s="464"/>
      <c r="AB136" s="464"/>
      <c r="AC136" s="464"/>
      <c r="AD136" s="464"/>
      <c r="AE136" s="464"/>
      <c r="AF136" s="464"/>
      <c r="AG136" s="464"/>
      <c r="AH136" s="464"/>
      <c r="AI136" s="464"/>
      <c r="AJ136" s="468"/>
    </row>
    <row r="137" spans="1:36" ht="11.25" customHeight="1">
      <c r="A137" s="464"/>
      <c r="B137" s="464"/>
      <c r="C137" s="464"/>
      <c r="D137" s="464"/>
      <c r="E137" s="464"/>
      <c r="F137" s="464"/>
      <c r="G137" s="464"/>
      <c r="H137" s="464"/>
      <c r="I137" s="464"/>
      <c r="J137" s="465"/>
      <c r="K137" s="466"/>
      <c r="L137" s="467"/>
      <c r="M137" s="467"/>
      <c r="N137" s="467"/>
      <c r="O137" s="467"/>
      <c r="P137" s="467"/>
      <c r="Q137" s="467"/>
      <c r="R137" s="467"/>
      <c r="S137" s="467"/>
      <c r="T137" s="467"/>
      <c r="U137" s="467"/>
      <c r="V137" s="467"/>
      <c r="W137" s="467"/>
      <c r="X137" s="464"/>
      <c r="Y137" s="464"/>
      <c r="Z137" s="464"/>
      <c r="AA137" s="464"/>
      <c r="AB137" s="464"/>
      <c r="AC137" s="464"/>
      <c r="AD137" s="464"/>
      <c r="AE137" s="464"/>
      <c r="AF137" s="464"/>
      <c r="AG137" s="464"/>
      <c r="AH137" s="464"/>
      <c r="AI137" s="464"/>
      <c r="AJ137" s="468"/>
    </row>
    <row r="138" spans="1:36" ht="11.25" customHeight="1">
      <c r="A138" s="464"/>
      <c r="B138" s="464"/>
      <c r="C138" s="464"/>
      <c r="D138" s="464"/>
      <c r="E138" s="464"/>
      <c r="F138" s="464"/>
      <c r="G138" s="464"/>
      <c r="H138" s="464"/>
      <c r="I138" s="464"/>
      <c r="J138" s="465"/>
      <c r="K138" s="466"/>
      <c r="L138" s="467"/>
      <c r="M138" s="467"/>
      <c r="N138" s="467"/>
      <c r="O138" s="467"/>
      <c r="P138" s="467"/>
      <c r="Q138" s="467"/>
      <c r="R138" s="467"/>
      <c r="S138" s="467"/>
      <c r="T138" s="467"/>
      <c r="U138" s="467"/>
      <c r="V138" s="467"/>
      <c r="W138" s="467"/>
      <c r="X138" s="464"/>
      <c r="Y138" s="464"/>
      <c r="Z138" s="464"/>
      <c r="AA138" s="464"/>
      <c r="AB138" s="464"/>
      <c r="AC138" s="464"/>
      <c r="AD138" s="464"/>
      <c r="AE138" s="464"/>
      <c r="AF138" s="464"/>
      <c r="AG138" s="464"/>
      <c r="AH138" s="464"/>
      <c r="AI138" s="464"/>
      <c r="AJ138" s="468"/>
    </row>
    <row r="139" spans="1:36" ht="11.25" customHeight="1">
      <c r="A139" s="464"/>
      <c r="B139" s="464"/>
      <c r="C139" s="464"/>
      <c r="D139" s="464"/>
      <c r="E139" s="464"/>
      <c r="F139" s="464"/>
      <c r="G139" s="464"/>
      <c r="H139" s="464"/>
      <c r="I139" s="464"/>
      <c r="J139" s="465"/>
      <c r="K139" s="466"/>
      <c r="L139" s="467"/>
      <c r="M139" s="467"/>
      <c r="N139" s="467"/>
      <c r="O139" s="467"/>
      <c r="P139" s="467"/>
      <c r="Q139" s="467"/>
      <c r="R139" s="467"/>
      <c r="S139" s="467"/>
      <c r="T139" s="467"/>
      <c r="U139" s="467"/>
      <c r="V139" s="467"/>
      <c r="W139" s="467"/>
      <c r="X139" s="464"/>
      <c r="Y139" s="464"/>
      <c r="Z139" s="464"/>
      <c r="AA139" s="464"/>
      <c r="AB139" s="464"/>
      <c r="AC139" s="464"/>
      <c r="AD139" s="464"/>
      <c r="AE139" s="464"/>
      <c r="AF139" s="464"/>
      <c r="AG139" s="464"/>
      <c r="AH139" s="464"/>
      <c r="AI139" s="464"/>
      <c r="AJ139" s="468"/>
    </row>
    <row r="140" spans="1:36" ht="11.25" customHeight="1">
      <c r="A140" s="464"/>
      <c r="B140" s="464"/>
      <c r="C140" s="464"/>
      <c r="D140" s="464"/>
      <c r="E140" s="464"/>
      <c r="F140" s="464"/>
      <c r="G140" s="464"/>
      <c r="H140" s="464"/>
      <c r="I140" s="464"/>
      <c r="J140" s="465"/>
      <c r="K140" s="466"/>
      <c r="L140" s="467"/>
      <c r="M140" s="467"/>
      <c r="N140" s="467"/>
      <c r="O140" s="467"/>
      <c r="P140" s="467"/>
      <c r="Q140" s="467"/>
      <c r="R140" s="467"/>
      <c r="S140" s="467"/>
      <c r="T140" s="467"/>
      <c r="U140" s="467"/>
      <c r="V140" s="467"/>
      <c r="W140" s="467"/>
      <c r="X140" s="464"/>
      <c r="Y140" s="464"/>
      <c r="Z140" s="464"/>
      <c r="AA140" s="464"/>
      <c r="AB140" s="464"/>
      <c r="AC140" s="464"/>
      <c r="AD140" s="464"/>
      <c r="AE140" s="464"/>
      <c r="AF140" s="464"/>
      <c r="AG140" s="464"/>
      <c r="AH140" s="464"/>
      <c r="AI140" s="464"/>
      <c r="AJ140" s="468"/>
    </row>
    <row r="141" spans="1:36" ht="11.25" customHeight="1">
      <c r="A141" s="464"/>
      <c r="B141" s="464"/>
      <c r="C141" s="464"/>
      <c r="D141" s="464"/>
      <c r="E141" s="464"/>
      <c r="F141" s="464"/>
      <c r="G141" s="464"/>
      <c r="H141" s="464"/>
      <c r="I141" s="464"/>
      <c r="J141" s="465"/>
      <c r="K141" s="466"/>
      <c r="L141" s="467"/>
      <c r="M141" s="467"/>
      <c r="N141" s="467"/>
      <c r="O141" s="467"/>
      <c r="P141" s="467"/>
      <c r="Q141" s="467"/>
      <c r="R141" s="467"/>
      <c r="S141" s="467"/>
      <c r="T141" s="467"/>
      <c r="U141" s="467"/>
      <c r="V141" s="467"/>
      <c r="W141" s="467"/>
      <c r="X141" s="464"/>
      <c r="Y141" s="464"/>
      <c r="Z141" s="464"/>
      <c r="AA141" s="464"/>
      <c r="AB141" s="464"/>
      <c r="AC141" s="464"/>
      <c r="AD141" s="464"/>
      <c r="AE141" s="464"/>
      <c r="AF141" s="464"/>
      <c r="AG141" s="464"/>
      <c r="AH141" s="464"/>
      <c r="AI141" s="464"/>
      <c r="AJ141" s="468"/>
    </row>
    <row r="142" spans="1:36" ht="11.25" customHeight="1">
      <c r="A142" s="464"/>
      <c r="B142" s="464"/>
      <c r="C142" s="464"/>
      <c r="D142" s="464"/>
      <c r="E142" s="464"/>
      <c r="F142" s="464"/>
      <c r="G142" s="464"/>
      <c r="H142" s="464"/>
      <c r="I142" s="464"/>
      <c r="J142" s="465"/>
      <c r="K142" s="466"/>
      <c r="L142" s="467"/>
      <c r="M142" s="467"/>
      <c r="N142" s="467"/>
      <c r="O142" s="467"/>
      <c r="P142" s="467"/>
      <c r="Q142" s="467"/>
      <c r="R142" s="467"/>
      <c r="S142" s="467"/>
      <c r="T142" s="467"/>
      <c r="U142" s="467"/>
      <c r="V142" s="467"/>
      <c r="W142" s="467"/>
      <c r="X142" s="464"/>
      <c r="Y142" s="464"/>
      <c r="Z142" s="464"/>
      <c r="AA142" s="464"/>
      <c r="AB142" s="464"/>
      <c r="AC142" s="464"/>
      <c r="AD142" s="464"/>
      <c r="AE142" s="464"/>
      <c r="AF142" s="464"/>
      <c r="AG142" s="464"/>
      <c r="AH142" s="464"/>
      <c r="AI142" s="464"/>
      <c r="AJ142" s="468"/>
    </row>
    <row r="143" spans="1:36" ht="11.25" customHeight="1">
      <c r="A143" s="464"/>
      <c r="B143" s="464"/>
      <c r="C143" s="464"/>
      <c r="D143" s="464"/>
      <c r="E143" s="464"/>
      <c r="F143" s="464"/>
      <c r="G143" s="464"/>
      <c r="H143" s="464"/>
      <c r="I143" s="464"/>
      <c r="J143" s="465"/>
      <c r="K143" s="466"/>
      <c r="L143" s="467"/>
      <c r="M143" s="467"/>
      <c r="N143" s="467"/>
      <c r="O143" s="467"/>
      <c r="P143" s="467"/>
      <c r="Q143" s="467"/>
      <c r="R143" s="467"/>
      <c r="S143" s="467"/>
      <c r="T143" s="467"/>
      <c r="U143" s="467"/>
      <c r="V143" s="467"/>
      <c r="W143" s="467"/>
      <c r="X143" s="464"/>
      <c r="Y143" s="464"/>
      <c r="Z143" s="464"/>
      <c r="AA143" s="464"/>
      <c r="AB143" s="464"/>
      <c r="AC143" s="464"/>
      <c r="AD143" s="464"/>
      <c r="AE143" s="464"/>
      <c r="AF143" s="464"/>
      <c r="AG143" s="464"/>
      <c r="AH143" s="464"/>
      <c r="AI143" s="464"/>
      <c r="AJ143" s="468"/>
    </row>
    <row r="144" spans="1:36" ht="11.25" customHeight="1">
      <c r="A144" s="464"/>
      <c r="B144" s="464"/>
      <c r="C144" s="464"/>
      <c r="D144" s="464"/>
      <c r="E144" s="464"/>
      <c r="F144" s="464"/>
      <c r="G144" s="464"/>
      <c r="H144" s="464"/>
      <c r="I144" s="464"/>
      <c r="J144" s="465"/>
      <c r="K144" s="466"/>
      <c r="L144" s="467"/>
      <c r="M144" s="467"/>
      <c r="N144" s="467"/>
      <c r="O144" s="467"/>
      <c r="P144" s="467"/>
      <c r="Q144" s="467"/>
      <c r="R144" s="467"/>
      <c r="S144" s="467"/>
      <c r="T144" s="467"/>
      <c r="U144" s="467"/>
      <c r="V144" s="467"/>
      <c r="W144" s="467"/>
      <c r="X144" s="464"/>
      <c r="Y144" s="464"/>
      <c r="Z144" s="464"/>
      <c r="AA144" s="464"/>
      <c r="AB144" s="464"/>
      <c r="AC144" s="464"/>
      <c r="AD144" s="464"/>
      <c r="AE144" s="464"/>
      <c r="AF144" s="464"/>
      <c r="AG144" s="464"/>
      <c r="AH144" s="464"/>
      <c r="AI144" s="464"/>
      <c r="AJ144" s="468"/>
    </row>
    <row r="145" spans="1:36" ht="11.25" customHeight="1">
      <c r="A145" s="464"/>
      <c r="B145" s="464"/>
      <c r="C145" s="464"/>
      <c r="D145" s="464"/>
      <c r="E145" s="464"/>
      <c r="F145" s="464"/>
      <c r="G145" s="464"/>
      <c r="H145" s="464"/>
      <c r="I145" s="464"/>
      <c r="J145" s="465"/>
      <c r="K145" s="466"/>
      <c r="L145" s="467"/>
      <c r="M145" s="467"/>
      <c r="N145" s="467"/>
      <c r="O145" s="467"/>
      <c r="P145" s="467"/>
      <c r="Q145" s="467"/>
      <c r="R145" s="467"/>
      <c r="S145" s="467"/>
      <c r="T145" s="467"/>
      <c r="U145" s="467"/>
      <c r="V145" s="467"/>
      <c r="W145" s="467"/>
      <c r="X145" s="464"/>
      <c r="Y145" s="464"/>
      <c r="Z145" s="464"/>
      <c r="AA145" s="464"/>
      <c r="AB145" s="464"/>
      <c r="AC145" s="464"/>
      <c r="AD145" s="464"/>
      <c r="AE145" s="464"/>
      <c r="AF145" s="464"/>
      <c r="AG145" s="464"/>
      <c r="AH145" s="464"/>
      <c r="AI145" s="464"/>
      <c r="AJ145" s="468"/>
    </row>
    <row r="146" spans="1:36" ht="11.25" customHeight="1">
      <c r="A146" s="464"/>
      <c r="B146" s="464"/>
      <c r="C146" s="464"/>
      <c r="D146" s="464"/>
      <c r="E146" s="464"/>
      <c r="F146" s="464"/>
      <c r="G146" s="464"/>
      <c r="H146" s="464"/>
      <c r="I146" s="464"/>
      <c r="J146" s="465"/>
      <c r="K146" s="466"/>
      <c r="L146" s="467"/>
      <c r="M146" s="467"/>
      <c r="N146" s="467"/>
      <c r="O146" s="467"/>
      <c r="P146" s="467"/>
      <c r="Q146" s="467"/>
      <c r="R146" s="467"/>
      <c r="S146" s="467"/>
      <c r="T146" s="467"/>
      <c r="U146" s="467"/>
      <c r="V146" s="467"/>
      <c r="W146" s="467"/>
      <c r="X146" s="464"/>
      <c r="Y146" s="464"/>
      <c r="Z146" s="464"/>
      <c r="AA146" s="464"/>
      <c r="AB146" s="464"/>
      <c r="AC146" s="464"/>
      <c r="AD146" s="464"/>
      <c r="AE146" s="464"/>
      <c r="AF146" s="464"/>
      <c r="AG146" s="464"/>
      <c r="AH146" s="464"/>
      <c r="AI146" s="464"/>
      <c r="AJ146" s="468"/>
    </row>
    <row r="147" spans="1:36" ht="11.25" customHeight="1">
      <c r="A147" s="464"/>
      <c r="B147" s="464"/>
      <c r="C147" s="464"/>
      <c r="D147" s="464"/>
      <c r="E147" s="464"/>
      <c r="F147" s="464"/>
      <c r="G147" s="464"/>
      <c r="H147" s="464"/>
      <c r="I147" s="464"/>
      <c r="J147" s="465"/>
      <c r="K147" s="466"/>
      <c r="L147" s="467"/>
      <c r="M147" s="467"/>
      <c r="N147" s="467"/>
      <c r="O147" s="467"/>
      <c r="P147" s="467"/>
      <c r="Q147" s="467"/>
      <c r="R147" s="467"/>
      <c r="S147" s="467"/>
      <c r="T147" s="467"/>
      <c r="U147" s="467"/>
      <c r="V147" s="467"/>
      <c r="W147" s="467"/>
      <c r="X147" s="464"/>
      <c r="Y147" s="464"/>
      <c r="Z147" s="464"/>
      <c r="AA147" s="464"/>
      <c r="AB147" s="464"/>
      <c r="AC147" s="464"/>
      <c r="AD147" s="464"/>
      <c r="AE147" s="464"/>
      <c r="AF147" s="464"/>
      <c r="AG147" s="464"/>
      <c r="AH147" s="464"/>
      <c r="AI147" s="464"/>
      <c r="AJ147" s="468"/>
    </row>
    <row r="148" spans="1:36" ht="11.25" customHeight="1">
      <c r="A148" s="464"/>
      <c r="B148" s="464"/>
      <c r="C148" s="464"/>
      <c r="D148" s="464"/>
      <c r="E148" s="464"/>
      <c r="F148" s="464"/>
      <c r="G148" s="464"/>
      <c r="H148" s="464"/>
      <c r="I148" s="464"/>
      <c r="J148" s="465"/>
      <c r="K148" s="466"/>
      <c r="L148" s="467"/>
      <c r="M148" s="467"/>
      <c r="N148" s="467"/>
      <c r="O148" s="467"/>
      <c r="P148" s="467"/>
      <c r="Q148" s="467"/>
      <c r="R148" s="467"/>
      <c r="S148" s="467"/>
      <c r="T148" s="467"/>
      <c r="U148" s="467"/>
      <c r="V148" s="467"/>
      <c r="W148" s="467"/>
      <c r="X148" s="464"/>
      <c r="Y148" s="464"/>
      <c r="Z148" s="464"/>
      <c r="AA148" s="464"/>
      <c r="AB148" s="464"/>
      <c r="AC148" s="464"/>
      <c r="AD148" s="464"/>
      <c r="AE148" s="464"/>
      <c r="AF148" s="464"/>
      <c r="AG148" s="464"/>
      <c r="AH148" s="464"/>
      <c r="AI148" s="464"/>
      <c r="AJ148" s="468"/>
    </row>
    <row r="149" spans="1:36" ht="11.25" customHeight="1">
      <c r="A149" s="464"/>
      <c r="B149" s="464"/>
      <c r="C149" s="464"/>
      <c r="D149" s="464"/>
      <c r="E149" s="464"/>
      <c r="F149" s="464"/>
      <c r="G149" s="464"/>
      <c r="H149" s="464"/>
      <c r="I149" s="464"/>
      <c r="J149" s="465"/>
      <c r="K149" s="466"/>
      <c r="L149" s="467"/>
      <c r="M149" s="467"/>
      <c r="N149" s="467"/>
      <c r="O149" s="467"/>
      <c r="P149" s="467"/>
      <c r="Q149" s="467"/>
      <c r="R149" s="467"/>
      <c r="S149" s="467"/>
      <c r="T149" s="467"/>
      <c r="U149" s="467"/>
      <c r="V149" s="467"/>
      <c r="W149" s="467"/>
      <c r="X149" s="464"/>
      <c r="Y149" s="464"/>
      <c r="Z149" s="464"/>
      <c r="AA149" s="464"/>
      <c r="AB149" s="464"/>
      <c r="AC149" s="464"/>
      <c r="AD149" s="464"/>
      <c r="AE149" s="464"/>
      <c r="AF149" s="464"/>
      <c r="AG149" s="464"/>
      <c r="AH149" s="464"/>
      <c r="AI149" s="464"/>
      <c r="AJ149" s="468"/>
    </row>
    <row r="150" spans="1:36" ht="11.25" customHeight="1">
      <c r="A150" s="464"/>
      <c r="B150" s="464"/>
      <c r="C150" s="464"/>
      <c r="D150" s="464"/>
      <c r="E150" s="464"/>
      <c r="F150" s="464"/>
      <c r="G150" s="464"/>
      <c r="H150" s="464"/>
      <c r="I150" s="464"/>
      <c r="J150" s="465"/>
      <c r="K150" s="466"/>
      <c r="L150" s="467"/>
      <c r="M150" s="467"/>
      <c r="N150" s="467"/>
      <c r="O150" s="467"/>
      <c r="P150" s="467"/>
      <c r="Q150" s="467"/>
      <c r="R150" s="467"/>
      <c r="S150" s="467"/>
      <c r="T150" s="467"/>
      <c r="U150" s="467"/>
      <c r="V150" s="467"/>
      <c r="W150" s="467"/>
      <c r="X150" s="464"/>
      <c r="Y150" s="464"/>
      <c r="Z150" s="464"/>
      <c r="AA150" s="464"/>
      <c r="AB150" s="464"/>
      <c r="AC150" s="464"/>
      <c r="AD150" s="464"/>
      <c r="AE150" s="464"/>
      <c r="AF150" s="464"/>
      <c r="AG150" s="464"/>
      <c r="AH150" s="464"/>
      <c r="AI150" s="464"/>
      <c r="AJ150" s="468"/>
    </row>
    <row r="151" spans="1:36" ht="11.25" customHeight="1">
      <c r="A151" s="464"/>
      <c r="B151" s="464"/>
      <c r="C151" s="464"/>
      <c r="D151" s="464"/>
      <c r="E151" s="464"/>
      <c r="F151" s="464"/>
      <c r="G151" s="464"/>
      <c r="H151" s="464"/>
      <c r="I151" s="464"/>
      <c r="J151" s="465"/>
      <c r="K151" s="466"/>
      <c r="L151" s="467"/>
      <c r="M151" s="467"/>
      <c r="N151" s="467"/>
      <c r="O151" s="467"/>
      <c r="P151" s="467"/>
      <c r="Q151" s="467"/>
      <c r="R151" s="467"/>
      <c r="S151" s="467"/>
      <c r="T151" s="467"/>
      <c r="U151" s="467"/>
      <c r="V151" s="467"/>
      <c r="W151" s="467"/>
      <c r="X151" s="464"/>
      <c r="Y151" s="464"/>
      <c r="Z151" s="464"/>
      <c r="AA151" s="464"/>
      <c r="AB151" s="464"/>
      <c r="AC151" s="464"/>
      <c r="AD151" s="464"/>
      <c r="AE151" s="464"/>
      <c r="AF151" s="464"/>
      <c r="AG151" s="464"/>
      <c r="AH151" s="464"/>
      <c r="AI151" s="464"/>
      <c r="AJ151" s="468"/>
    </row>
    <row r="152" spans="1:36" ht="11.25" customHeight="1">
      <c r="A152" s="464"/>
      <c r="B152" s="464"/>
      <c r="C152" s="464"/>
      <c r="D152" s="464"/>
      <c r="E152" s="464"/>
      <c r="F152" s="464"/>
      <c r="G152" s="464"/>
      <c r="H152" s="464"/>
      <c r="I152" s="464"/>
      <c r="J152" s="465"/>
      <c r="K152" s="466"/>
      <c r="L152" s="467"/>
      <c r="M152" s="467"/>
      <c r="N152" s="467"/>
      <c r="O152" s="467"/>
      <c r="P152" s="467"/>
      <c r="Q152" s="467"/>
      <c r="R152" s="467"/>
      <c r="S152" s="467"/>
      <c r="T152" s="467"/>
      <c r="U152" s="467"/>
      <c r="V152" s="467"/>
      <c r="W152" s="467"/>
      <c r="X152" s="464"/>
      <c r="Y152" s="464"/>
      <c r="Z152" s="464"/>
      <c r="AA152" s="464"/>
      <c r="AB152" s="464"/>
      <c r="AC152" s="464"/>
      <c r="AD152" s="464"/>
      <c r="AE152" s="464"/>
      <c r="AF152" s="464"/>
      <c r="AG152" s="464"/>
      <c r="AH152" s="464"/>
      <c r="AI152" s="464"/>
      <c r="AJ152" s="468"/>
    </row>
    <row r="153" spans="1:36" ht="11.25" customHeight="1">
      <c r="A153" s="464"/>
      <c r="B153" s="464"/>
      <c r="C153" s="464"/>
      <c r="D153" s="464"/>
      <c r="E153" s="464"/>
      <c r="F153" s="464"/>
      <c r="G153" s="464"/>
      <c r="H153" s="464"/>
      <c r="I153" s="464"/>
      <c r="J153" s="465"/>
      <c r="K153" s="466"/>
      <c r="L153" s="467"/>
      <c r="M153" s="467"/>
      <c r="N153" s="467"/>
      <c r="O153" s="467"/>
      <c r="P153" s="467"/>
      <c r="Q153" s="467"/>
      <c r="R153" s="467"/>
      <c r="S153" s="467"/>
      <c r="T153" s="467"/>
      <c r="U153" s="467"/>
      <c r="V153" s="467"/>
      <c r="W153" s="467"/>
      <c r="X153" s="464"/>
      <c r="Y153" s="464"/>
      <c r="Z153" s="464"/>
      <c r="AA153" s="464"/>
      <c r="AB153" s="464"/>
      <c r="AC153" s="464"/>
      <c r="AD153" s="464"/>
      <c r="AE153" s="464"/>
      <c r="AF153" s="464"/>
      <c r="AG153" s="464"/>
      <c r="AH153" s="464"/>
      <c r="AI153" s="464"/>
      <c r="AJ153" s="468"/>
    </row>
    <row r="154" spans="1:36" ht="11.25" customHeight="1">
      <c r="A154" s="464"/>
      <c r="B154" s="464"/>
      <c r="C154" s="464"/>
      <c r="D154" s="464"/>
      <c r="E154" s="464"/>
      <c r="F154" s="464"/>
      <c r="G154" s="464"/>
      <c r="H154" s="464"/>
      <c r="I154" s="464"/>
      <c r="J154" s="465"/>
      <c r="K154" s="466"/>
      <c r="L154" s="467"/>
      <c r="M154" s="467"/>
      <c r="N154" s="467"/>
      <c r="O154" s="467"/>
      <c r="P154" s="467"/>
      <c r="Q154" s="467"/>
      <c r="R154" s="467"/>
      <c r="S154" s="467"/>
      <c r="T154" s="467"/>
      <c r="U154" s="467"/>
      <c r="V154" s="467"/>
      <c r="W154" s="467"/>
      <c r="X154" s="464"/>
      <c r="Y154" s="464"/>
      <c r="Z154" s="464"/>
      <c r="AA154" s="464"/>
      <c r="AB154" s="464"/>
      <c r="AC154" s="464"/>
      <c r="AD154" s="464"/>
      <c r="AE154" s="464"/>
      <c r="AF154" s="464"/>
      <c r="AG154" s="464"/>
      <c r="AH154" s="464"/>
      <c r="AI154" s="464"/>
      <c r="AJ154" s="468"/>
    </row>
    <row r="155" spans="1:36" ht="11.25" customHeight="1">
      <c r="A155" s="464"/>
      <c r="B155" s="464"/>
      <c r="C155" s="464"/>
      <c r="D155" s="464"/>
      <c r="E155" s="464"/>
      <c r="F155" s="464"/>
      <c r="G155" s="464"/>
      <c r="H155" s="464"/>
      <c r="I155" s="464"/>
      <c r="J155" s="465"/>
      <c r="K155" s="466"/>
      <c r="L155" s="467"/>
      <c r="M155" s="467"/>
      <c r="N155" s="467"/>
      <c r="O155" s="467"/>
      <c r="P155" s="467"/>
      <c r="Q155" s="467"/>
      <c r="R155" s="467"/>
      <c r="S155" s="467"/>
      <c r="T155" s="467"/>
      <c r="U155" s="467"/>
      <c r="V155" s="467"/>
      <c r="W155" s="467"/>
      <c r="X155" s="464"/>
      <c r="Y155" s="464"/>
      <c r="Z155" s="464"/>
      <c r="AA155" s="464"/>
      <c r="AB155" s="464"/>
      <c r="AC155" s="464"/>
      <c r="AD155" s="464"/>
      <c r="AE155" s="464"/>
      <c r="AF155" s="464"/>
      <c r="AG155" s="464"/>
      <c r="AH155" s="464"/>
      <c r="AI155" s="464"/>
      <c r="AJ155" s="468"/>
    </row>
    <row r="156" spans="1:36" ht="11.25" customHeight="1">
      <c r="A156" s="464"/>
      <c r="B156" s="464"/>
      <c r="C156" s="464"/>
      <c r="D156" s="464"/>
      <c r="E156" s="464"/>
      <c r="F156" s="464"/>
      <c r="G156" s="464"/>
      <c r="H156" s="464"/>
      <c r="I156" s="464"/>
      <c r="J156" s="465"/>
      <c r="K156" s="466"/>
      <c r="L156" s="467"/>
      <c r="M156" s="467"/>
      <c r="N156" s="467"/>
      <c r="O156" s="467"/>
      <c r="P156" s="467"/>
      <c r="Q156" s="467"/>
      <c r="R156" s="467"/>
      <c r="S156" s="467"/>
      <c r="T156" s="467"/>
      <c r="U156" s="467"/>
      <c r="V156" s="467"/>
      <c r="W156" s="467"/>
      <c r="X156" s="464"/>
      <c r="Y156" s="464"/>
      <c r="Z156" s="464"/>
      <c r="AA156" s="464"/>
      <c r="AB156" s="464"/>
      <c r="AC156" s="464"/>
      <c r="AD156" s="464"/>
      <c r="AE156" s="464"/>
      <c r="AF156" s="464"/>
      <c r="AG156" s="464"/>
      <c r="AH156" s="464"/>
      <c r="AI156" s="464"/>
      <c r="AJ156" s="468"/>
    </row>
    <row r="157" spans="1:36" ht="11.25" customHeight="1">
      <c r="A157" s="464"/>
      <c r="B157" s="464"/>
      <c r="C157" s="464"/>
      <c r="D157" s="464"/>
      <c r="E157" s="464"/>
      <c r="F157" s="464"/>
      <c r="G157" s="464"/>
      <c r="H157" s="464"/>
      <c r="I157" s="464"/>
      <c r="J157" s="465"/>
      <c r="K157" s="466"/>
      <c r="L157" s="467"/>
      <c r="M157" s="467"/>
      <c r="N157" s="467"/>
      <c r="O157" s="467"/>
      <c r="P157" s="467"/>
      <c r="Q157" s="467"/>
      <c r="R157" s="467"/>
      <c r="S157" s="467"/>
      <c r="T157" s="467"/>
      <c r="U157" s="467"/>
      <c r="V157" s="467"/>
      <c r="W157" s="467"/>
      <c r="X157" s="464"/>
      <c r="Y157" s="464"/>
      <c r="Z157" s="464"/>
      <c r="AA157" s="464"/>
      <c r="AB157" s="464"/>
      <c r="AC157" s="464"/>
      <c r="AD157" s="464"/>
      <c r="AE157" s="464"/>
      <c r="AF157" s="464"/>
      <c r="AG157" s="464"/>
      <c r="AH157" s="464"/>
      <c r="AI157" s="464"/>
      <c r="AJ157" s="468"/>
    </row>
    <row r="158" spans="1:36" ht="11.25" customHeight="1">
      <c r="A158" s="464"/>
      <c r="B158" s="464"/>
      <c r="C158" s="464"/>
      <c r="D158" s="464"/>
      <c r="E158" s="464"/>
      <c r="F158" s="464"/>
      <c r="G158" s="464"/>
      <c r="H158" s="464"/>
      <c r="I158" s="464"/>
      <c r="J158" s="465"/>
      <c r="K158" s="466"/>
      <c r="L158" s="467"/>
      <c r="M158" s="467"/>
      <c r="N158" s="467"/>
      <c r="O158" s="467"/>
      <c r="P158" s="467"/>
      <c r="Q158" s="467"/>
      <c r="R158" s="467"/>
      <c r="S158" s="467"/>
      <c r="T158" s="467"/>
      <c r="U158" s="467"/>
      <c r="V158" s="467"/>
      <c r="W158" s="467"/>
      <c r="X158" s="464"/>
      <c r="Y158" s="464"/>
      <c r="Z158" s="464"/>
      <c r="AA158" s="464"/>
      <c r="AB158" s="464"/>
      <c r="AC158" s="464"/>
      <c r="AD158" s="464"/>
      <c r="AE158" s="464"/>
      <c r="AF158" s="464"/>
      <c r="AG158" s="464"/>
      <c r="AH158" s="464"/>
      <c r="AI158" s="464"/>
      <c r="AJ158" s="468"/>
    </row>
    <row r="159" spans="1:36" ht="11.25" customHeight="1">
      <c r="A159" s="464"/>
      <c r="B159" s="464"/>
      <c r="C159" s="464"/>
      <c r="D159" s="464"/>
      <c r="E159" s="464"/>
      <c r="F159" s="464"/>
      <c r="G159" s="464"/>
      <c r="H159" s="464"/>
      <c r="I159" s="464"/>
      <c r="J159" s="465"/>
      <c r="K159" s="466"/>
      <c r="L159" s="467"/>
      <c r="M159" s="467"/>
      <c r="N159" s="467"/>
      <c r="O159" s="467"/>
      <c r="P159" s="467"/>
      <c r="Q159" s="467"/>
      <c r="R159" s="467"/>
      <c r="S159" s="467"/>
      <c r="T159" s="467"/>
      <c r="U159" s="467"/>
      <c r="V159" s="467"/>
      <c r="W159" s="467"/>
      <c r="X159" s="464"/>
      <c r="Y159" s="464"/>
      <c r="Z159" s="464"/>
      <c r="AA159" s="464"/>
      <c r="AB159" s="464"/>
      <c r="AC159" s="464"/>
      <c r="AD159" s="464"/>
      <c r="AE159" s="464"/>
      <c r="AF159" s="464"/>
      <c r="AG159" s="464"/>
      <c r="AH159" s="464"/>
      <c r="AI159" s="464"/>
      <c r="AJ159" s="468"/>
    </row>
    <row r="160" spans="1:36" ht="11.25" customHeight="1">
      <c r="A160" s="464"/>
      <c r="B160" s="464"/>
      <c r="C160" s="464"/>
      <c r="D160" s="464"/>
      <c r="E160" s="464"/>
      <c r="F160" s="464"/>
      <c r="G160" s="464"/>
      <c r="H160" s="464"/>
      <c r="I160" s="464"/>
      <c r="J160" s="465"/>
      <c r="K160" s="466"/>
      <c r="L160" s="467"/>
      <c r="M160" s="467"/>
      <c r="N160" s="467"/>
      <c r="O160" s="467"/>
      <c r="P160" s="467"/>
      <c r="Q160" s="467"/>
      <c r="R160" s="467"/>
      <c r="S160" s="467"/>
      <c r="T160" s="467"/>
      <c r="U160" s="467"/>
      <c r="V160" s="467"/>
      <c r="W160" s="467"/>
      <c r="X160" s="464"/>
      <c r="Y160" s="464"/>
      <c r="Z160" s="464"/>
      <c r="AA160" s="464"/>
      <c r="AB160" s="464"/>
      <c r="AC160" s="464"/>
      <c r="AD160" s="464"/>
      <c r="AE160" s="464"/>
      <c r="AF160" s="464"/>
      <c r="AG160" s="464"/>
      <c r="AH160" s="464"/>
      <c r="AI160" s="464"/>
      <c r="AJ160" s="468"/>
    </row>
    <row r="161" spans="1:36" ht="11.25" customHeight="1">
      <c r="A161" s="464"/>
      <c r="B161" s="464"/>
      <c r="C161" s="464"/>
      <c r="D161" s="464"/>
      <c r="E161" s="464"/>
      <c r="F161" s="464"/>
      <c r="G161" s="464"/>
      <c r="H161" s="464"/>
      <c r="I161" s="464"/>
      <c r="J161" s="465"/>
      <c r="K161" s="466"/>
      <c r="L161" s="467"/>
      <c r="M161" s="467"/>
      <c r="N161" s="467"/>
      <c r="O161" s="467"/>
      <c r="P161" s="467"/>
      <c r="Q161" s="467"/>
      <c r="R161" s="467"/>
      <c r="S161" s="467"/>
      <c r="T161" s="467"/>
      <c r="U161" s="467"/>
      <c r="V161" s="467"/>
      <c r="W161" s="467"/>
      <c r="X161" s="464"/>
      <c r="Y161" s="464"/>
      <c r="Z161" s="464"/>
      <c r="AA161" s="464"/>
      <c r="AB161" s="464"/>
      <c r="AC161" s="464"/>
      <c r="AD161" s="464"/>
      <c r="AE161" s="464"/>
      <c r="AF161" s="464"/>
      <c r="AG161" s="464"/>
      <c r="AH161" s="464"/>
      <c r="AI161" s="464"/>
      <c r="AJ161" s="468"/>
    </row>
    <row r="162" spans="1:36" ht="11.25" customHeight="1">
      <c r="A162" s="464"/>
      <c r="B162" s="464"/>
      <c r="C162" s="464"/>
      <c r="D162" s="464"/>
      <c r="E162" s="464"/>
      <c r="F162" s="464"/>
      <c r="G162" s="464"/>
      <c r="H162" s="464"/>
      <c r="I162" s="464"/>
      <c r="J162" s="465"/>
      <c r="K162" s="466"/>
      <c r="L162" s="467"/>
      <c r="M162" s="467"/>
      <c r="N162" s="467"/>
      <c r="O162" s="467"/>
      <c r="P162" s="467"/>
      <c r="Q162" s="467"/>
      <c r="R162" s="467"/>
      <c r="S162" s="467"/>
      <c r="T162" s="467"/>
      <c r="U162" s="467"/>
      <c r="V162" s="467"/>
      <c r="W162" s="467"/>
      <c r="X162" s="464"/>
      <c r="Y162" s="464"/>
      <c r="Z162" s="464"/>
      <c r="AA162" s="464"/>
      <c r="AB162" s="464"/>
      <c r="AC162" s="464"/>
      <c r="AD162" s="464"/>
      <c r="AE162" s="464"/>
      <c r="AF162" s="464"/>
      <c r="AG162" s="464"/>
      <c r="AH162" s="464"/>
      <c r="AI162" s="464"/>
      <c r="AJ162" s="468"/>
    </row>
    <row r="163" spans="1:36" ht="11.25" customHeight="1">
      <c r="A163" s="464"/>
      <c r="B163" s="464"/>
      <c r="C163" s="464"/>
      <c r="D163" s="464"/>
      <c r="E163" s="464"/>
      <c r="F163" s="464"/>
      <c r="G163" s="464"/>
      <c r="H163" s="464"/>
      <c r="I163" s="464"/>
      <c r="J163" s="465"/>
      <c r="K163" s="466"/>
      <c r="L163" s="467"/>
      <c r="M163" s="467"/>
      <c r="N163" s="467"/>
      <c r="O163" s="467"/>
      <c r="P163" s="467"/>
      <c r="Q163" s="467"/>
      <c r="R163" s="467"/>
      <c r="S163" s="467"/>
      <c r="T163" s="467"/>
      <c r="U163" s="467"/>
      <c r="V163" s="467"/>
      <c r="W163" s="467"/>
      <c r="X163" s="464"/>
      <c r="Y163" s="464"/>
      <c r="Z163" s="464"/>
      <c r="AA163" s="464"/>
      <c r="AB163" s="464"/>
      <c r="AC163" s="464"/>
      <c r="AD163" s="464"/>
      <c r="AE163" s="464"/>
      <c r="AF163" s="464"/>
      <c r="AG163" s="464"/>
      <c r="AH163" s="464"/>
      <c r="AI163" s="464"/>
      <c r="AJ163" s="468"/>
    </row>
    <row r="164" spans="1:36" ht="11.25" customHeight="1">
      <c r="A164" s="464"/>
      <c r="B164" s="464"/>
      <c r="C164" s="464"/>
      <c r="D164" s="464"/>
      <c r="E164" s="464"/>
      <c r="F164" s="464"/>
      <c r="G164" s="464"/>
      <c r="H164" s="464"/>
      <c r="I164" s="464"/>
      <c r="J164" s="465"/>
      <c r="K164" s="466"/>
      <c r="L164" s="467"/>
      <c r="M164" s="467"/>
      <c r="N164" s="467"/>
      <c r="O164" s="467"/>
      <c r="P164" s="467"/>
      <c r="Q164" s="467"/>
      <c r="R164" s="467"/>
      <c r="S164" s="467"/>
      <c r="T164" s="467"/>
      <c r="U164" s="467"/>
      <c r="V164" s="467"/>
      <c r="W164" s="467"/>
      <c r="X164" s="464"/>
      <c r="Y164" s="464"/>
      <c r="Z164" s="464"/>
      <c r="AA164" s="464"/>
      <c r="AB164" s="464"/>
      <c r="AC164" s="464"/>
      <c r="AD164" s="464"/>
      <c r="AE164" s="464"/>
      <c r="AF164" s="464"/>
      <c r="AG164" s="464"/>
      <c r="AH164" s="464"/>
      <c r="AI164" s="464"/>
      <c r="AJ164" s="468"/>
    </row>
    <row r="165" spans="1:36" ht="11.25" customHeight="1">
      <c r="A165" s="464"/>
      <c r="B165" s="464"/>
      <c r="C165" s="464"/>
      <c r="D165" s="464"/>
      <c r="E165" s="464"/>
      <c r="F165" s="464"/>
      <c r="G165" s="464"/>
      <c r="H165" s="464"/>
      <c r="I165" s="464"/>
      <c r="J165" s="465"/>
      <c r="K165" s="466"/>
      <c r="L165" s="467"/>
      <c r="M165" s="467"/>
      <c r="N165" s="467"/>
      <c r="O165" s="467"/>
      <c r="P165" s="467"/>
      <c r="Q165" s="467"/>
      <c r="R165" s="467"/>
      <c r="S165" s="467"/>
      <c r="T165" s="467"/>
      <c r="U165" s="467"/>
      <c r="V165" s="467"/>
      <c r="W165" s="467"/>
      <c r="X165" s="464"/>
      <c r="Y165" s="464"/>
      <c r="Z165" s="464"/>
      <c r="AA165" s="464"/>
      <c r="AB165" s="464"/>
      <c r="AC165" s="464"/>
      <c r="AD165" s="464"/>
      <c r="AE165" s="464"/>
      <c r="AF165" s="464"/>
      <c r="AG165" s="464"/>
      <c r="AH165" s="464"/>
      <c r="AI165" s="464"/>
      <c r="AJ165" s="468"/>
    </row>
    <row r="166" spans="1:36" ht="11.25" customHeight="1">
      <c r="A166" s="464"/>
      <c r="B166" s="464"/>
      <c r="C166" s="464"/>
      <c r="D166" s="464"/>
      <c r="E166" s="464"/>
      <c r="F166" s="464"/>
      <c r="G166" s="464"/>
      <c r="H166" s="464"/>
      <c r="I166" s="464"/>
      <c r="J166" s="465"/>
      <c r="K166" s="466"/>
      <c r="L166" s="467"/>
      <c r="M166" s="467"/>
      <c r="N166" s="467"/>
      <c r="O166" s="467"/>
      <c r="P166" s="467"/>
      <c r="Q166" s="467"/>
      <c r="R166" s="467"/>
      <c r="S166" s="467"/>
      <c r="T166" s="467"/>
      <c r="U166" s="467"/>
      <c r="V166" s="467"/>
      <c r="W166" s="467"/>
      <c r="X166" s="464"/>
      <c r="Y166" s="464"/>
      <c r="Z166" s="464"/>
      <c r="AA166" s="464"/>
      <c r="AB166" s="464"/>
      <c r="AC166" s="464"/>
      <c r="AD166" s="464"/>
      <c r="AE166" s="464"/>
      <c r="AF166" s="464"/>
      <c r="AG166" s="464"/>
      <c r="AH166" s="464"/>
      <c r="AI166" s="464"/>
      <c r="AJ166" s="468"/>
    </row>
    <row r="167" spans="1:36" ht="11.25" customHeight="1">
      <c r="A167" s="464"/>
      <c r="B167" s="464"/>
      <c r="C167" s="464"/>
      <c r="D167" s="464"/>
      <c r="E167" s="464"/>
      <c r="F167" s="464"/>
      <c r="G167" s="464"/>
      <c r="H167" s="464"/>
      <c r="I167" s="464"/>
      <c r="J167" s="465"/>
      <c r="K167" s="466"/>
      <c r="L167" s="467"/>
      <c r="M167" s="467"/>
      <c r="N167" s="467"/>
      <c r="O167" s="467"/>
      <c r="P167" s="467"/>
      <c r="Q167" s="467"/>
      <c r="R167" s="467"/>
      <c r="S167" s="467"/>
      <c r="T167" s="467"/>
      <c r="U167" s="467"/>
      <c r="V167" s="467"/>
      <c r="W167" s="467"/>
      <c r="X167" s="464"/>
      <c r="Y167" s="464"/>
      <c r="Z167" s="464"/>
      <c r="AA167" s="464"/>
      <c r="AB167" s="464"/>
      <c r="AC167" s="464"/>
      <c r="AD167" s="464"/>
      <c r="AE167" s="464"/>
      <c r="AF167" s="464"/>
      <c r="AG167" s="464"/>
      <c r="AH167" s="464"/>
      <c r="AI167" s="464"/>
      <c r="AJ167" s="468"/>
    </row>
    <row r="168" spans="1:36" ht="11.25" customHeight="1">
      <c r="A168" s="464"/>
      <c r="B168" s="464"/>
      <c r="C168" s="464"/>
      <c r="D168" s="464"/>
      <c r="E168" s="464"/>
      <c r="F168" s="464"/>
      <c r="G168" s="464"/>
      <c r="H168" s="464"/>
      <c r="I168" s="464"/>
      <c r="J168" s="465"/>
      <c r="K168" s="466"/>
      <c r="L168" s="467"/>
      <c r="M168" s="467"/>
      <c r="N168" s="467"/>
      <c r="O168" s="467"/>
      <c r="P168" s="467"/>
      <c r="Q168" s="467"/>
      <c r="R168" s="467"/>
      <c r="S168" s="467"/>
      <c r="T168" s="467"/>
      <c r="U168" s="467"/>
      <c r="V168" s="467"/>
      <c r="W168" s="467"/>
      <c r="X168" s="464"/>
      <c r="Y168" s="464"/>
      <c r="Z168" s="464"/>
      <c r="AA168" s="464"/>
      <c r="AB168" s="464"/>
      <c r="AC168" s="464"/>
      <c r="AD168" s="464"/>
      <c r="AE168" s="464"/>
      <c r="AF168" s="464"/>
      <c r="AG168" s="464"/>
      <c r="AH168" s="464"/>
      <c r="AI168" s="464"/>
      <c r="AJ168" s="468"/>
    </row>
    <row r="169" spans="1:36" ht="11.25" customHeight="1">
      <c r="A169" s="464"/>
      <c r="B169" s="464"/>
      <c r="C169" s="464"/>
      <c r="D169" s="464"/>
      <c r="E169" s="464"/>
      <c r="F169" s="464"/>
      <c r="G169" s="464"/>
      <c r="H169" s="464"/>
      <c r="I169" s="464"/>
      <c r="J169" s="465"/>
      <c r="K169" s="466"/>
      <c r="L169" s="467"/>
      <c r="M169" s="467"/>
      <c r="N169" s="467"/>
      <c r="O169" s="467"/>
      <c r="P169" s="467"/>
      <c r="Q169" s="467"/>
      <c r="R169" s="467"/>
      <c r="S169" s="467"/>
      <c r="T169" s="467"/>
      <c r="U169" s="467"/>
      <c r="V169" s="467"/>
      <c r="W169" s="467"/>
      <c r="X169" s="464"/>
      <c r="Y169" s="464"/>
      <c r="Z169" s="464"/>
      <c r="AA169" s="464"/>
      <c r="AB169" s="464"/>
      <c r="AC169" s="464"/>
      <c r="AD169" s="464"/>
      <c r="AE169" s="464"/>
      <c r="AF169" s="464"/>
      <c r="AG169" s="464"/>
      <c r="AH169" s="464"/>
      <c r="AI169" s="464"/>
      <c r="AJ169" s="468"/>
    </row>
    <row r="170" spans="1:36" ht="11.25" customHeight="1">
      <c r="A170" s="464"/>
      <c r="B170" s="464"/>
      <c r="C170" s="464"/>
      <c r="D170" s="464"/>
      <c r="E170" s="464"/>
      <c r="F170" s="464"/>
      <c r="G170" s="464"/>
      <c r="H170" s="464"/>
      <c r="I170" s="464"/>
      <c r="J170" s="465"/>
      <c r="K170" s="466"/>
      <c r="L170" s="467"/>
      <c r="M170" s="467"/>
      <c r="N170" s="467"/>
      <c r="O170" s="467"/>
      <c r="P170" s="467"/>
      <c r="Q170" s="467"/>
      <c r="R170" s="467"/>
      <c r="S170" s="467"/>
      <c r="T170" s="467"/>
      <c r="U170" s="467"/>
      <c r="V170" s="467"/>
      <c r="W170" s="467"/>
      <c r="X170" s="464"/>
      <c r="Y170" s="464"/>
      <c r="Z170" s="464"/>
      <c r="AA170" s="464"/>
      <c r="AB170" s="464"/>
      <c r="AC170" s="464"/>
      <c r="AD170" s="464"/>
      <c r="AE170" s="464"/>
      <c r="AF170" s="464"/>
      <c r="AG170" s="464"/>
      <c r="AH170" s="464"/>
      <c r="AI170" s="464"/>
      <c r="AJ170" s="468"/>
    </row>
    <row r="171" spans="1:36" ht="11.25" customHeight="1">
      <c r="A171" s="464"/>
      <c r="B171" s="464"/>
      <c r="C171" s="464"/>
      <c r="D171" s="464"/>
      <c r="E171" s="464"/>
      <c r="F171" s="464"/>
      <c r="G171" s="464"/>
      <c r="H171" s="464"/>
      <c r="I171" s="464"/>
      <c r="J171" s="465"/>
      <c r="K171" s="466"/>
      <c r="L171" s="467"/>
      <c r="M171" s="467"/>
      <c r="N171" s="467"/>
      <c r="O171" s="467"/>
      <c r="P171" s="467"/>
      <c r="Q171" s="467"/>
      <c r="R171" s="467"/>
      <c r="S171" s="467"/>
      <c r="T171" s="467"/>
      <c r="U171" s="467"/>
      <c r="V171" s="467"/>
      <c r="W171" s="467"/>
      <c r="X171" s="464"/>
      <c r="Y171" s="464"/>
      <c r="Z171" s="464"/>
      <c r="AA171" s="464"/>
      <c r="AB171" s="464"/>
      <c r="AC171" s="464"/>
      <c r="AD171" s="464"/>
      <c r="AE171" s="464"/>
      <c r="AF171" s="464"/>
      <c r="AG171" s="464"/>
      <c r="AH171" s="464"/>
      <c r="AI171" s="464"/>
      <c r="AJ171" s="468"/>
    </row>
    <row r="172" spans="1:36" ht="11.25" customHeight="1">
      <c r="A172" s="464"/>
      <c r="B172" s="464"/>
      <c r="C172" s="464"/>
      <c r="D172" s="464"/>
      <c r="E172" s="464"/>
      <c r="F172" s="464"/>
      <c r="G172" s="464"/>
      <c r="H172" s="464"/>
      <c r="I172" s="464"/>
      <c r="J172" s="465"/>
      <c r="K172" s="466"/>
      <c r="L172" s="467"/>
      <c r="M172" s="467"/>
      <c r="N172" s="467"/>
      <c r="O172" s="467"/>
      <c r="P172" s="467"/>
      <c r="Q172" s="467"/>
      <c r="R172" s="467"/>
      <c r="S172" s="467"/>
      <c r="T172" s="467"/>
      <c r="U172" s="467"/>
      <c r="V172" s="467"/>
      <c r="W172" s="467"/>
      <c r="X172" s="464"/>
      <c r="Y172" s="464"/>
      <c r="Z172" s="464"/>
      <c r="AA172" s="464"/>
      <c r="AB172" s="464"/>
      <c r="AC172" s="464"/>
      <c r="AD172" s="464"/>
      <c r="AE172" s="464"/>
      <c r="AF172" s="464"/>
      <c r="AG172" s="464"/>
      <c r="AH172" s="464"/>
      <c r="AI172" s="464"/>
      <c r="AJ172" s="468"/>
    </row>
    <row r="173" spans="1:36" ht="11.25" customHeight="1">
      <c r="A173" s="464"/>
      <c r="B173" s="464"/>
      <c r="C173" s="464"/>
      <c r="D173" s="464"/>
      <c r="E173" s="464"/>
      <c r="F173" s="464"/>
      <c r="G173" s="464"/>
      <c r="H173" s="464"/>
      <c r="I173" s="464"/>
      <c r="J173" s="465"/>
      <c r="K173" s="466"/>
      <c r="L173" s="467"/>
      <c r="M173" s="467"/>
      <c r="N173" s="467"/>
      <c r="O173" s="467"/>
      <c r="P173" s="467"/>
      <c r="Q173" s="467"/>
      <c r="R173" s="467"/>
      <c r="S173" s="467"/>
      <c r="T173" s="467"/>
      <c r="U173" s="467"/>
      <c r="V173" s="467"/>
      <c r="W173" s="467"/>
      <c r="X173" s="464"/>
      <c r="Y173" s="464"/>
      <c r="Z173" s="464"/>
      <c r="AA173" s="464"/>
      <c r="AB173" s="464"/>
      <c r="AC173" s="464"/>
      <c r="AD173" s="464"/>
      <c r="AE173" s="464"/>
      <c r="AF173" s="464"/>
      <c r="AG173" s="464"/>
      <c r="AH173" s="464"/>
      <c r="AI173" s="464"/>
      <c r="AJ173" s="468"/>
    </row>
    <row r="174" spans="1:36" ht="11.25" customHeight="1">
      <c r="A174" s="464"/>
      <c r="B174" s="464"/>
      <c r="C174" s="464"/>
      <c r="D174" s="464"/>
      <c r="E174" s="464"/>
      <c r="F174" s="464"/>
      <c r="G174" s="464"/>
      <c r="H174" s="464"/>
      <c r="I174" s="464"/>
      <c r="J174" s="465"/>
      <c r="K174" s="466"/>
      <c r="L174" s="467"/>
      <c r="M174" s="467"/>
      <c r="N174" s="467"/>
      <c r="O174" s="467"/>
      <c r="P174" s="467"/>
      <c r="Q174" s="467"/>
      <c r="R174" s="467"/>
      <c r="S174" s="467"/>
      <c r="T174" s="467"/>
      <c r="U174" s="467"/>
      <c r="V174" s="467"/>
      <c r="W174" s="467"/>
      <c r="X174" s="464"/>
      <c r="Y174" s="464"/>
      <c r="Z174" s="464"/>
      <c r="AA174" s="464"/>
      <c r="AB174" s="464"/>
      <c r="AC174" s="464"/>
      <c r="AD174" s="464"/>
      <c r="AE174" s="464"/>
      <c r="AF174" s="464"/>
      <c r="AG174" s="464"/>
      <c r="AH174" s="464"/>
      <c r="AI174" s="464"/>
      <c r="AJ174" s="468"/>
    </row>
    <row r="175" spans="1:36" ht="11.25" customHeight="1">
      <c r="A175" s="464"/>
      <c r="B175" s="464"/>
      <c r="C175" s="464"/>
      <c r="D175" s="464"/>
      <c r="E175" s="464"/>
      <c r="F175" s="464"/>
      <c r="G175" s="464"/>
      <c r="H175" s="464"/>
      <c r="I175" s="464"/>
      <c r="J175" s="465"/>
      <c r="K175" s="466"/>
      <c r="L175" s="467"/>
      <c r="M175" s="467"/>
      <c r="N175" s="467"/>
      <c r="O175" s="467"/>
      <c r="P175" s="467"/>
      <c r="Q175" s="467"/>
      <c r="R175" s="467"/>
      <c r="S175" s="467"/>
      <c r="T175" s="467"/>
      <c r="U175" s="467"/>
      <c r="V175" s="467"/>
      <c r="W175" s="467"/>
      <c r="X175" s="464"/>
      <c r="Y175" s="464"/>
      <c r="Z175" s="464"/>
      <c r="AA175" s="464"/>
      <c r="AB175" s="464"/>
      <c r="AC175" s="464"/>
      <c r="AD175" s="464"/>
      <c r="AE175" s="464"/>
      <c r="AF175" s="464"/>
      <c r="AG175" s="464"/>
      <c r="AH175" s="464"/>
      <c r="AI175" s="464"/>
      <c r="AJ175" s="468"/>
    </row>
    <row r="176" spans="1:36" ht="11.25" customHeight="1">
      <c r="A176" s="464"/>
      <c r="B176" s="464"/>
      <c r="C176" s="464"/>
      <c r="D176" s="464"/>
      <c r="E176" s="464"/>
      <c r="F176" s="464"/>
      <c r="G176" s="464"/>
      <c r="H176" s="464"/>
      <c r="I176" s="464"/>
      <c r="J176" s="465"/>
      <c r="K176" s="466"/>
      <c r="L176" s="467"/>
      <c r="M176" s="467"/>
      <c r="N176" s="467"/>
      <c r="O176" s="467"/>
      <c r="P176" s="467"/>
      <c r="Q176" s="467"/>
      <c r="R176" s="467"/>
      <c r="S176" s="467"/>
      <c r="T176" s="467"/>
      <c r="U176" s="467"/>
      <c r="V176" s="467"/>
      <c r="W176" s="467"/>
      <c r="X176" s="464"/>
      <c r="Y176" s="464"/>
      <c r="Z176" s="464"/>
      <c r="AA176" s="464"/>
      <c r="AB176" s="464"/>
      <c r="AC176" s="464"/>
      <c r="AD176" s="464"/>
      <c r="AE176" s="464"/>
      <c r="AF176" s="464"/>
      <c r="AG176" s="464"/>
      <c r="AH176" s="464"/>
      <c r="AI176" s="464"/>
      <c r="AJ176" s="468"/>
    </row>
    <row r="177" spans="1:36" ht="11.25" customHeight="1">
      <c r="A177" s="464"/>
      <c r="B177" s="464"/>
      <c r="C177" s="464"/>
      <c r="D177" s="464"/>
      <c r="E177" s="464"/>
      <c r="F177" s="464"/>
      <c r="G177" s="464"/>
      <c r="H177" s="464"/>
      <c r="I177" s="464"/>
      <c r="J177" s="465"/>
      <c r="K177" s="466"/>
      <c r="L177" s="467"/>
      <c r="M177" s="467"/>
      <c r="N177" s="467"/>
      <c r="O177" s="467"/>
      <c r="P177" s="467"/>
      <c r="Q177" s="467"/>
      <c r="R177" s="467"/>
      <c r="S177" s="467"/>
      <c r="T177" s="467"/>
      <c r="U177" s="467"/>
      <c r="V177" s="467"/>
      <c r="W177" s="467"/>
      <c r="X177" s="464"/>
      <c r="Y177" s="464"/>
      <c r="Z177" s="464"/>
      <c r="AA177" s="464"/>
      <c r="AB177" s="464"/>
      <c r="AC177" s="464"/>
      <c r="AD177" s="464"/>
      <c r="AE177" s="464"/>
      <c r="AF177" s="464"/>
      <c r="AG177" s="464"/>
      <c r="AH177" s="464"/>
      <c r="AI177" s="464"/>
      <c r="AJ177" s="468"/>
    </row>
    <row r="178" spans="1:36" ht="11.25" customHeight="1">
      <c r="A178" s="464"/>
      <c r="B178" s="464"/>
      <c r="C178" s="464"/>
      <c r="D178" s="464"/>
      <c r="E178" s="464"/>
      <c r="F178" s="464"/>
      <c r="G178" s="464"/>
      <c r="H178" s="464"/>
      <c r="I178" s="464"/>
      <c r="J178" s="465"/>
      <c r="K178" s="466"/>
      <c r="L178" s="467"/>
      <c r="M178" s="467"/>
      <c r="N178" s="467"/>
      <c r="O178" s="467"/>
      <c r="P178" s="467"/>
      <c r="Q178" s="467"/>
      <c r="R178" s="467"/>
      <c r="S178" s="467"/>
      <c r="T178" s="467"/>
      <c r="U178" s="467"/>
      <c r="V178" s="467"/>
      <c r="W178" s="467"/>
      <c r="X178" s="464"/>
      <c r="Y178" s="464"/>
      <c r="Z178" s="464"/>
      <c r="AA178" s="464"/>
      <c r="AB178" s="464"/>
      <c r="AC178" s="464"/>
      <c r="AD178" s="464"/>
      <c r="AE178" s="464"/>
      <c r="AF178" s="464"/>
      <c r="AG178" s="464"/>
      <c r="AH178" s="464"/>
      <c r="AI178" s="464"/>
      <c r="AJ178" s="468"/>
    </row>
    <row r="179" spans="1:36" ht="11.25" customHeight="1">
      <c r="A179" s="464"/>
      <c r="B179" s="464"/>
      <c r="C179" s="464"/>
      <c r="D179" s="464"/>
      <c r="E179" s="464"/>
      <c r="F179" s="464"/>
      <c r="G179" s="464"/>
      <c r="H179" s="464"/>
      <c r="I179" s="464"/>
      <c r="J179" s="465"/>
      <c r="K179" s="466"/>
      <c r="L179" s="467"/>
      <c r="M179" s="467"/>
      <c r="N179" s="467"/>
      <c r="O179" s="467"/>
      <c r="P179" s="467"/>
      <c r="Q179" s="467"/>
      <c r="R179" s="467"/>
      <c r="S179" s="467"/>
      <c r="T179" s="467"/>
      <c r="U179" s="467"/>
      <c r="V179" s="467"/>
      <c r="W179" s="467"/>
      <c r="X179" s="464"/>
      <c r="Y179" s="464"/>
      <c r="Z179" s="464"/>
      <c r="AA179" s="464"/>
      <c r="AB179" s="464"/>
      <c r="AC179" s="464"/>
      <c r="AD179" s="464"/>
      <c r="AE179" s="464"/>
      <c r="AF179" s="464"/>
      <c r="AG179" s="464"/>
      <c r="AH179" s="464"/>
      <c r="AI179" s="464"/>
      <c r="AJ179" s="468"/>
    </row>
    <row r="180" spans="1:36" ht="11.25" customHeight="1">
      <c r="A180" s="464"/>
      <c r="B180" s="464"/>
      <c r="C180" s="464"/>
      <c r="D180" s="464"/>
      <c r="E180" s="464"/>
      <c r="F180" s="464"/>
      <c r="G180" s="464"/>
      <c r="H180" s="464"/>
      <c r="I180" s="464"/>
      <c r="J180" s="465"/>
      <c r="K180" s="466"/>
      <c r="L180" s="467"/>
      <c r="M180" s="467"/>
      <c r="N180" s="467"/>
      <c r="O180" s="467"/>
      <c r="P180" s="467"/>
      <c r="Q180" s="467"/>
      <c r="R180" s="467"/>
      <c r="S180" s="467"/>
      <c r="T180" s="467"/>
      <c r="U180" s="467"/>
      <c r="V180" s="467"/>
      <c r="W180" s="467"/>
      <c r="X180" s="464"/>
      <c r="Y180" s="464"/>
      <c r="Z180" s="464"/>
      <c r="AA180" s="464"/>
      <c r="AB180" s="464"/>
      <c r="AC180" s="464"/>
      <c r="AD180" s="464"/>
      <c r="AE180" s="464"/>
      <c r="AF180" s="464"/>
      <c r="AG180" s="464"/>
      <c r="AH180" s="464"/>
      <c r="AI180" s="464"/>
      <c r="AJ180" s="468"/>
    </row>
    <row r="181" spans="1:36" ht="11.25" customHeight="1">
      <c r="A181" s="464"/>
      <c r="B181" s="464"/>
      <c r="C181" s="464"/>
      <c r="D181" s="464"/>
      <c r="E181" s="464"/>
      <c r="F181" s="464"/>
      <c r="G181" s="464"/>
      <c r="H181" s="464"/>
      <c r="I181" s="464"/>
      <c r="J181" s="465"/>
      <c r="K181" s="466"/>
      <c r="L181" s="467"/>
      <c r="M181" s="467"/>
      <c r="N181" s="467"/>
      <c r="O181" s="467"/>
      <c r="P181" s="467"/>
      <c r="Q181" s="467"/>
      <c r="R181" s="467"/>
      <c r="S181" s="467"/>
      <c r="T181" s="467"/>
      <c r="U181" s="467"/>
      <c r="V181" s="467"/>
      <c r="W181" s="467"/>
      <c r="X181" s="464"/>
      <c r="Y181" s="464"/>
      <c r="Z181" s="464"/>
      <c r="AA181" s="464"/>
      <c r="AB181" s="464"/>
      <c r="AC181" s="464"/>
      <c r="AD181" s="464"/>
      <c r="AE181" s="464"/>
      <c r="AF181" s="464"/>
      <c r="AG181" s="464"/>
      <c r="AH181" s="464"/>
      <c r="AI181" s="464"/>
      <c r="AJ181" s="468"/>
    </row>
    <row r="182" spans="1:36" ht="11.25" customHeight="1">
      <c r="A182" s="464"/>
      <c r="B182" s="464"/>
      <c r="C182" s="464"/>
      <c r="D182" s="464"/>
      <c r="E182" s="464"/>
      <c r="F182" s="464"/>
      <c r="G182" s="464"/>
      <c r="H182" s="464"/>
      <c r="I182" s="464"/>
      <c r="J182" s="465"/>
      <c r="K182" s="466"/>
      <c r="L182" s="467"/>
      <c r="M182" s="467"/>
      <c r="N182" s="467"/>
      <c r="O182" s="467"/>
      <c r="P182" s="467"/>
      <c r="Q182" s="467"/>
      <c r="R182" s="467"/>
      <c r="S182" s="467"/>
      <c r="T182" s="467"/>
      <c r="U182" s="467"/>
      <c r="V182" s="467"/>
      <c r="W182" s="467"/>
      <c r="X182" s="464"/>
      <c r="Y182" s="464"/>
      <c r="Z182" s="464"/>
      <c r="AA182" s="464"/>
      <c r="AB182" s="464"/>
      <c r="AC182" s="464"/>
      <c r="AD182" s="464"/>
      <c r="AE182" s="464"/>
      <c r="AF182" s="464"/>
      <c r="AG182" s="464"/>
      <c r="AH182" s="464"/>
      <c r="AI182" s="464"/>
      <c r="AJ182" s="468"/>
    </row>
    <row r="183" spans="1:36" ht="11.25" customHeight="1">
      <c r="A183" s="464"/>
      <c r="B183" s="464"/>
      <c r="C183" s="464"/>
      <c r="D183" s="464"/>
      <c r="E183" s="464"/>
      <c r="F183" s="464"/>
      <c r="G183" s="464"/>
      <c r="H183" s="464"/>
      <c r="I183" s="464"/>
      <c r="J183" s="465"/>
      <c r="K183" s="466"/>
      <c r="L183" s="467"/>
      <c r="M183" s="467"/>
      <c r="N183" s="467"/>
      <c r="O183" s="467"/>
      <c r="P183" s="467"/>
      <c r="Q183" s="467"/>
      <c r="R183" s="467"/>
      <c r="S183" s="467"/>
      <c r="T183" s="467"/>
      <c r="U183" s="467"/>
      <c r="V183" s="467"/>
      <c r="W183" s="467"/>
      <c r="X183" s="464"/>
      <c r="Y183" s="464"/>
      <c r="Z183" s="464"/>
      <c r="AA183" s="464"/>
      <c r="AB183" s="464"/>
      <c r="AC183" s="464"/>
      <c r="AD183" s="464"/>
      <c r="AE183" s="464"/>
      <c r="AF183" s="464"/>
      <c r="AG183" s="464"/>
      <c r="AH183" s="464"/>
      <c r="AI183" s="464"/>
      <c r="AJ183" s="468"/>
    </row>
    <row r="184" spans="1:36" ht="11.25" customHeight="1">
      <c r="A184" s="464"/>
      <c r="B184" s="464"/>
      <c r="C184" s="464"/>
      <c r="D184" s="464"/>
      <c r="E184" s="464"/>
      <c r="F184" s="464"/>
      <c r="G184" s="464"/>
      <c r="H184" s="464"/>
      <c r="I184" s="464"/>
      <c r="J184" s="465"/>
      <c r="K184" s="466"/>
      <c r="L184" s="467"/>
      <c r="M184" s="467"/>
      <c r="N184" s="467"/>
      <c r="O184" s="467"/>
      <c r="P184" s="467"/>
      <c r="Q184" s="467"/>
      <c r="R184" s="467"/>
      <c r="S184" s="467"/>
      <c r="T184" s="467"/>
      <c r="U184" s="467"/>
      <c r="V184" s="467"/>
      <c r="W184" s="467"/>
      <c r="X184" s="464"/>
      <c r="Y184" s="464"/>
      <c r="Z184" s="464"/>
      <c r="AA184" s="464"/>
      <c r="AB184" s="464"/>
      <c r="AC184" s="464"/>
      <c r="AD184" s="464"/>
      <c r="AE184" s="464"/>
      <c r="AF184" s="464"/>
      <c r="AG184" s="464"/>
      <c r="AH184" s="464"/>
      <c r="AI184" s="464"/>
      <c r="AJ184" s="468"/>
    </row>
    <row r="185" spans="1:36" ht="11.25" customHeight="1">
      <c r="A185" s="464"/>
      <c r="B185" s="464"/>
      <c r="C185" s="464"/>
      <c r="D185" s="464"/>
      <c r="E185" s="464"/>
      <c r="F185" s="464"/>
      <c r="G185" s="464"/>
      <c r="H185" s="464"/>
      <c r="I185" s="464"/>
      <c r="J185" s="465"/>
      <c r="K185" s="466"/>
      <c r="L185" s="467"/>
      <c r="M185" s="467"/>
      <c r="N185" s="467"/>
      <c r="O185" s="467"/>
      <c r="P185" s="467"/>
      <c r="Q185" s="467"/>
      <c r="R185" s="467"/>
      <c r="S185" s="467"/>
      <c r="T185" s="467"/>
      <c r="U185" s="467"/>
      <c r="V185" s="467"/>
      <c r="W185" s="467"/>
      <c r="X185" s="464"/>
      <c r="Y185" s="464"/>
      <c r="Z185" s="464"/>
      <c r="AA185" s="464"/>
      <c r="AB185" s="464"/>
      <c r="AC185" s="464"/>
      <c r="AD185" s="464"/>
      <c r="AE185" s="464"/>
      <c r="AF185" s="464"/>
      <c r="AG185" s="464"/>
      <c r="AH185" s="464"/>
      <c r="AI185" s="464"/>
      <c r="AJ185" s="468"/>
    </row>
    <row r="186" spans="1:36" ht="11.25" customHeight="1">
      <c r="A186" s="464"/>
      <c r="B186" s="464"/>
      <c r="C186" s="464"/>
      <c r="D186" s="464"/>
      <c r="E186" s="464"/>
      <c r="F186" s="464"/>
      <c r="G186" s="464"/>
      <c r="H186" s="464"/>
      <c r="I186" s="464"/>
      <c r="J186" s="465"/>
      <c r="K186" s="466"/>
      <c r="L186" s="467"/>
      <c r="M186" s="467"/>
      <c r="N186" s="467"/>
      <c r="O186" s="467"/>
      <c r="P186" s="467"/>
      <c r="Q186" s="467"/>
      <c r="R186" s="467"/>
      <c r="S186" s="467"/>
      <c r="T186" s="467"/>
      <c r="U186" s="467"/>
      <c r="V186" s="467"/>
      <c r="W186" s="467"/>
      <c r="X186" s="464"/>
      <c r="Y186" s="464"/>
      <c r="Z186" s="464"/>
      <c r="AA186" s="464"/>
      <c r="AB186" s="464"/>
      <c r="AC186" s="464"/>
      <c r="AD186" s="464"/>
      <c r="AE186" s="464"/>
      <c r="AF186" s="464"/>
      <c r="AG186" s="464"/>
      <c r="AH186" s="464"/>
      <c r="AI186" s="464"/>
      <c r="AJ186" s="468"/>
    </row>
    <row r="187" spans="1:36" ht="11.25" customHeight="1">
      <c r="A187" s="464"/>
      <c r="B187" s="464"/>
      <c r="C187" s="464"/>
      <c r="D187" s="464"/>
      <c r="E187" s="464"/>
      <c r="F187" s="464"/>
      <c r="G187" s="464"/>
      <c r="H187" s="464"/>
      <c r="I187" s="464"/>
      <c r="J187" s="465"/>
      <c r="K187" s="466"/>
      <c r="L187" s="467"/>
      <c r="M187" s="467"/>
      <c r="N187" s="467"/>
      <c r="O187" s="467"/>
      <c r="P187" s="467"/>
      <c r="Q187" s="467"/>
      <c r="R187" s="467"/>
      <c r="S187" s="467"/>
      <c r="T187" s="467"/>
      <c r="U187" s="467"/>
      <c r="V187" s="467"/>
      <c r="W187" s="467"/>
      <c r="X187" s="464"/>
      <c r="Y187" s="464"/>
      <c r="Z187" s="464"/>
      <c r="AA187" s="464"/>
      <c r="AB187" s="464"/>
      <c r="AC187" s="464"/>
      <c r="AD187" s="464"/>
      <c r="AE187" s="464"/>
      <c r="AF187" s="464"/>
      <c r="AG187" s="464"/>
      <c r="AH187" s="464"/>
      <c r="AI187" s="464"/>
      <c r="AJ187" s="468"/>
    </row>
    <row r="188" spans="1:36" ht="11.25" customHeight="1">
      <c r="A188" s="464"/>
      <c r="B188" s="464"/>
      <c r="C188" s="464"/>
      <c r="D188" s="464"/>
      <c r="E188" s="464"/>
      <c r="F188" s="464"/>
      <c r="G188" s="464"/>
      <c r="H188" s="464"/>
      <c r="I188" s="464"/>
      <c r="J188" s="465"/>
      <c r="K188" s="466"/>
      <c r="L188" s="467"/>
      <c r="M188" s="467"/>
      <c r="N188" s="467"/>
      <c r="O188" s="467"/>
      <c r="P188" s="467"/>
      <c r="Q188" s="467"/>
      <c r="R188" s="467"/>
      <c r="S188" s="467"/>
      <c r="T188" s="467"/>
      <c r="U188" s="467"/>
      <c r="V188" s="467"/>
      <c r="W188" s="467"/>
      <c r="X188" s="464"/>
      <c r="Y188" s="464"/>
      <c r="Z188" s="464"/>
      <c r="AA188" s="464"/>
      <c r="AB188" s="464"/>
      <c r="AC188" s="464"/>
      <c r="AD188" s="464"/>
      <c r="AE188" s="464"/>
      <c r="AF188" s="464"/>
      <c r="AG188" s="464"/>
      <c r="AH188" s="464"/>
      <c r="AI188" s="464"/>
      <c r="AJ188" s="468"/>
    </row>
    <row r="189" spans="1:36" ht="11.25" customHeight="1">
      <c r="A189" s="464"/>
      <c r="B189" s="464"/>
      <c r="C189" s="464"/>
      <c r="D189" s="464"/>
      <c r="E189" s="464"/>
      <c r="F189" s="464"/>
      <c r="G189" s="464"/>
      <c r="H189" s="464"/>
      <c r="I189" s="464"/>
      <c r="J189" s="465"/>
      <c r="K189" s="466"/>
      <c r="L189" s="467"/>
      <c r="M189" s="467"/>
      <c r="N189" s="467"/>
      <c r="O189" s="467"/>
      <c r="P189" s="467"/>
      <c r="Q189" s="467"/>
      <c r="R189" s="467"/>
      <c r="S189" s="467"/>
      <c r="T189" s="467"/>
      <c r="U189" s="467"/>
      <c r="V189" s="467"/>
      <c r="W189" s="467"/>
      <c r="X189" s="464"/>
      <c r="Y189" s="464"/>
      <c r="Z189" s="464"/>
      <c r="AA189" s="464"/>
      <c r="AB189" s="464"/>
      <c r="AC189" s="464"/>
      <c r="AD189" s="464"/>
      <c r="AE189" s="464"/>
      <c r="AF189" s="464"/>
      <c r="AG189" s="464"/>
      <c r="AH189" s="464"/>
      <c r="AI189" s="464"/>
      <c r="AJ189" s="468"/>
    </row>
    <row r="190" spans="1:36" ht="11.25" customHeight="1">
      <c r="A190" s="464"/>
      <c r="B190" s="464"/>
      <c r="C190" s="464"/>
      <c r="D190" s="464"/>
      <c r="E190" s="464"/>
      <c r="F190" s="464"/>
      <c r="G190" s="464"/>
      <c r="H190" s="464"/>
      <c r="I190" s="464"/>
      <c r="J190" s="465"/>
      <c r="K190" s="466"/>
      <c r="L190" s="467"/>
      <c r="M190" s="467"/>
      <c r="N190" s="467"/>
      <c r="O190" s="467"/>
      <c r="P190" s="467"/>
      <c r="Q190" s="467"/>
      <c r="R190" s="467"/>
      <c r="S190" s="467"/>
      <c r="T190" s="467"/>
      <c r="U190" s="467"/>
      <c r="V190" s="467"/>
      <c r="W190" s="467"/>
      <c r="X190" s="464"/>
      <c r="Y190" s="464"/>
      <c r="Z190" s="464"/>
      <c r="AA190" s="464"/>
      <c r="AB190" s="464"/>
      <c r="AC190" s="464"/>
      <c r="AD190" s="464"/>
      <c r="AE190" s="464"/>
      <c r="AF190" s="464"/>
      <c r="AG190" s="464"/>
      <c r="AH190" s="464"/>
      <c r="AI190" s="464"/>
      <c r="AJ190" s="468"/>
    </row>
    <row r="191" spans="1:36" ht="11.25" customHeight="1">
      <c r="A191" s="464"/>
      <c r="B191" s="464"/>
      <c r="C191" s="464"/>
      <c r="D191" s="464"/>
      <c r="E191" s="464"/>
      <c r="F191" s="464"/>
      <c r="G191" s="464"/>
      <c r="H191" s="464"/>
      <c r="I191" s="464"/>
      <c r="J191" s="465"/>
      <c r="K191" s="466"/>
      <c r="L191" s="467"/>
      <c r="M191" s="467"/>
      <c r="N191" s="467"/>
      <c r="O191" s="467"/>
      <c r="P191" s="467"/>
      <c r="Q191" s="467"/>
      <c r="R191" s="467"/>
      <c r="S191" s="467"/>
      <c r="T191" s="467"/>
      <c r="U191" s="467"/>
      <c r="V191" s="467"/>
      <c r="W191" s="467"/>
      <c r="X191" s="464"/>
      <c r="Y191" s="464"/>
      <c r="Z191" s="464"/>
      <c r="AA191" s="464"/>
      <c r="AB191" s="464"/>
      <c r="AC191" s="464"/>
      <c r="AD191" s="464"/>
      <c r="AE191" s="464"/>
      <c r="AF191" s="464"/>
      <c r="AG191" s="464"/>
      <c r="AH191" s="464"/>
      <c r="AI191" s="464"/>
      <c r="AJ191" s="468"/>
    </row>
    <row r="192" spans="1:36" ht="11.25" customHeight="1">
      <c r="A192" s="464"/>
      <c r="B192" s="464"/>
      <c r="C192" s="464"/>
      <c r="D192" s="464"/>
      <c r="E192" s="464"/>
      <c r="F192" s="464"/>
      <c r="G192" s="464"/>
      <c r="H192" s="464"/>
      <c r="I192" s="464"/>
      <c r="J192" s="465"/>
      <c r="K192" s="466"/>
      <c r="L192" s="467"/>
      <c r="M192" s="467"/>
      <c r="N192" s="467"/>
      <c r="O192" s="467"/>
      <c r="P192" s="467"/>
      <c r="Q192" s="467"/>
      <c r="R192" s="467"/>
      <c r="S192" s="467"/>
      <c r="T192" s="467"/>
      <c r="U192" s="467"/>
      <c r="V192" s="467"/>
      <c r="W192" s="467"/>
      <c r="X192" s="464"/>
      <c r="Y192" s="464"/>
      <c r="Z192" s="464"/>
      <c r="AA192" s="464"/>
      <c r="AB192" s="464"/>
      <c r="AC192" s="464"/>
      <c r="AD192" s="464"/>
      <c r="AE192" s="464"/>
      <c r="AF192" s="464"/>
      <c r="AG192" s="464"/>
      <c r="AH192" s="464"/>
      <c r="AI192" s="464"/>
      <c r="AJ192" s="468"/>
    </row>
    <row r="193" spans="1:36" ht="11.25" customHeight="1">
      <c r="A193" s="464"/>
      <c r="B193" s="464"/>
      <c r="C193" s="464"/>
      <c r="D193" s="464"/>
      <c r="E193" s="464"/>
      <c r="F193" s="464"/>
      <c r="G193" s="464"/>
      <c r="H193" s="464"/>
      <c r="I193" s="464"/>
      <c r="J193" s="465"/>
      <c r="K193" s="466"/>
      <c r="L193" s="467"/>
      <c r="M193" s="467"/>
      <c r="N193" s="467"/>
      <c r="O193" s="467"/>
      <c r="P193" s="467"/>
      <c r="Q193" s="467"/>
      <c r="R193" s="467"/>
      <c r="S193" s="467"/>
      <c r="T193" s="467"/>
      <c r="U193" s="467"/>
      <c r="V193" s="467"/>
      <c r="W193" s="467"/>
      <c r="X193" s="464"/>
      <c r="Y193" s="464"/>
      <c r="Z193" s="464"/>
      <c r="AA193" s="464"/>
      <c r="AB193" s="464"/>
      <c r="AC193" s="464"/>
      <c r="AD193" s="464"/>
      <c r="AE193" s="464"/>
      <c r="AF193" s="464"/>
      <c r="AG193" s="464"/>
      <c r="AH193" s="464"/>
      <c r="AI193" s="464"/>
      <c r="AJ193" s="468"/>
    </row>
    <row r="194" spans="1:36" ht="11.25" customHeight="1">
      <c r="A194" s="464"/>
      <c r="B194" s="464"/>
      <c r="C194" s="464"/>
      <c r="D194" s="464"/>
      <c r="E194" s="464"/>
      <c r="F194" s="464"/>
      <c r="G194" s="464"/>
      <c r="H194" s="464"/>
      <c r="I194" s="464"/>
      <c r="J194" s="465"/>
      <c r="K194" s="466"/>
      <c r="L194" s="467"/>
      <c r="M194" s="467"/>
      <c r="N194" s="467"/>
      <c r="O194" s="467"/>
      <c r="P194" s="467"/>
      <c r="Q194" s="467"/>
      <c r="R194" s="467"/>
      <c r="S194" s="467"/>
      <c r="T194" s="467"/>
      <c r="U194" s="467"/>
      <c r="V194" s="467"/>
      <c r="W194" s="467"/>
      <c r="X194" s="464"/>
      <c r="Y194" s="464"/>
      <c r="Z194" s="464"/>
      <c r="AA194" s="464"/>
      <c r="AB194" s="464"/>
      <c r="AC194" s="464"/>
      <c r="AD194" s="464"/>
      <c r="AE194" s="464"/>
      <c r="AF194" s="464"/>
      <c r="AG194" s="464"/>
      <c r="AH194" s="464"/>
      <c r="AI194" s="464"/>
      <c r="AJ194" s="468"/>
    </row>
    <row r="195" spans="1:36" ht="11.25" customHeight="1">
      <c r="A195" s="464"/>
      <c r="B195" s="464"/>
      <c r="C195" s="464"/>
      <c r="D195" s="464"/>
      <c r="E195" s="464"/>
      <c r="F195" s="464"/>
      <c r="G195" s="464"/>
      <c r="H195" s="464"/>
      <c r="I195" s="464"/>
      <c r="J195" s="465"/>
      <c r="K195" s="466"/>
      <c r="L195" s="467"/>
      <c r="M195" s="467"/>
      <c r="N195" s="467"/>
      <c r="O195" s="467"/>
      <c r="P195" s="467"/>
      <c r="Q195" s="467"/>
      <c r="R195" s="467"/>
      <c r="S195" s="467"/>
      <c r="T195" s="467"/>
      <c r="U195" s="467"/>
      <c r="V195" s="467"/>
      <c r="W195" s="467"/>
      <c r="X195" s="464"/>
      <c r="Y195" s="464"/>
      <c r="Z195" s="464"/>
      <c r="AA195" s="464"/>
      <c r="AB195" s="464"/>
      <c r="AC195" s="464"/>
      <c r="AD195" s="464"/>
      <c r="AE195" s="464"/>
      <c r="AF195" s="464"/>
      <c r="AG195" s="464"/>
      <c r="AH195" s="464"/>
      <c r="AI195" s="464"/>
      <c r="AJ195" s="468"/>
    </row>
    <row r="196" spans="1:36" ht="11.25" customHeight="1">
      <c r="A196" s="464"/>
      <c r="B196" s="464"/>
      <c r="C196" s="464"/>
      <c r="D196" s="464"/>
      <c r="E196" s="464"/>
      <c r="F196" s="464"/>
      <c r="G196" s="464"/>
      <c r="H196" s="464"/>
      <c r="I196" s="464"/>
      <c r="J196" s="465"/>
      <c r="K196" s="466"/>
      <c r="L196" s="467"/>
      <c r="M196" s="467"/>
      <c r="N196" s="467"/>
      <c r="O196" s="467"/>
      <c r="P196" s="467"/>
      <c r="Q196" s="467"/>
      <c r="R196" s="467"/>
      <c r="S196" s="467"/>
      <c r="T196" s="467"/>
      <c r="U196" s="467"/>
      <c r="V196" s="467"/>
      <c r="W196" s="467"/>
      <c r="X196" s="464"/>
      <c r="Y196" s="464"/>
      <c r="Z196" s="464"/>
      <c r="AA196" s="464"/>
      <c r="AB196" s="464"/>
      <c r="AC196" s="464"/>
      <c r="AD196" s="464"/>
      <c r="AE196" s="464"/>
      <c r="AF196" s="464"/>
      <c r="AG196" s="464"/>
      <c r="AH196" s="464"/>
      <c r="AI196" s="464"/>
      <c r="AJ196" s="468"/>
    </row>
    <row r="197" spans="1:36" ht="11.25" customHeight="1">
      <c r="A197" s="464"/>
      <c r="B197" s="464"/>
      <c r="C197" s="464"/>
      <c r="D197" s="464"/>
      <c r="E197" s="464"/>
      <c r="F197" s="464"/>
      <c r="G197" s="464"/>
      <c r="H197" s="464"/>
      <c r="I197" s="464"/>
      <c r="J197" s="465"/>
      <c r="K197" s="466"/>
      <c r="L197" s="467"/>
      <c r="M197" s="467"/>
      <c r="N197" s="467"/>
      <c r="O197" s="467"/>
      <c r="P197" s="467"/>
      <c r="Q197" s="467"/>
      <c r="R197" s="467"/>
      <c r="S197" s="467"/>
      <c r="T197" s="467"/>
      <c r="U197" s="467"/>
      <c r="V197" s="467"/>
      <c r="W197" s="467"/>
      <c r="X197" s="464"/>
      <c r="Y197" s="464"/>
      <c r="Z197" s="464"/>
      <c r="AA197" s="464"/>
      <c r="AB197" s="464"/>
      <c r="AC197" s="464"/>
      <c r="AD197" s="464"/>
      <c r="AE197" s="464"/>
      <c r="AF197" s="464"/>
      <c r="AG197" s="464"/>
      <c r="AH197" s="464"/>
      <c r="AI197" s="464"/>
      <c r="AJ197" s="468"/>
    </row>
    <row r="198" spans="1:36" ht="11.25" customHeight="1">
      <c r="A198" s="464"/>
      <c r="B198" s="464"/>
      <c r="C198" s="464"/>
      <c r="D198" s="464"/>
      <c r="E198" s="464"/>
      <c r="F198" s="464"/>
      <c r="G198" s="464"/>
      <c r="H198" s="464"/>
      <c r="I198" s="464"/>
      <c r="J198" s="465"/>
      <c r="K198" s="466"/>
      <c r="L198" s="467"/>
      <c r="M198" s="467"/>
      <c r="N198" s="467"/>
      <c r="O198" s="467"/>
      <c r="P198" s="467"/>
      <c r="Q198" s="467"/>
      <c r="R198" s="467"/>
      <c r="S198" s="467"/>
      <c r="T198" s="467"/>
      <c r="U198" s="467"/>
      <c r="V198" s="467"/>
      <c r="W198" s="467"/>
      <c r="X198" s="464"/>
      <c r="Y198" s="464"/>
      <c r="Z198" s="464"/>
      <c r="AA198" s="464"/>
      <c r="AB198" s="464"/>
      <c r="AC198" s="464"/>
      <c r="AD198" s="464"/>
      <c r="AE198" s="464"/>
      <c r="AF198" s="464"/>
      <c r="AG198" s="464"/>
      <c r="AH198" s="464"/>
      <c r="AI198" s="464"/>
      <c r="AJ198" s="468"/>
    </row>
    <row r="199" spans="1:36" ht="11.25" customHeight="1">
      <c r="A199" s="464"/>
      <c r="B199" s="464"/>
      <c r="C199" s="464"/>
      <c r="D199" s="464"/>
      <c r="E199" s="464"/>
      <c r="F199" s="464"/>
      <c r="G199" s="464"/>
      <c r="H199" s="464"/>
      <c r="I199" s="464"/>
      <c r="J199" s="465"/>
      <c r="K199" s="466"/>
      <c r="L199" s="467"/>
      <c r="M199" s="467"/>
      <c r="N199" s="467"/>
      <c r="O199" s="467"/>
      <c r="P199" s="467"/>
      <c r="Q199" s="467"/>
      <c r="R199" s="467"/>
      <c r="S199" s="467"/>
      <c r="T199" s="467"/>
      <c r="U199" s="467"/>
      <c r="V199" s="467"/>
      <c r="W199" s="467"/>
      <c r="X199" s="464"/>
      <c r="Y199" s="464"/>
      <c r="Z199" s="464"/>
      <c r="AA199" s="464"/>
      <c r="AB199" s="464"/>
      <c r="AC199" s="464"/>
      <c r="AD199" s="464"/>
      <c r="AE199" s="464"/>
      <c r="AF199" s="464"/>
      <c r="AG199" s="464"/>
      <c r="AH199" s="464"/>
      <c r="AI199" s="464"/>
      <c r="AJ199" s="468"/>
    </row>
    <row r="200" spans="1:36" ht="11.25" customHeight="1">
      <c r="A200" s="464"/>
      <c r="B200" s="464"/>
      <c r="C200" s="464"/>
      <c r="D200" s="464"/>
      <c r="E200" s="464"/>
      <c r="F200" s="464"/>
      <c r="G200" s="464"/>
      <c r="H200" s="464"/>
      <c r="I200" s="464"/>
      <c r="J200" s="465"/>
      <c r="K200" s="466"/>
      <c r="L200" s="467"/>
      <c r="M200" s="467"/>
      <c r="N200" s="467"/>
      <c r="O200" s="467"/>
      <c r="P200" s="467"/>
      <c r="Q200" s="467"/>
      <c r="R200" s="467"/>
      <c r="S200" s="467"/>
      <c r="T200" s="467"/>
      <c r="U200" s="467"/>
      <c r="V200" s="467"/>
      <c r="W200" s="467"/>
      <c r="X200" s="464"/>
      <c r="Y200" s="464"/>
      <c r="Z200" s="464"/>
      <c r="AA200" s="464"/>
      <c r="AB200" s="464"/>
      <c r="AC200" s="464"/>
      <c r="AD200" s="464"/>
      <c r="AE200" s="464"/>
      <c r="AF200" s="464"/>
      <c r="AG200" s="464"/>
      <c r="AH200" s="464"/>
      <c r="AI200" s="464"/>
      <c r="AJ200" s="468"/>
    </row>
    <row r="201" spans="1:36" ht="11.25" customHeight="1">
      <c r="A201" s="464"/>
      <c r="B201" s="464"/>
      <c r="C201" s="464"/>
      <c r="D201" s="464"/>
      <c r="E201" s="464"/>
      <c r="F201" s="464"/>
      <c r="G201" s="464"/>
      <c r="H201" s="464"/>
      <c r="I201" s="464"/>
      <c r="J201" s="465"/>
      <c r="K201" s="466"/>
      <c r="L201" s="467"/>
      <c r="M201" s="467"/>
      <c r="N201" s="467"/>
      <c r="O201" s="467"/>
      <c r="P201" s="467"/>
      <c r="Q201" s="467"/>
      <c r="R201" s="467"/>
      <c r="S201" s="467"/>
      <c r="T201" s="467"/>
      <c r="U201" s="467"/>
      <c r="V201" s="467"/>
      <c r="W201" s="467"/>
      <c r="X201" s="464"/>
      <c r="Y201" s="464"/>
      <c r="Z201" s="464"/>
      <c r="AA201" s="464"/>
      <c r="AB201" s="464"/>
      <c r="AC201" s="464"/>
      <c r="AD201" s="464"/>
      <c r="AE201" s="464"/>
      <c r="AF201" s="464"/>
      <c r="AG201" s="464"/>
      <c r="AH201" s="464"/>
      <c r="AI201" s="464"/>
      <c r="AJ201" s="468"/>
    </row>
    <row r="202" spans="1:36" ht="11.25" customHeight="1">
      <c r="A202" s="464"/>
      <c r="B202" s="464"/>
      <c r="C202" s="464"/>
      <c r="D202" s="464"/>
      <c r="E202" s="464"/>
      <c r="F202" s="464"/>
      <c r="G202" s="464"/>
      <c r="H202" s="464"/>
      <c r="I202" s="464"/>
      <c r="J202" s="465"/>
      <c r="K202" s="466"/>
      <c r="L202" s="467"/>
      <c r="M202" s="467"/>
      <c r="N202" s="467"/>
      <c r="O202" s="467"/>
      <c r="P202" s="467"/>
      <c r="Q202" s="467"/>
      <c r="R202" s="467"/>
      <c r="S202" s="467"/>
      <c r="T202" s="467"/>
      <c r="U202" s="467"/>
      <c r="V202" s="467"/>
      <c r="W202" s="467"/>
      <c r="X202" s="464"/>
      <c r="Y202" s="464"/>
      <c r="Z202" s="464"/>
      <c r="AA202" s="464"/>
      <c r="AB202" s="464"/>
      <c r="AC202" s="464"/>
      <c r="AD202" s="464"/>
      <c r="AE202" s="464"/>
      <c r="AF202" s="464"/>
      <c r="AG202" s="464"/>
      <c r="AH202" s="464"/>
      <c r="AI202" s="464"/>
      <c r="AJ202" s="468"/>
    </row>
    <row r="203" spans="1:36" ht="11.25" customHeight="1">
      <c r="A203" s="464"/>
      <c r="B203" s="464"/>
      <c r="C203" s="464"/>
      <c r="D203" s="464"/>
      <c r="E203" s="464"/>
      <c r="F203" s="464"/>
      <c r="G203" s="464"/>
      <c r="H203" s="464"/>
      <c r="I203" s="464"/>
      <c r="J203" s="465"/>
      <c r="K203" s="466"/>
      <c r="L203" s="467"/>
      <c r="M203" s="467"/>
      <c r="N203" s="467"/>
      <c r="O203" s="467"/>
      <c r="P203" s="467"/>
      <c r="Q203" s="467"/>
      <c r="R203" s="467"/>
      <c r="S203" s="467"/>
      <c r="T203" s="467"/>
      <c r="U203" s="467"/>
      <c r="V203" s="467"/>
      <c r="W203" s="467"/>
      <c r="X203" s="464"/>
      <c r="Y203" s="464"/>
      <c r="Z203" s="464"/>
      <c r="AA203" s="464"/>
      <c r="AB203" s="464"/>
      <c r="AC203" s="464"/>
      <c r="AD203" s="464"/>
      <c r="AE203" s="464"/>
      <c r="AF203" s="464"/>
      <c r="AG203" s="464"/>
      <c r="AH203" s="464"/>
      <c r="AI203" s="464"/>
      <c r="AJ203" s="468"/>
    </row>
    <row r="204" spans="1:36" ht="11.25" customHeight="1">
      <c r="A204" s="464"/>
      <c r="B204" s="464"/>
      <c r="C204" s="464"/>
      <c r="D204" s="464"/>
      <c r="E204" s="464"/>
      <c r="F204" s="464"/>
      <c r="G204" s="464"/>
      <c r="H204" s="464"/>
      <c r="I204" s="464"/>
      <c r="J204" s="465"/>
      <c r="K204" s="466"/>
      <c r="L204" s="467"/>
      <c r="M204" s="467"/>
      <c r="N204" s="467"/>
      <c r="O204" s="467"/>
      <c r="P204" s="467"/>
      <c r="Q204" s="467"/>
      <c r="R204" s="467"/>
      <c r="S204" s="467"/>
      <c r="T204" s="467"/>
      <c r="U204" s="467"/>
      <c r="V204" s="467"/>
      <c r="W204" s="467"/>
      <c r="X204" s="464"/>
      <c r="Y204" s="464"/>
      <c r="Z204" s="464"/>
      <c r="AA204" s="464"/>
      <c r="AB204" s="464"/>
      <c r="AC204" s="464"/>
      <c r="AD204" s="464"/>
      <c r="AE204" s="464"/>
      <c r="AF204" s="464"/>
      <c r="AG204" s="464"/>
      <c r="AH204" s="464"/>
      <c r="AI204" s="464"/>
      <c r="AJ204" s="468"/>
    </row>
    <row r="205" spans="1:36" ht="11.25" customHeight="1">
      <c r="A205" s="464"/>
      <c r="B205" s="464"/>
      <c r="C205" s="464"/>
      <c r="D205" s="464"/>
      <c r="E205" s="464"/>
      <c r="F205" s="464"/>
      <c r="G205" s="464"/>
      <c r="H205" s="464"/>
      <c r="I205" s="464"/>
      <c r="J205" s="465"/>
      <c r="K205" s="466"/>
      <c r="L205" s="467"/>
      <c r="M205" s="467"/>
      <c r="N205" s="467"/>
      <c r="O205" s="467"/>
      <c r="P205" s="467"/>
      <c r="Q205" s="467"/>
      <c r="R205" s="467"/>
      <c r="S205" s="467"/>
      <c r="T205" s="467"/>
      <c r="U205" s="467"/>
      <c r="V205" s="467"/>
      <c r="W205" s="467"/>
      <c r="X205" s="464"/>
      <c r="Y205" s="464"/>
      <c r="Z205" s="464"/>
      <c r="AA205" s="464"/>
      <c r="AB205" s="464"/>
      <c r="AC205" s="464"/>
      <c r="AD205" s="464"/>
      <c r="AE205" s="464"/>
      <c r="AF205" s="464"/>
      <c r="AG205" s="464"/>
      <c r="AH205" s="464"/>
      <c r="AI205" s="464"/>
      <c r="AJ205" s="468"/>
    </row>
    <row r="206" spans="1:36" ht="11.25" customHeight="1">
      <c r="A206" s="464"/>
      <c r="B206" s="464"/>
      <c r="C206" s="464"/>
      <c r="D206" s="464"/>
      <c r="E206" s="464"/>
      <c r="F206" s="464"/>
      <c r="G206" s="464"/>
      <c r="H206" s="464"/>
      <c r="I206" s="464"/>
      <c r="J206" s="465"/>
      <c r="K206" s="466"/>
      <c r="L206" s="467"/>
      <c r="M206" s="467"/>
      <c r="N206" s="467"/>
      <c r="O206" s="467"/>
      <c r="P206" s="467"/>
      <c r="Q206" s="467"/>
      <c r="R206" s="467"/>
      <c r="S206" s="467"/>
      <c r="T206" s="467"/>
      <c r="U206" s="467"/>
      <c r="V206" s="467"/>
      <c r="W206" s="467"/>
      <c r="X206" s="464"/>
      <c r="Y206" s="464"/>
      <c r="Z206" s="464"/>
      <c r="AA206" s="464"/>
      <c r="AB206" s="464"/>
      <c r="AC206" s="464"/>
      <c r="AD206" s="464"/>
      <c r="AE206" s="464"/>
      <c r="AF206" s="464"/>
      <c r="AG206" s="464"/>
      <c r="AH206" s="464"/>
      <c r="AI206" s="464"/>
      <c r="AJ206" s="468"/>
    </row>
    <row r="207" spans="1:36" ht="11.25" customHeight="1">
      <c r="A207" s="464"/>
      <c r="B207" s="464"/>
      <c r="C207" s="464"/>
      <c r="D207" s="464"/>
      <c r="E207" s="464"/>
      <c r="F207" s="464"/>
      <c r="G207" s="464"/>
      <c r="H207" s="464"/>
      <c r="I207" s="464"/>
      <c r="J207" s="465"/>
      <c r="K207" s="466"/>
      <c r="L207" s="467"/>
      <c r="M207" s="467"/>
      <c r="N207" s="467"/>
      <c r="O207" s="467"/>
      <c r="P207" s="467"/>
      <c r="Q207" s="467"/>
      <c r="R207" s="467"/>
      <c r="S207" s="467"/>
      <c r="T207" s="467"/>
      <c r="U207" s="467"/>
      <c r="V207" s="467"/>
      <c r="W207" s="467"/>
      <c r="X207" s="464"/>
      <c r="Y207" s="464"/>
      <c r="Z207" s="464"/>
      <c r="AA207" s="464"/>
      <c r="AB207" s="464"/>
      <c r="AC207" s="464"/>
      <c r="AD207" s="464"/>
      <c r="AE207" s="464"/>
      <c r="AF207" s="464"/>
      <c r="AG207" s="464"/>
      <c r="AH207" s="464"/>
      <c r="AI207" s="464"/>
      <c r="AJ207" s="468"/>
    </row>
    <row r="208" spans="1:36" ht="11.25" customHeight="1">
      <c r="A208" s="464"/>
      <c r="B208" s="464"/>
      <c r="C208" s="464"/>
      <c r="D208" s="464"/>
      <c r="E208" s="464"/>
      <c r="F208" s="464"/>
      <c r="G208" s="464"/>
      <c r="H208" s="464"/>
      <c r="I208" s="464"/>
      <c r="J208" s="465"/>
      <c r="K208" s="466"/>
      <c r="L208" s="467"/>
      <c r="M208" s="467"/>
      <c r="N208" s="467"/>
      <c r="O208" s="467"/>
      <c r="P208" s="467"/>
      <c r="Q208" s="467"/>
      <c r="R208" s="467"/>
      <c r="S208" s="467"/>
      <c r="T208" s="467"/>
      <c r="U208" s="467"/>
      <c r="V208" s="467"/>
      <c r="W208" s="467"/>
      <c r="X208" s="464"/>
      <c r="Y208" s="464"/>
      <c r="Z208" s="464"/>
      <c r="AA208" s="464"/>
      <c r="AB208" s="464"/>
      <c r="AC208" s="464"/>
      <c r="AD208" s="464"/>
      <c r="AE208" s="464"/>
      <c r="AF208" s="464"/>
      <c r="AG208" s="464"/>
      <c r="AH208" s="464"/>
      <c r="AI208" s="464"/>
      <c r="AJ208" s="468"/>
    </row>
    <row r="209" spans="1:36" ht="11.25" customHeight="1">
      <c r="A209" s="464"/>
      <c r="B209" s="464"/>
      <c r="C209" s="464"/>
      <c r="D209" s="464"/>
      <c r="E209" s="464"/>
      <c r="F209" s="464"/>
      <c r="G209" s="464"/>
      <c r="H209" s="464"/>
      <c r="I209" s="464"/>
      <c r="J209" s="465"/>
      <c r="K209" s="466"/>
      <c r="L209" s="467"/>
      <c r="M209" s="467"/>
      <c r="N209" s="467"/>
      <c r="O209" s="467"/>
      <c r="P209" s="467"/>
      <c r="Q209" s="467"/>
      <c r="R209" s="467"/>
      <c r="S209" s="467"/>
      <c r="T209" s="467"/>
      <c r="U209" s="467"/>
      <c r="V209" s="467"/>
      <c r="W209" s="467"/>
      <c r="X209" s="464"/>
      <c r="Y209" s="464"/>
      <c r="Z209" s="464"/>
      <c r="AA209" s="464"/>
      <c r="AB209" s="464"/>
      <c r="AC209" s="464"/>
      <c r="AD209" s="464"/>
      <c r="AE209" s="464"/>
      <c r="AF209" s="464"/>
      <c r="AG209" s="464"/>
      <c r="AH209" s="464"/>
      <c r="AI209" s="464"/>
      <c r="AJ209" s="468"/>
    </row>
    <row r="210" spans="1:36" ht="11.25" customHeight="1">
      <c r="A210" s="464"/>
      <c r="B210" s="464"/>
      <c r="C210" s="464"/>
      <c r="D210" s="464"/>
      <c r="E210" s="464"/>
      <c r="F210" s="464"/>
      <c r="G210" s="464"/>
      <c r="H210" s="464"/>
      <c r="I210" s="464"/>
      <c r="J210" s="465"/>
      <c r="K210" s="466"/>
      <c r="L210" s="467"/>
      <c r="M210" s="467"/>
      <c r="N210" s="467"/>
      <c r="O210" s="467"/>
      <c r="P210" s="467"/>
      <c r="Q210" s="467"/>
      <c r="R210" s="467"/>
      <c r="S210" s="467"/>
      <c r="T210" s="467"/>
      <c r="U210" s="467"/>
      <c r="V210" s="467"/>
      <c r="W210" s="467"/>
      <c r="X210" s="464"/>
      <c r="Y210" s="464"/>
      <c r="Z210" s="464"/>
      <c r="AA210" s="464"/>
      <c r="AB210" s="464"/>
      <c r="AC210" s="464"/>
      <c r="AD210" s="464"/>
      <c r="AE210" s="464"/>
      <c r="AF210" s="464"/>
      <c r="AG210" s="464"/>
      <c r="AH210" s="464"/>
      <c r="AI210" s="464"/>
      <c r="AJ210" s="468"/>
    </row>
    <row r="211" spans="1:36" ht="11.25" customHeight="1">
      <c r="A211" s="464"/>
      <c r="B211" s="464"/>
      <c r="C211" s="464"/>
      <c r="D211" s="464"/>
      <c r="E211" s="464"/>
      <c r="F211" s="464"/>
      <c r="G211" s="464"/>
      <c r="H211" s="464"/>
      <c r="I211" s="464"/>
      <c r="J211" s="465"/>
      <c r="K211" s="466"/>
      <c r="L211" s="467"/>
      <c r="M211" s="467"/>
      <c r="N211" s="467"/>
      <c r="O211" s="467"/>
      <c r="P211" s="467"/>
      <c r="Q211" s="467"/>
      <c r="R211" s="467"/>
      <c r="S211" s="467"/>
      <c r="T211" s="467"/>
      <c r="U211" s="467"/>
      <c r="V211" s="467"/>
      <c r="W211" s="467"/>
      <c r="X211" s="464"/>
      <c r="Y211" s="464"/>
      <c r="Z211" s="464"/>
      <c r="AA211" s="464"/>
      <c r="AB211" s="464"/>
      <c r="AC211" s="464"/>
      <c r="AD211" s="464"/>
      <c r="AE211" s="464"/>
      <c r="AF211" s="464"/>
      <c r="AG211" s="464"/>
      <c r="AH211" s="464"/>
      <c r="AI211" s="464"/>
      <c r="AJ211" s="468"/>
    </row>
    <row r="212" spans="1:36" ht="11.25" customHeight="1">
      <c r="A212" s="464"/>
      <c r="B212" s="464"/>
      <c r="C212" s="464"/>
      <c r="D212" s="464"/>
      <c r="E212" s="464"/>
      <c r="F212" s="464"/>
      <c r="G212" s="464"/>
      <c r="H212" s="464"/>
      <c r="I212" s="464"/>
      <c r="J212" s="465"/>
      <c r="K212" s="466"/>
      <c r="L212" s="467"/>
      <c r="M212" s="467"/>
      <c r="N212" s="467"/>
      <c r="O212" s="467"/>
      <c r="P212" s="467"/>
      <c r="Q212" s="467"/>
      <c r="R212" s="467"/>
      <c r="S212" s="467"/>
      <c r="T212" s="467"/>
      <c r="U212" s="467"/>
      <c r="V212" s="467"/>
      <c r="W212" s="467"/>
      <c r="X212" s="464"/>
      <c r="Y212" s="464"/>
      <c r="Z212" s="464"/>
      <c r="AA212" s="464"/>
      <c r="AB212" s="464"/>
      <c r="AC212" s="464"/>
      <c r="AD212" s="464"/>
      <c r="AE212" s="464"/>
      <c r="AF212" s="464"/>
      <c r="AG212" s="464"/>
      <c r="AH212" s="464"/>
      <c r="AI212" s="464"/>
      <c r="AJ212" s="468"/>
    </row>
    <row r="213" spans="1:36" ht="11.25" customHeight="1">
      <c r="A213" s="464"/>
      <c r="B213" s="464"/>
      <c r="C213" s="464"/>
      <c r="D213" s="464"/>
      <c r="E213" s="464"/>
      <c r="F213" s="464"/>
      <c r="G213" s="464"/>
      <c r="H213" s="464"/>
      <c r="I213" s="464"/>
      <c r="J213" s="465"/>
      <c r="K213" s="466"/>
      <c r="L213" s="467"/>
      <c r="M213" s="467"/>
      <c r="N213" s="467"/>
      <c r="O213" s="467"/>
      <c r="P213" s="467"/>
      <c r="Q213" s="467"/>
      <c r="R213" s="467"/>
      <c r="S213" s="467"/>
      <c r="T213" s="467"/>
      <c r="U213" s="467"/>
      <c r="V213" s="467"/>
      <c r="W213" s="467"/>
      <c r="X213" s="464"/>
      <c r="Y213" s="464"/>
      <c r="Z213" s="464"/>
      <c r="AA213" s="464"/>
      <c r="AB213" s="464"/>
      <c r="AC213" s="464"/>
      <c r="AD213" s="464"/>
      <c r="AE213" s="464"/>
      <c r="AF213" s="464"/>
      <c r="AG213" s="464"/>
      <c r="AH213" s="464"/>
      <c r="AI213" s="464"/>
      <c r="AJ213" s="468"/>
    </row>
    <row r="214" spans="1:36" ht="11.25" customHeight="1">
      <c r="A214" s="464"/>
      <c r="B214" s="464"/>
      <c r="C214" s="464"/>
      <c r="D214" s="464"/>
      <c r="E214" s="464"/>
      <c r="F214" s="464"/>
      <c r="G214" s="464"/>
      <c r="H214" s="464"/>
      <c r="I214" s="464"/>
      <c r="J214" s="465"/>
      <c r="K214" s="466"/>
      <c r="L214" s="467"/>
      <c r="M214" s="467"/>
      <c r="N214" s="467"/>
      <c r="O214" s="467"/>
      <c r="P214" s="467"/>
      <c r="Q214" s="467"/>
      <c r="R214" s="467"/>
      <c r="S214" s="467"/>
      <c r="T214" s="467"/>
      <c r="U214" s="467"/>
      <c r="V214" s="467"/>
      <c r="W214" s="467"/>
      <c r="X214" s="464"/>
      <c r="Y214" s="464"/>
      <c r="Z214" s="464"/>
      <c r="AA214" s="464"/>
      <c r="AB214" s="464"/>
      <c r="AC214" s="464"/>
      <c r="AD214" s="464"/>
      <c r="AE214" s="464"/>
      <c r="AF214" s="464"/>
      <c r="AG214" s="464"/>
      <c r="AH214" s="464"/>
      <c r="AI214" s="464"/>
      <c r="AJ214" s="468"/>
    </row>
    <row r="215" spans="1:36" ht="11.25" customHeight="1">
      <c r="A215" s="464"/>
      <c r="B215" s="464"/>
      <c r="C215" s="464"/>
      <c r="D215" s="464"/>
      <c r="E215" s="464"/>
      <c r="F215" s="464"/>
      <c r="G215" s="464"/>
      <c r="H215" s="464"/>
      <c r="I215" s="464"/>
      <c r="J215" s="465"/>
      <c r="K215" s="466"/>
      <c r="L215" s="467"/>
      <c r="M215" s="467"/>
      <c r="N215" s="467"/>
      <c r="O215" s="467"/>
      <c r="P215" s="467"/>
      <c r="Q215" s="467"/>
      <c r="R215" s="467"/>
      <c r="S215" s="467"/>
      <c r="T215" s="467"/>
      <c r="U215" s="467"/>
      <c r="V215" s="467"/>
      <c r="W215" s="467"/>
      <c r="X215" s="464"/>
      <c r="Y215" s="464"/>
      <c r="Z215" s="464"/>
      <c r="AA215" s="464"/>
      <c r="AB215" s="464"/>
      <c r="AC215" s="464"/>
      <c r="AD215" s="464"/>
      <c r="AE215" s="464"/>
      <c r="AF215" s="464"/>
      <c r="AG215" s="464"/>
      <c r="AH215" s="464"/>
      <c r="AI215" s="464"/>
      <c r="AJ215" s="468"/>
    </row>
    <row r="216" spans="1:36" ht="11.25" customHeight="1">
      <c r="A216" s="464"/>
      <c r="B216" s="464"/>
      <c r="C216" s="464"/>
      <c r="D216" s="464"/>
      <c r="E216" s="464"/>
      <c r="F216" s="464"/>
      <c r="G216" s="464"/>
      <c r="H216" s="464"/>
      <c r="I216" s="464"/>
      <c r="J216" s="465"/>
      <c r="K216" s="466"/>
      <c r="L216" s="467"/>
      <c r="M216" s="467"/>
      <c r="N216" s="467"/>
      <c r="O216" s="467"/>
      <c r="P216" s="467"/>
      <c r="Q216" s="467"/>
      <c r="R216" s="467"/>
      <c r="S216" s="467"/>
      <c r="T216" s="467"/>
      <c r="U216" s="467"/>
      <c r="V216" s="467"/>
      <c r="W216" s="467"/>
      <c r="X216" s="464"/>
      <c r="Y216" s="464"/>
      <c r="Z216" s="464"/>
      <c r="AA216" s="464"/>
      <c r="AB216" s="464"/>
      <c r="AC216" s="464"/>
      <c r="AD216" s="464"/>
      <c r="AE216" s="464"/>
      <c r="AF216" s="464"/>
      <c r="AG216" s="464"/>
      <c r="AH216" s="464"/>
      <c r="AI216" s="464"/>
      <c r="AJ216" s="468"/>
    </row>
    <row r="217" spans="1:36" ht="11.25" customHeight="1">
      <c r="A217" s="464"/>
      <c r="B217" s="464"/>
      <c r="C217" s="464"/>
      <c r="D217" s="464"/>
      <c r="E217" s="464"/>
      <c r="F217" s="464"/>
      <c r="G217" s="464"/>
      <c r="H217" s="464"/>
      <c r="I217" s="464"/>
      <c r="J217" s="465"/>
      <c r="K217" s="466"/>
      <c r="L217" s="467"/>
      <c r="M217" s="467"/>
      <c r="N217" s="467"/>
      <c r="O217" s="467"/>
      <c r="P217" s="467"/>
      <c r="Q217" s="467"/>
      <c r="R217" s="467"/>
      <c r="S217" s="467"/>
      <c r="T217" s="467"/>
      <c r="U217" s="467"/>
      <c r="V217" s="467"/>
      <c r="W217" s="467"/>
      <c r="X217" s="464"/>
      <c r="Y217" s="464"/>
      <c r="Z217" s="464"/>
      <c r="AA217" s="464"/>
      <c r="AB217" s="464"/>
      <c r="AC217" s="464"/>
      <c r="AD217" s="464"/>
      <c r="AE217" s="464"/>
      <c r="AF217" s="464"/>
      <c r="AG217" s="464"/>
      <c r="AH217" s="464"/>
      <c r="AI217" s="464"/>
      <c r="AJ217" s="468"/>
    </row>
    <row r="218" spans="1:36" ht="11.25" customHeight="1">
      <c r="A218" s="464"/>
      <c r="B218" s="464"/>
      <c r="C218" s="464"/>
      <c r="D218" s="464"/>
      <c r="E218" s="464"/>
      <c r="F218" s="464"/>
      <c r="G218" s="464"/>
      <c r="H218" s="464"/>
      <c r="I218" s="464"/>
      <c r="J218" s="465"/>
      <c r="K218" s="466"/>
      <c r="L218" s="467"/>
      <c r="M218" s="467"/>
      <c r="N218" s="467"/>
      <c r="O218" s="467"/>
      <c r="P218" s="467"/>
      <c r="Q218" s="467"/>
      <c r="R218" s="467"/>
      <c r="S218" s="467"/>
      <c r="T218" s="467"/>
      <c r="U218" s="467"/>
      <c r="V218" s="467"/>
      <c r="W218" s="467"/>
      <c r="X218" s="464"/>
      <c r="Y218" s="464"/>
      <c r="Z218" s="464"/>
      <c r="AA218" s="464"/>
      <c r="AB218" s="464"/>
      <c r="AC218" s="464"/>
      <c r="AD218" s="464"/>
      <c r="AE218" s="464"/>
      <c r="AF218" s="464"/>
      <c r="AG218" s="464"/>
      <c r="AH218" s="464"/>
      <c r="AI218" s="464"/>
      <c r="AJ218" s="468"/>
    </row>
    <row r="219" spans="1:36" ht="11.25" customHeight="1">
      <c r="A219" s="464"/>
      <c r="B219" s="464"/>
      <c r="C219" s="464"/>
      <c r="D219" s="464"/>
      <c r="E219" s="464"/>
      <c r="F219" s="464"/>
      <c r="G219" s="464"/>
      <c r="H219" s="464"/>
      <c r="I219" s="464"/>
      <c r="J219" s="465"/>
      <c r="K219" s="466"/>
      <c r="L219" s="467"/>
      <c r="M219" s="467"/>
      <c r="N219" s="467"/>
      <c r="O219" s="467"/>
      <c r="P219" s="467"/>
      <c r="Q219" s="467"/>
      <c r="R219" s="467"/>
      <c r="S219" s="467"/>
      <c r="T219" s="467"/>
      <c r="U219" s="467"/>
      <c r="V219" s="467"/>
      <c r="W219" s="467"/>
      <c r="X219" s="464"/>
      <c r="Y219" s="464"/>
      <c r="Z219" s="464"/>
      <c r="AA219" s="464"/>
      <c r="AB219" s="464"/>
      <c r="AC219" s="464"/>
      <c r="AD219" s="464"/>
      <c r="AE219" s="464"/>
      <c r="AF219" s="464"/>
      <c r="AG219" s="464"/>
      <c r="AH219" s="464"/>
      <c r="AI219" s="464"/>
      <c r="AJ219" s="468"/>
    </row>
    <row r="220" spans="1:36" ht="11.25" customHeight="1">
      <c r="A220" s="464"/>
      <c r="B220" s="464"/>
      <c r="C220" s="464"/>
      <c r="D220" s="464"/>
      <c r="E220" s="464"/>
      <c r="F220" s="464"/>
      <c r="G220" s="464"/>
      <c r="H220" s="464"/>
      <c r="I220" s="464"/>
      <c r="J220" s="465"/>
      <c r="K220" s="466"/>
      <c r="L220" s="467"/>
      <c r="M220" s="467"/>
      <c r="N220" s="467"/>
      <c r="O220" s="467"/>
      <c r="P220" s="467"/>
      <c r="Q220" s="467"/>
      <c r="R220" s="467"/>
      <c r="S220" s="467"/>
      <c r="T220" s="467"/>
      <c r="U220" s="467"/>
      <c r="V220" s="467"/>
      <c r="W220" s="467"/>
      <c r="X220" s="464"/>
      <c r="Y220" s="464"/>
      <c r="Z220" s="464"/>
      <c r="AA220" s="464"/>
      <c r="AB220" s="464"/>
      <c r="AC220" s="464"/>
      <c r="AD220" s="464"/>
      <c r="AE220" s="464"/>
      <c r="AF220" s="464"/>
      <c r="AG220" s="464"/>
      <c r="AH220" s="464"/>
      <c r="AI220" s="464"/>
      <c r="AJ220" s="468"/>
    </row>
    <row r="221" spans="1:36" ht="11.25" customHeight="1">
      <c r="A221" s="464"/>
      <c r="B221" s="464"/>
      <c r="C221" s="464"/>
      <c r="D221" s="464"/>
      <c r="E221" s="464"/>
      <c r="F221" s="464"/>
      <c r="G221" s="464"/>
      <c r="H221" s="464"/>
      <c r="I221" s="464"/>
      <c r="J221" s="465"/>
      <c r="K221" s="466"/>
      <c r="L221" s="467"/>
      <c r="M221" s="467"/>
      <c r="N221" s="467"/>
      <c r="O221" s="467"/>
      <c r="P221" s="467"/>
      <c r="Q221" s="467"/>
      <c r="R221" s="467"/>
      <c r="S221" s="467"/>
      <c r="T221" s="467"/>
      <c r="U221" s="467"/>
      <c r="V221" s="467"/>
      <c r="W221" s="467"/>
      <c r="X221" s="464"/>
      <c r="Y221" s="464"/>
      <c r="Z221" s="464"/>
      <c r="AA221" s="464"/>
      <c r="AB221" s="464"/>
      <c r="AC221" s="464"/>
      <c r="AD221" s="464"/>
      <c r="AE221" s="464"/>
      <c r="AF221" s="464"/>
      <c r="AG221" s="464"/>
      <c r="AH221" s="464"/>
      <c r="AI221" s="464"/>
      <c r="AJ221" s="468"/>
    </row>
    <row r="222" spans="1:36" ht="11.25" customHeight="1">
      <c r="A222" s="464"/>
      <c r="B222" s="464"/>
      <c r="C222" s="464"/>
      <c r="D222" s="464"/>
      <c r="E222" s="464"/>
      <c r="F222" s="464"/>
      <c r="G222" s="464"/>
      <c r="H222" s="464"/>
      <c r="I222" s="464"/>
      <c r="J222" s="465"/>
      <c r="K222" s="466"/>
      <c r="L222" s="467"/>
      <c r="M222" s="467"/>
      <c r="N222" s="467"/>
      <c r="O222" s="467"/>
      <c r="P222" s="467"/>
      <c r="Q222" s="467"/>
      <c r="R222" s="467"/>
      <c r="S222" s="467"/>
      <c r="T222" s="467"/>
      <c r="U222" s="467"/>
      <c r="V222" s="467"/>
      <c r="W222" s="467"/>
      <c r="X222" s="464"/>
      <c r="Y222" s="464"/>
      <c r="Z222" s="464"/>
      <c r="AA222" s="464"/>
      <c r="AB222" s="464"/>
      <c r="AC222" s="464"/>
      <c r="AD222" s="464"/>
      <c r="AE222" s="464"/>
      <c r="AF222" s="464"/>
      <c r="AG222" s="464"/>
      <c r="AH222" s="464"/>
      <c r="AI222" s="464"/>
      <c r="AJ222" s="468"/>
    </row>
    <row r="223" spans="1:36" ht="11.25" customHeight="1">
      <c r="A223" s="464"/>
      <c r="B223" s="464"/>
      <c r="C223" s="464"/>
      <c r="D223" s="464"/>
      <c r="E223" s="464"/>
      <c r="F223" s="464"/>
      <c r="G223" s="464"/>
      <c r="H223" s="464"/>
      <c r="I223" s="464"/>
      <c r="J223" s="465"/>
      <c r="K223" s="466"/>
      <c r="L223" s="467"/>
      <c r="M223" s="467"/>
      <c r="N223" s="467"/>
      <c r="O223" s="467"/>
      <c r="P223" s="467"/>
      <c r="Q223" s="467"/>
      <c r="R223" s="467"/>
      <c r="S223" s="467"/>
      <c r="T223" s="467"/>
      <c r="U223" s="467"/>
      <c r="V223" s="467"/>
      <c r="W223" s="467"/>
      <c r="X223" s="464"/>
      <c r="Y223" s="464"/>
      <c r="Z223" s="464"/>
      <c r="AA223" s="464"/>
      <c r="AB223" s="464"/>
      <c r="AC223" s="464"/>
      <c r="AD223" s="464"/>
      <c r="AE223" s="464"/>
      <c r="AF223" s="464"/>
      <c r="AG223" s="464"/>
      <c r="AH223" s="464"/>
      <c r="AI223" s="464"/>
      <c r="AJ223" s="468"/>
    </row>
    <row r="224" spans="1:36" ht="11.25" customHeight="1">
      <c r="A224" s="464"/>
      <c r="B224" s="464"/>
      <c r="C224" s="464"/>
      <c r="D224" s="464"/>
      <c r="E224" s="464"/>
      <c r="F224" s="464"/>
      <c r="G224" s="464"/>
      <c r="H224" s="464"/>
      <c r="I224" s="464"/>
      <c r="J224" s="465"/>
      <c r="K224" s="466"/>
      <c r="L224" s="467"/>
      <c r="M224" s="467"/>
      <c r="N224" s="467"/>
      <c r="O224" s="467"/>
      <c r="P224" s="467"/>
      <c r="Q224" s="467"/>
      <c r="R224" s="467"/>
      <c r="S224" s="467"/>
      <c r="T224" s="467"/>
      <c r="U224" s="467"/>
      <c r="V224" s="467"/>
      <c r="W224" s="467"/>
      <c r="X224" s="464"/>
      <c r="Y224" s="464"/>
      <c r="Z224" s="464"/>
      <c r="AA224" s="464"/>
      <c r="AB224" s="464"/>
      <c r="AC224" s="464"/>
      <c r="AD224" s="464"/>
      <c r="AE224" s="464"/>
      <c r="AF224" s="464"/>
      <c r="AG224" s="464"/>
      <c r="AH224" s="464"/>
      <c r="AI224" s="464"/>
      <c r="AJ224" s="468"/>
    </row>
    <row r="225" spans="1:36" ht="11.25" customHeight="1">
      <c r="A225" s="464"/>
      <c r="B225" s="464"/>
      <c r="C225" s="464"/>
      <c r="D225" s="464"/>
      <c r="E225" s="464"/>
      <c r="F225" s="464"/>
      <c r="G225" s="464"/>
      <c r="H225" s="464"/>
      <c r="I225" s="464"/>
      <c r="J225" s="465"/>
      <c r="K225" s="466"/>
      <c r="L225" s="467"/>
      <c r="M225" s="467"/>
      <c r="N225" s="467"/>
      <c r="O225" s="467"/>
      <c r="P225" s="467"/>
      <c r="Q225" s="467"/>
      <c r="R225" s="467"/>
      <c r="S225" s="467"/>
      <c r="T225" s="467"/>
      <c r="U225" s="467"/>
      <c r="V225" s="467"/>
      <c r="W225" s="467"/>
      <c r="X225" s="464"/>
      <c r="Y225" s="464"/>
      <c r="Z225" s="464"/>
      <c r="AA225" s="464"/>
      <c r="AB225" s="464"/>
      <c r="AC225" s="464"/>
      <c r="AD225" s="464"/>
      <c r="AE225" s="464"/>
      <c r="AF225" s="464"/>
      <c r="AG225" s="464"/>
      <c r="AH225" s="464"/>
      <c r="AI225" s="464"/>
      <c r="AJ225" s="468"/>
    </row>
    <row r="226" spans="1:36" ht="11.25" customHeight="1">
      <c r="A226" s="464"/>
      <c r="B226" s="464"/>
      <c r="C226" s="464"/>
      <c r="D226" s="464"/>
      <c r="E226" s="464"/>
      <c r="F226" s="464"/>
      <c r="G226" s="464"/>
      <c r="H226" s="464"/>
      <c r="I226" s="464"/>
      <c r="J226" s="465"/>
      <c r="K226" s="466"/>
      <c r="L226" s="467"/>
      <c r="M226" s="467"/>
      <c r="N226" s="467"/>
      <c r="O226" s="467"/>
      <c r="P226" s="467"/>
      <c r="Q226" s="467"/>
      <c r="R226" s="467"/>
      <c r="S226" s="467"/>
      <c r="T226" s="467"/>
      <c r="U226" s="467"/>
      <c r="V226" s="467"/>
      <c r="W226" s="467"/>
      <c r="X226" s="464"/>
      <c r="Y226" s="464"/>
      <c r="Z226" s="464"/>
      <c r="AA226" s="464"/>
      <c r="AB226" s="464"/>
      <c r="AC226" s="464"/>
      <c r="AD226" s="464"/>
      <c r="AE226" s="464"/>
      <c r="AF226" s="464"/>
      <c r="AG226" s="464"/>
      <c r="AH226" s="464"/>
      <c r="AI226" s="464"/>
      <c r="AJ226" s="468"/>
    </row>
    <row r="227" spans="1:36" ht="11.25" customHeight="1">
      <c r="A227" s="464"/>
      <c r="B227" s="464"/>
      <c r="C227" s="464"/>
      <c r="D227" s="464"/>
      <c r="E227" s="464"/>
      <c r="F227" s="464"/>
      <c r="G227" s="464"/>
      <c r="H227" s="464"/>
      <c r="I227" s="464"/>
      <c r="J227" s="465"/>
      <c r="K227" s="466"/>
      <c r="L227" s="467"/>
      <c r="M227" s="467"/>
      <c r="N227" s="467"/>
      <c r="O227" s="467"/>
      <c r="P227" s="467"/>
      <c r="Q227" s="467"/>
      <c r="R227" s="467"/>
      <c r="S227" s="467"/>
      <c r="T227" s="467"/>
      <c r="U227" s="467"/>
      <c r="V227" s="467"/>
      <c r="W227" s="467"/>
      <c r="X227" s="464"/>
      <c r="Y227" s="464"/>
      <c r="Z227" s="464"/>
      <c r="AA227" s="464"/>
      <c r="AB227" s="464"/>
      <c r="AC227" s="464"/>
      <c r="AD227" s="464"/>
      <c r="AE227" s="464"/>
      <c r="AF227" s="464"/>
      <c r="AG227" s="464"/>
      <c r="AH227" s="464"/>
      <c r="AI227" s="464"/>
      <c r="AJ227" s="468"/>
    </row>
    <row r="228" spans="1:36" ht="11.25" customHeight="1">
      <c r="A228" s="464"/>
      <c r="B228" s="464"/>
      <c r="C228" s="464"/>
      <c r="D228" s="464"/>
      <c r="E228" s="464"/>
      <c r="F228" s="464"/>
      <c r="G228" s="464"/>
      <c r="H228" s="464"/>
      <c r="I228" s="464"/>
      <c r="J228" s="465"/>
      <c r="K228" s="466"/>
      <c r="L228" s="467"/>
      <c r="M228" s="467"/>
      <c r="N228" s="467"/>
      <c r="O228" s="467"/>
      <c r="P228" s="467"/>
      <c r="Q228" s="467"/>
      <c r="R228" s="467"/>
      <c r="S228" s="467"/>
      <c r="T228" s="467"/>
      <c r="U228" s="467"/>
      <c r="V228" s="467"/>
      <c r="W228" s="467"/>
      <c r="X228" s="464"/>
      <c r="Y228" s="464"/>
      <c r="Z228" s="464"/>
      <c r="AA228" s="464"/>
      <c r="AB228" s="464"/>
      <c r="AC228" s="464"/>
      <c r="AD228" s="464"/>
      <c r="AE228" s="464"/>
      <c r="AF228" s="464"/>
      <c r="AG228" s="464"/>
      <c r="AH228" s="464"/>
      <c r="AI228" s="464"/>
      <c r="AJ228" s="468"/>
    </row>
    <row r="229" spans="1:36" ht="11.25" customHeight="1">
      <c r="A229" s="464"/>
      <c r="B229" s="464"/>
      <c r="C229" s="464"/>
      <c r="D229" s="464"/>
      <c r="E229" s="464"/>
      <c r="F229" s="464"/>
      <c r="G229" s="464"/>
      <c r="H229" s="464"/>
      <c r="I229" s="464"/>
      <c r="J229" s="465"/>
      <c r="K229" s="466"/>
      <c r="L229" s="467"/>
      <c r="M229" s="467"/>
      <c r="N229" s="467"/>
      <c r="O229" s="467"/>
      <c r="P229" s="467"/>
      <c r="Q229" s="467"/>
      <c r="R229" s="467"/>
      <c r="S229" s="467"/>
      <c r="T229" s="467"/>
      <c r="U229" s="467"/>
      <c r="V229" s="467"/>
      <c r="W229" s="467"/>
      <c r="X229" s="464"/>
      <c r="Y229" s="464"/>
      <c r="Z229" s="464"/>
      <c r="AA229" s="464"/>
      <c r="AB229" s="464"/>
      <c r="AC229" s="464"/>
      <c r="AD229" s="464"/>
      <c r="AE229" s="464"/>
      <c r="AF229" s="464"/>
      <c r="AG229" s="464"/>
      <c r="AH229" s="464"/>
      <c r="AI229" s="464"/>
      <c r="AJ229" s="468"/>
    </row>
    <row r="230" spans="1:36" ht="11.25" customHeight="1">
      <c r="A230" s="464"/>
      <c r="B230" s="464"/>
      <c r="C230" s="464"/>
      <c r="D230" s="464"/>
      <c r="E230" s="464"/>
      <c r="F230" s="464"/>
      <c r="G230" s="464"/>
      <c r="H230" s="464"/>
      <c r="I230" s="464"/>
      <c r="J230" s="465"/>
      <c r="K230" s="466"/>
      <c r="L230" s="467"/>
      <c r="M230" s="467"/>
      <c r="N230" s="467"/>
      <c r="O230" s="467"/>
      <c r="P230" s="467"/>
      <c r="Q230" s="467"/>
      <c r="R230" s="467"/>
      <c r="S230" s="467"/>
      <c r="T230" s="467"/>
      <c r="U230" s="467"/>
      <c r="V230" s="467"/>
      <c r="W230" s="467"/>
      <c r="X230" s="464"/>
      <c r="Y230" s="464"/>
      <c r="Z230" s="464"/>
      <c r="AA230" s="464"/>
      <c r="AB230" s="464"/>
      <c r="AC230" s="464"/>
      <c r="AD230" s="464"/>
      <c r="AE230" s="464"/>
      <c r="AF230" s="464"/>
      <c r="AG230" s="464"/>
      <c r="AH230" s="464"/>
      <c r="AI230" s="464"/>
      <c r="AJ230" s="468"/>
    </row>
    <row r="231" spans="1:36" ht="11.25" customHeight="1">
      <c r="A231" s="464"/>
      <c r="B231" s="464"/>
      <c r="C231" s="464"/>
      <c r="D231" s="464"/>
      <c r="E231" s="464"/>
      <c r="F231" s="464"/>
      <c r="G231" s="464"/>
      <c r="H231" s="464"/>
      <c r="I231" s="464"/>
      <c r="J231" s="465"/>
      <c r="K231" s="466"/>
      <c r="L231" s="467"/>
      <c r="M231" s="467"/>
      <c r="N231" s="467"/>
      <c r="O231" s="467"/>
      <c r="P231" s="467"/>
      <c r="Q231" s="467"/>
      <c r="R231" s="467"/>
      <c r="S231" s="467"/>
      <c r="T231" s="467"/>
      <c r="U231" s="467"/>
      <c r="V231" s="467"/>
      <c r="W231" s="467"/>
      <c r="X231" s="464"/>
      <c r="Y231" s="464"/>
      <c r="Z231" s="464"/>
      <c r="AA231" s="464"/>
      <c r="AB231" s="464"/>
      <c r="AC231" s="464"/>
      <c r="AD231" s="464"/>
      <c r="AE231" s="464"/>
      <c r="AF231" s="464"/>
      <c r="AG231" s="464"/>
      <c r="AH231" s="464"/>
      <c r="AI231" s="464"/>
      <c r="AJ231" s="468"/>
    </row>
    <row r="232" spans="1:36" ht="11.25" customHeight="1">
      <c r="A232" s="464"/>
      <c r="B232" s="464"/>
      <c r="C232" s="464"/>
      <c r="D232" s="464"/>
      <c r="E232" s="464"/>
      <c r="F232" s="464"/>
      <c r="G232" s="464"/>
      <c r="H232" s="464"/>
      <c r="I232" s="464"/>
      <c r="J232" s="465"/>
      <c r="K232" s="466"/>
      <c r="L232" s="467"/>
      <c r="M232" s="467"/>
      <c r="N232" s="467"/>
      <c r="O232" s="467"/>
      <c r="P232" s="467"/>
      <c r="Q232" s="467"/>
      <c r="R232" s="467"/>
      <c r="S232" s="467"/>
      <c r="T232" s="467"/>
      <c r="U232" s="467"/>
      <c r="V232" s="467"/>
      <c r="W232" s="467"/>
      <c r="X232" s="464"/>
      <c r="Y232" s="464"/>
      <c r="Z232" s="464"/>
      <c r="AA232" s="464"/>
      <c r="AB232" s="464"/>
      <c r="AC232" s="464"/>
      <c r="AD232" s="464"/>
      <c r="AE232" s="464"/>
      <c r="AF232" s="464"/>
      <c r="AG232" s="464"/>
      <c r="AH232" s="464"/>
      <c r="AI232" s="464"/>
      <c r="AJ232" s="468"/>
    </row>
    <row r="233" spans="1:36" ht="11.25" customHeight="1">
      <c r="A233" s="464"/>
      <c r="B233" s="464"/>
      <c r="C233" s="464"/>
      <c r="D233" s="464"/>
      <c r="E233" s="464"/>
      <c r="F233" s="464"/>
      <c r="G233" s="464"/>
      <c r="H233" s="464"/>
      <c r="I233" s="464"/>
      <c r="J233" s="465"/>
      <c r="K233" s="466"/>
      <c r="L233" s="467"/>
      <c r="M233" s="467"/>
      <c r="N233" s="467"/>
      <c r="O233" s="467"/>
      <c r="P233" s="467"/>
      <c r="Q233" s="467"/>
      <c r="R233" s="467"/>
      <c r="S233" s="467"/>
      <c r="T233" s="467"/>
      <c r="U233" s="467"/>
      <c r="V233" s="467"/>
      <c r="W233" s="467"/>
      <c r="X233" s="464"/>
      <c r="Y233" s="464"/>
      <c r="Z233" s="464"/>
      <c r="AA233" s="464"/>
      <c r="AB233" s="464"/>
      <c r="AC233" s="464"/>
      <c r="AD233" s="464"/>
      <c r="AE233" s="464"/>
      <c r="AF233" s="464"/>
      <c r="AG233" s="464"/>
      <c r="AH233" s="464"/>
      <c r="AI233" s="464"/>
      <c r="AJ233" s="468"/>
    </row>
    <row r="234" spans="1:36" ht="11.25" customHeight="1">
      <c r="A234" s="464"/>
      <c r="B234" s="464"/>
      <c r="C234" s="464"/>
      <c r="D234" s="464"/>
      <c r="E234" s="464"/>
      <c r="F234" s="464"/>
      <c r="G234" s="464"/>
      <c r="H234" s="464"/>
      <c r="I234" s="464"/>
      <c r="J234" s="465"/>
      <c r="K234" s="466"/>
      <c r="L234" s="467"/>
      <c r="M234" s="467"/>
      <c r="N234" s="467"/>
      <c r="O234" s="467"/>
      <c r="P234" s="467"/>
      <c r="Q234" s="467"/>
      <c r="R234" s="467"/>
      <c r="S234" s="467"/>
      <c r="T234" s="467"/>
      <c r="U234" s="467"/>
      <c r="V234" s="467"/>
      <c r="W234" s="467"/>
      <c r="X234" s="464"/>
      <c r="Y234" s="464"/>
      <c r="Z234" s="464"/>
      <c r="AA234" s="464"/>
      <c r="AB234" s="464"/>
      <c r="AC234" s="464"/>
      <c r="AD234" s="464"/>
      <c r="AE234" s="464"/>
      <c r="AF234" s="464"/>
      <c r="AG234" s="464"/>
      <c r="AH234" s="464"/>
      <c r="AI234" s="464"/>
      <c r="AJ234" s="468"/>
    </row>
    <row r="235" spans="1:36" ht="11.25" customHeight="1">
      <c r="A235" s="464"/>
      <c r="B235" s="464"/>
      <c r="C235" s="464"/>
      <c r="D235" s="464"/>
      <c r="E235" s="464"/>
      <c r="F235" s="464"/>
      <c r="G235" s="464"/>
      <c r="H235" s="464"/>
      <c r="I235" s="464"/>
      <c r="J235" s="465"/>
      <c r="K235" s="466"/>
      <c r="L235" s="467"/>
      <c r="M235" s="467"/>
      <c r="N235" s="467"/>
      <c r="O235" s="467"/>
      <c r="P235" s="467"/>
      <c r="Q235" s="467"/>
      <c r="R235" s="467"/>
      <c r="S235" s="467"/>
      <c r="T235" s="467"/>
      <c r="U235" s="467"/>
      <c r="V235" s="467"/>
      <c r="W235" s="467"/>
      <c r="X235" s="464"/>
      <c r="Y235" s="464"/>
      <c r="Z235" s="464"/>
      <c r="AA235" s="464"/>
      <c r="AB235" s="464"/>
      <c r="AC235" s="464"/>
      <c r="AD235" s="464"/>
      <c r="AE235" s="464"/>
      <c r="AF235" s="464"/>
      <c r="AG235" s="464"/>
      <c r="AH235" s="464"/>
      <c r="AI235" s="464"/>
      <c r="AJ235" s="468"/>
    </row>
    <row r="236" spans="1:36" ht="11.25" customHeight="1">
      <c r="A236" s="464"/>
      <c r="B236" s="464"/>
      <c r="C236" s="464"/>
      <c r="D236" s="464"/>
      <c r="E236" s="464"/>
      <c r="F236" s="464"/>
      <c r="G236" s="464"/>
      <c r="H236" s="464"/>
      <c r="I236" s="464"/>
      <c r="J236" s="465"/>
      <c r="K236" s="466"/>
      <c r="L236" s="467"/>
      <c r="M236" s="467"/>
      <c r="N236" s="467"/>
      <c r="O236" s="467"/>
      <c r="P236" s="467"/>
      <c r="Q236" s="467"/>
      <c r="R236" s="467"/>
      <c r="S236" s="467"/>
      <c r="T236" s="467"/>
      <c r="U236" s="467"/>
      <c r="V236" s="467"/>
      <c r="W236" s="467"/>
      <c r="X236" s="464"/>
      <c r="Y236" s="464"/>
      <c r="Z236" s="464"/>
      <c r="AA236" s="464"/>
      <c r="AB236" s="464"/>
      <c r="AC236" s="464"/>
      <c r="AD236" s="464"/>
      <c r="AE236" s="464"/>
      <c r="AF236" s="464"/>
      <c r="AG236" s="464"/>
      <c r="AH236" s="464"/>
      <c r="AI236" s="464"/>
      <c r="AJ236" s="468"/>
    </row>
    <row r="237" spans="1:36" ht="11.25" customHeight="1">
      <c r="A237" s="464"/>
      <c r="B237" s="464"/>
      <c r="C237" s="464"/>
      <c r="D237" s="464"/>
      <c r="E237" s="464"/>
      <c r="F237" s="464"/>
      <c r="G237" s="464"/>
      <c r="H237" s="464"/>
      <c r="I237" s="464"/>
      <c r="J237" s="465"/>
      <c r="K237" s="466"/>
      <c r="L237" s="467"/>
      <c r="M237" s="467"/>
      <c r="N237" s="467"/>
      <c r="O237" s="467"/>
      <c r="P237" s="467"/>
      <c r="Q237" s="467"/>
      <c r="R237" s="467"/>
      <c r="S237" s="467"/>
      <c r="T237" s="467"/>
      <c r="U237" s="467"/>
      <c r="V237" s="467"/>
      <c r="W237" s="467"/>
      <c r="X237" s="464"/>
      <c r="Y237" s="464"/>
      <c r="Z237" s="464"/>
      <c r="AA237" s="464"/>
      <c r="AB237" s="464"/>
      <c r="AC237" s="464"/>
      <c r="AD237" s="464"/>
      <c r="AE237" s="464"/>
      <c r="AF237" s="464"/>
      <c r="AG237" s="464"/>
      <c r="AH237" s="464"/>
      <c r="AI237" s="464"/>
      <c r="AJ237" s="468"/>
    </row>
    <row r="238" spans="1:36" ht="11.25" customHeight="1">
      <c r="A238" s="464"/>
      <c r="B238" s="464"/>
      <c r="C238" s="464"/>
      <c r="D238" s="464"/>
      <c r="E238" s="464"/>
      <c r="F238" s="464"/>
      <c r="G238" s="464"/>
      <c r="H238" s="464"/>
      <c r="I238" s="464"/>
      <c r="J238" s="465"/>
      <c r="K238" s="466"/>
      <c r="L238" s="467"/>
      <c r="M238" s="467"/>
      <c r="N238" s="467"/>
      <c r="O238" s="467"/>
      <c r="P238" s="467"/>
      <c r="Q238" s="467"/>
      <c r="R238" s="467"/>
      <c r="S238" s="467"/>
      <c r="T238" s="467"/>
      <c r="U238" s="467"/>
      <c r="V238" s="467"/>
      <c r="W238" s="467"/>
      <c r="X238" s="464"/>
      <c r="Y238" s="464"/>
      <c r="Z238" s="464"/>
      <c r="AA238" s="464"/>
      <c r="AB238" s="464"/>
      <c r="AC238" s="464"/>
      <c r="AD238" s="464"/>
      <c r="AE238" s="464"/>
      <c r="AF238" s="464"/>
      <c r="AG238" s="464"/>
      <c r="AH238" s="464"/>
      <c r="AI238" s="464"/>
      <c r="AJ238" s="468"/>
    </row>
    <row r="239" spans="1:36" ht="11.25" customHeight="1">
      <c r="A239" s="464"/>
      <c r="B239" s="464"/>
      <c r="C239" s="464"/>
      <c r="D239" s="464"/>
      <c r="E239" s="464"/>
      <c r="F239" s="464"/>
      <c r="G239" s="464"/>
      <c r="H239" s="464"/>
      <c r="I239" s="464"/>
      <c r="J239" s="465"/>
      <c r="K239" s="466"/>
      <c r="L239" s="467"/>
      <c r="M239" s="467"/>
      <c r="N239" s="467"/>
      <c r="O239" s="467"/>
      <c r="P239" s="467"/>
      <c r="Q239" s="467"/>
      <c r="R239" s="467"/>
      <c r="S239" s="467"/>
      <c r="T239" s="467"/>
      <c r="U239" s="467"/>
      <c r="V239" s="467"/>
      <c r="W239" s="467"/>
      <c r="X239" s="464"/>
      <c r="Y239" s="464"/>
      <c r="Z239" s="464"/>
      <c r="AA239" s="464"/>
      <c r="AB239" s="464"/>
      <c r="AC239" s="464"/>
      <c r="AD239" s="464"/>
      <c r="AE239" s="464"/>
      <c r="AF239" s="464"/>
      <c r="AG239" s="464"/>
      <c r="AH239" s="464"/>
      <c r="AI239" s="464"/>
      <c r="AJ239" s="468"/>
    </row>
    <row r="240" spans="1:3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J3:J17">
    <cfRule type="expression" dxfId="0" priority="1">
      <formula>IF(LEN(J3)&lt;&gt;13,1,0)</formula>
    </cfRule>
  </conditionalFormatting>
  <dataValidations count="1">
    <dataValidation type="list" allowBlank="1" showErrorMessage="1" sqref="W6" xr:uid="{00000000-0002-0000-0800-000000000000}">
      <formula1>$B$16:$B$51</formula1>
    </dataValidation>
  </dataValidations>
  <pageMargins left="0.7" right="0.7" top="0.75" bottom="0.75" header="0" footer="0"/>
  <pageSetup paperSize="9" orientation="portrait" r:id="rId1"/>
  <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58"/>
      <c r="D1" s="59"/>
      <c r="E1" s="60"/>
    </row>
    <row r="2" spans="1:26" ht="14.25" customHeight="1">
      <c r="A2" s="61"/>
      <c r="B2" s="846">
        <v>1</v>
      </c>
      <c r="C2" s="844" t="s">
        <v>120</v>
      </c>
      <c r="D2" s="845"/>
      <c r="E2" s="62"/>
      <c r="F2" s="61"/>
      <c r="G2" s="61"/>
      <c r="H2" s="61"/>
      <c r="I2" s="61"/>
      <c r="J2" s="61"/>
      <c r="K2" s="61"/>
      <c r="L2" s="61"/>
      <c r="M2" s="61"/>
      <c r="N2" s="61"/>
      <c r="O2" s="61"/>
      <c r="P2" s="61"/>
      <c r="Q2" s="61"/>
      <c r="R2" s="61"/>
      <c r="S2" s="61"/>
      <c r="T2" s="61"/>
      <c r="U2" s="61"/>
      <c r="V2" s="61"/>
      <c r="W2" s="61"/>
      <c r="X2" s="61"/>
      <c r="Y2" s="61"/>
      <c r="Z2" s="61"/>
    </row>
    <row r="3" spans="1:26">
      <c r="A3" s="61"/>
      <c r="B3" s="847"/>
      <c r="C3" s="63">
        <v>1</v>
      </c>
      <c r="D3" s="64" t="s">
        <v>121</v>
      </c>
      <c r="E3" s="62"/>
      <c r="F3" s="61"/>
      <c r="G3" s="61"/>
      <c r="H3" s="61"/>
      <c r="I3" s="61"/>
      <c r="J3" s="61"/>
      <c r="K3" s="61"/>
      <c r="L3" s="61"/>
      <c r="M3" s="61"/>
      <c r="N3" s="61"/>
      <c r="O3" s="61"/>
      <c r="P3" s="61"/>
      <c r="Q3" s="61"/>
      <c r="R3" s="61"/>
      <c r="S3" s="61"/>
      <c r="T3" s="61"/>
      <c r="U3" s="61"/>
      <c r="V3" s="61"/>
      <c r="W3" s="61"/>
      <c r="X3" s="61"/>
      <c r="Y3" s="61"/>
      <c r="Z3" s="61"/>
    </row>
    <row r="4" spans="1:26">
      <c r="A4" s="61"/>
      <c r="B4" s="847"/>
      <c r="C4" s="63">
        <v>2</v>
      </c>
      <c r="D4" s="64" t="s">
        <v>122</v>
      </c>
      <c r="E4" s="62"/>
      <c r="F4" s="61"/>
      <c r="G4" s="61"/>
      <c r="H4" s="61"/>
      <c r="I4" s="61"/>
      <c r="J4" s="61"/>
      <c r="K4" s="61"/>
      <c r="L4" s="61"/>
      <c r="M4" s="61"/>
      <c r="N4" s="61"/>
      <c r="O4" s="61"/>
      <c r="P4" s="61"/>
      <c r="Q4" s="61"/>
      <c r="R4" s="61"/>
      <c r="S4" s="61"/>
      <c r="T4" s="61"/>
      <c r="U4" s="61"/>
      <c r="V4" s="61"/>
      <c r="W4" s="61"/>
      <c r="X4" s="61"/>
      <c r="Y4" s="61"/>
      <c r="Z4" s="61"/>
    </row>
    <row r="5" spans="1:26">
      <c r="A5" s="61"/>
      <c r="B5" s="847"/>
      <c r="C5" s="63">
        <v>3</v>
      </c>
      <c r="D5" s="64" t="s">
        <v>123</v>
      </c>
      <c r="E5" s="62"/>
      <c r="F5" s="61"/>
      <c r="G5" s="61"/>
      <c r="H5" s="61"/>
      <c r="I5" s="61"/>
      <c r="J5" s="61"/>
      <c r="K5" s="61"/>
      <c r="L5" s="61"/>
      <c r="M5" s="61"/>
      <c r="N5" s="61"/>
      <c r="O5" s="61"/>
      <c r="P5" s="61"/>
      <c r="Q5" s="61"/>
      <c r="R5" s="61"/>
      <c r="S5" s="61"/>
      <c r="T5" s="61"/>
      <c r="U5" s="61"/>
      <c r="V5" s="61"/>
      <c r="W5" s="61"/>
      <c r="X5" s="61"/>
      <c r="Y5" s="61"/>
      <c r="Z5" s="61"/>
    </row>
    <row r="6" spans="1:26" ht="24">
      <c r="A6" s="61"/>
      <c r="B6" s="847"/>
      <c r="C6" s="63">
        <v>4</v>
      </c>
      <c r="D6" s="64" t="s">
        <v>124</v>
      </c>
      <c r="E6" s="62"/>
      <c r="F6" s="61"/>
      <c r="G6" s="61"/>
      <c r="H6" s="61"/>
      <c r="I6" s="61"/>
      <c r="J6" s="61"/>
      <c r="K6" s="61"/>
      <c r="L6" s="61"/>
      <c r="M6" s="61"/>
      <c r="N6" s="61"/>
      <c r="O6" s="61"/>
      <c r="P6" s="61"/>
      <c r="Q6" s="61"/>
      <c r="R6" s="61"/>
      <c r="S6" s="61"/>
      <c r="T6" s="61"/>
      <c r="U6" s="61"/>
      <c r="V6" s="61"/>
      <c r="W6" s="61"/>
      <c r="X6" s="61"/>
      <c r="Y6" s="61"/>
      <c r="Z6" s="61"/>
    </row>
    <row r="7" spans="1:26" ht="24">
      <c r="A7" s="61"/>
      <c r="B7" s="847"/>
      <c r="C7" s="63">
        <v>5</v>
      </c>
      <c r="D7" s="64" t="s">
        <v>125</v>
      </c>
      <c r="E7" s="62"/>
      <c r="F7" s="61"/>
      <c r="G7" s="61"/>
      <c r="H7" s="61"/>
      <c r="I7" s="61"/>
      <c r="J7" s="61"/>
      <c r="K7" s="61"/>
      <c r="L7" s="61"/>
      <c r="M7" s="61"/>
      <c r="N7" s="61"/>
      <c r="O7" s="61"/>
      <c r="P7" s="61"/>
      <c r="Q7" s="61"/>
      <c r="R7" s="61"/>
      <c r="S7" s="61"/>
      <c r="T7" s="61"/>
      <c r="U7" s="61"/>
      <c r="V7" s="61"/>
      <c r="W7" s="61"/>
      <c r="X7" s="61"/>
      <c r="Y7" s="61"/>
      <c r="Z7" s="61"/>
    </row>
    <row r="8" spans="1:26" ht="24">
      <c r="A8" s="61"/>
      <c r="B8" s="847"/>
      <c r="C8" s="63">
        <v>6</v>
      </c>
      <c r="D8" s="64" t="s">
        <v>126</v>
      </c>
      <c r="E8" s="62"/>
      <c r="F8" s="61"/>
      <c r="G8" s="61"/>
      <c r="H8" s="61"/>
      <c r="I8" s="61"/>
      <c r="J8" s="61"/>
      <c r="K8" s="61"/>
      <c r="L8" s="61"/>
      <c r="M8" s="61"/>
      <c r="N8" s="61"/>
      <c r="O8" s="61"/>
      <c r="P8" s="61"/>
      <c r="Q8" s="61"/>
      <c r="R8" s="61"/>
      <c r="S8" s="61"/>
      <c r="T8" s="61"/>
      <c r="U8" s="61"/>
      <c r="V8" s="61"/>
      <c r="W8" s="61"/>
      <c r="X8" s="61"/>
      <c r="Y8" s="61"/>
      <c r="Z8" s="61"/>
    </row>
    <row r="9" spans="1:26" ht="24">
      <c r="A9" s="61"/>
      <c r="B9" s="848"/>
      <c r="C9" s="63">
        <v>7</v>
      </c>
      <c r="D9" s="64" t="s">
        <v>127</v>
      </c>
      <c r="E9" s="62"/>
      <c r="F9" s="61"/>
      <c r="G9" s="61"/>
      <c r="H9" s="61"/>
      <c r="I9" s="61"/>
      <c r="J9" s="61"/>
      <c r="K9" s="61"/>
      <c r="L9" s="61"/>
      <c r="M9" s="61"/>
      <c r="N9" s="61"/>
      <c r="O9" s="61"/>
      <c r="P9" s="61"/>
      <c r="Q9" s="61"/>
      <c r="R9" s="61"/>
      <c r="S9" s="61"/>
      <c r="T9" s="61"/>
      <c r="U9" s="61"/>
      <c r="V9" s="61"/>
      <c r="W9" s="61"/>
      <c r="X9" s="61"/>
      <c r="Y9" s="61"/>
      <c r="Z9" s="61"/>
    </row>
    <row r="10" spans="1:26">
      <c r="A10" s="61"/>
      <c r="B10" s="846">
        <v>2</v>
      </c>
      <c r="C10" s="844" t="s">
        <v>128</v>
      </c>
      <c r="D10" s="845"/>
      <c r="E10" s="62"/>
      <c r="F10" s="61"/>
      <c r="G10" s="61"/>
      <c r="H10" s="61"/>
      <c r="I10" s="61"/>
      <c r="J10" s="61"/>
      <c r="K10" s="61"/>
      <c r="L10" s="61"/>
      <c r="M10" s="61"/>
      <c r="N10" s="61"/>
      <c r="O10" s="61"/>
      <c r="P10" s="61"/>
      <c r="Q10" s="61"/>
      <c r="R10" s="61"/>
      <c r="S10" s="61"/>
      <c r="T10" s="61"/>
      <c r="U10" s="61"/>
      <c r="V10" s="61"/>
      <c r="W10" s="61"/>
      <c r="X10" s="61"/>
      <c r="Y10" s="61"/>
      <c r="Z10" s="61"/>
    </row>
    <row r="11" spans="1:26">
      <c r="A11" s="61"/>
      <c r="B11" s="847"/>
      <c r="C11" s="63">
        <v>8</v>
      </c>
      <c r="D11" s="64" t="s">
        <v>129</v>
      </c>
      <c r="E11" s="62"/>
      <c r="F11" s="61"/>
      <c r="G11" s="61"/>
      <c r="H11" s="61"/>
      <c r="I11" s="61"/>
      <c r="J11" s="61"/>
      <c r="K11" s="61"/>
      <c r="L11" s="61"/>
      <c r="M11" s="61"/>
      <c r="N11" s="61"/>
      <c r="O11" s="61"/>
      <c r="P11" s="61"/>
      <c r="Q11" s="61"/>
      <c r="R11" s="61"/>
      <c r="S11" s="61"/>
      <c r="T11" s="61"/>
      <c r="U11" s="61"/>
      <c r="V11" s="61"/>
      <c r="W11" s="61"/>
      <c r="X11" s="61"/>
      <c r="Y11" s="61"/>
      <c r="Z11" s="61"/>
    </row>
    <row r="12" spans="1:26" ht="24">
      <c r="A12" s="61"/>
      <c r="B12" s="847"/>
      <c r="C12" s="63">
        <v>9</v>
      </c>
      <c r="D12" s="64" t="s">
        <v>130</v>
      </c>
      <c r="E12" s="62"/>
      <c r="F12" s="61"/>
      <c r="G12" s="61"/>
      <c r="H12" s="61"/>
      <c r="I12" s="61"/>
      <c r="J12" s="61"/>
      <c r="K12" s="61"/>
      <c r="L12" s="61"/>
      <c r="M12" s="61"/>
      <c r="N12" s="61"/>
      <c r="O12" s="61"/>
      <c r="P12" s="61"/>
      <c r="Q12" s="61"/>
      <c r="R12" s="61"/>
      <c r="S12" s="61"/>
      <c r="T12" s="61"/>
      <c r="U12" s="61"/>
      <c r="V12" s="61"/>
      <c r="W12" s="61"/>
      <c r="X12" s="61"/>
      <c r="Y12" s="61"/>
      <c r="Z12" s="61"/>
    </row>
    <row r="13" spans="1:26" ht="24">
      <c r="A13" s="61"/>
      <c r="B13" s="847"/>
      <c r="C13" s="63">
        <v>10</v>
      </c>
      <c r="D13" s="64" t="s">
        <v>131</v>
      </c>
      <c r="E13" s="62"/>
      <c r="F13" s="61"/>
      <c r="G13" s="61"/>
      <c r="H13" s="61"/>
      <c r="I13" s="61"/>
      <c r="J13" s="61"/>
      <c r="K13" s="61"/>
      <c r="L13" s="61"/>
      <c r="M13" s="61"/>
      <c r="N13" s="61"/>
      <c r="O13" s="61"/>
      <c r="P13" s="61"/>
      <c r="Q13" s="61"/>
      <c r="R13" s="61"/>
      <c r="S13" s="61"/>
      <c r="T13" s="61"/>
      <c r="U13" s="61"/>
      <c r="V13" s="61"/>
      <c r="W13" s="61"/>
      <c r="X13" s="61"/>
      <c r="Y13" s="61"/>
      <c r="Z13" s="61"/>
    </row>
    <row r="14" spans="1:26" ht="24">
      <c r="A14" s="61"/>
      <c r="B14" s="847"/>
      <c r="C14" s="63">
        <v>11</v>
      </c>
      <c r="D14" s="64" t="s">
        <v>132</v>
      </c>
      <c r="E14" s="62"/>
      <c r="F14" s="61"/>
      <c r="G14" s="61"/>
      <c r="H14" s="61"/>
      <c r="I14" s="61"/>
      <c r="J14" s="61"/>
      <c r="K14" s="61"/>
      <c r="L14" s="61"/>
      <c r="M14" s="61"/>
      <c r="N14" s="61"/>
      <c r="O14" s="61"/>
      <c r="P14" s="61"/>
      <c r="Q14" s="61"/>
      <c r="R14" s="61"/>
      <c r="S14" s="61"/>
      <c r="T14" s="61"/>
      <c r="U14" s="61"/>
      <c r="V14" s="61"/>
      <c r="W14" s="61"/>
      <c r="X14" s="61"/>
      <c r="Y14" s="61"/>
      <c r="Z14" s="61"/>
    </row>
    <row r="15" spans="1:26" ht="36">
      <c r="A15" s="61"/>
      <c r="B15" s="847"/>
      <c r="C15" s="63">
        <v>12</v>
      </c>
      <c r="D15" s="64" t="s">
        <v>133</v>
      </c>
      <c r="E15" s="62"/>
      <c r="F15" s="61"/>
      <c r="G15" s="61"/>
      <c r="H15" s="61"/>
      <c r="I15" s="61"/>
      <c r="J15" s="61"/>
      <c r="K15" s="61"/>
      <c r="L15" s="61"/>
      <c r="M15" s="61"/>
      <c r="N15" s="61"/>
      <c r="O15" s="61"/>
      <c r="P15" s="61"/>
      <c r="Q15" s="61"/>
      <c r="R15" s="61"/>
      <c r="S15" s="61"/>
      <c r="T15" s="61"/>
      <c r="U15" s="61"/>
      <c r="V15" s="61"/>
      <c r="W15" s="61"/>
      <c r="X15" s="61"/>
      <c r="Y15" s="61"/>
      <c r="Z15" s="61"/>
    </row>
    <row r="16" spans="1:26" ht="24">
      <c r="A16" s="61"/>
      <c r="B16" s="847"/>
      <c r="C16" s="63">
        <v>13</v>
      </c>
      <c r="D16" s="64" t="s">
        <v>134</v>
      </c>
      <c r="E16" s="62"/>
      <c r="F16" s="61"/>
      <c r="G16" s="61"/>
      <c r="H16" s="61"/>
      <c r="I16" s="61"/>
      <c r="J16" s="61"/>
      <c r="K16" s="61"/>
      <c r="L16" s="61"/>
      <c r="M16" s="61"/>
      <c r="N16" s="61"/>
      <c r="O16" s="61"/>
      <c r="P16" s="61"/>
      <c r="Q16" s="61"/>
      <c r="R16" s="61"/>
      <c r="S16" s="61"/>
      <c r="T16" s="61"/>
      <c r="U16" s="61"/>
      <c r="V16" s="61"/>
      <c r="W16" s="61"/>
      <c r="X16" s="61"/>
      <c r="Y16" s="61"/>
      <c r="Z16" s="61"/>
    </row>
    <row r="17" spans="1:26" ht="24">
      <c r="A17" s="61"/>
      <c r="B17" s="847"/>
      <c r="C17" s="63">
        <v>14</v>
      </c>
      <c r="D17" s="64" t="s">
        <v>135</v>
      </c>
      <c r="E17" s="62"/>
      <c r="F17" s="61"/>
      <c r="G17" s="61"/>
      <c r="H17" s="61"/>
      <c r="I17" s="61"/>
      <c r="J17" s="61"/>
      <c r="K17" s="61"/>
      <c r="L17" s="61"/>
      <c r="M17" s="61"/>
      <c r="N17" s="61"/>
      <c r="O17" s="61"/>
      <c r="P17" s="61"/>
      <c r="Q17" s="61"/>
      <c r="R17" s="61"/>
      <c r="S17" s="61"/>
      <c r="T17" s="61"/>
      <c r="U17" s="61"/>
      <c r="V17" s="61"/>
      <c r="W17" s="61"/>
      <c r="X17" s="61"/>
      <c r="Y17" s="61"/>
      <c r="Z17" s="61"/>
    </row>
    <row r="18" spans="1:26" ht="24">
      <c r="A18" s="61"/>
      <c r="B18" s="848"/>
      <c r="C18" s="63">
        <v>15</v>
      </c>
      <c r="D18" s="64" t="s">
        <v>136</v>
      </c>
      <c r="E18" s="62"/>
      <c r="F18" s="61"/>
      <c r="G18" s="61"/>
      <c r="H18" s="61"/>
      <c r="I18" s="61"/>
      <c r="J18" s="61"/>
      <c r="K18" s="61"/>
      <c r="L18" s="61"/>
      <c r="M18" s="61"/>
      <c r="N18" s="61"/>
      <c r="O18" s="61"/>
      <c r="P18" s="61"/>
      <c r="Q18" s="61"/>
      <c r="R18" s="61"/>
      <c r="S18" s="61"/>
      <c r="T18" s="61"/>
      <c r="U18" s="61"/>
      <c r="V18" s="61"/>
      <c r="W18" s="61"/>
      <c r="X18" s="61"/>
      <c r="Y18" s="61"/>
      <c r="Z18" s="61"/>
    </row>
    <row r="19" spans="1:26">
      <c r="A19" s="61"/>
      <c r="B19" s="846">
        <v>3</v>
      </c>
      <c r="C19" s="844" t="s">
        <v>137</v>
      </c>
      <c r="D19" s="845"/>
      <c r="E19" s="62"/>
      <c r="F19" s="61"/>
      <c r="G19" s="61"/>
      <c r="H19" s="61"/>
      <c r="I19" s="61"/>
      <c r="J19" s="61"/>
      <c r="K19" s="61"/>
      <c r="L19" s="61"/>
      <c r="M19" s="61"/>
      <c r="N19" s="61"/>
      <c r="O19" s="61"/>
      <c r="P19" s="61"/>
      <c r="Q19" s="61"/>
      <c r="R19" s="61"/>
      <c r="S19" s="61"/>
      <c r="T19" s="61"/>
      <c r="U19" s="61"/>
      <c r="V19" s="61"/>
      <c r="W19" s="61"/>
      <c r="X19" s="61"/>
      <c r="Y19" s="61"/>
      <c r="Z19" s="61"/>
    </row>
    <row r="20" spans="1:26">
      <c r="A20" s="61"/>
      <c r="B20" s="847"/>
      <c r="C20" s="63">
        <v>16</v>
      </c>
      <c r="D20" s="64" t="s">
        <v>138</v>
      </c>
      <c r="E20" s="62"/>
      <c r="F20" s="61"/>
      <c r="G20" s="61"/>
      <c r="H20" s="61"/>
      <c r="I20" s="61"/>
      <c r="J20" s="61"/>
      <c r="K20" s="61"/>
      <c r="L20" s="61"/>
      <c r="M20" s="61"/>
      <c r="N20" s="61"/>
      <c r="O20" s="61"/>
      <c r="P20" s="61"/>
      <c r="Q20" s="61"/>
      <c r="R20" s="61"/>
      <c r="S20" s="61"/>
      <c r="T20" s="61"/>
      <c r="U20" s="61"/>
      <c r="V20" s="61"/>
      <c r="W20" s="61"/>
      <c r="X20" s="61"/>
      <c r="Y20" s="61"/>
      <c r="Z20" s="61"/>
    </row>
    <row r="21" spans="1:26" ht="15.75" customHeight="1">
      <c r="A21" s="61"/>
      <c r="B21" s="847"/>
      <c r="C21" s="63">
        <v>17</v>
      </c>
      <c r="D21" s="64" t="s">
        <v>139</v>
      </c>
      <c r="E21" s="62"/>
      <c r="F21" s="61"/>
      <c r="G21" s="61"/>
      <c r="H21" s="61"/>
      <c r="I21" s="61"/>
      <c r="J21" s="61"/>
      <c r="K21" s="61"/>
      <c r="L21" s="61"/>
      <c r="M21" s="61"/>
      <c r="N21" s="61"/>
      <c r="O21" s="61"/>
      <c r="P21" s="61"/>
      <c r="Q21" s="61"/>
      <c r="R21" s="61"/>
      <c r="S21" s="61"/>
      <c r="T21" s="61"/>
      <c r="U21" s="61"/>
      <c r="V21" s="61"/>
      <c r="W21" s="61"/>
      <c r="X21" s="61"/>
      <c r="Y21" s="61"/>
      <c r="Z21" s="61"/>
    </row>
    <row r="22" spans="1:26" ht="15.75" customHeight="1">
      <c r="A22" s="61"/>
      <c r="B22" s="847"/>
      <c r="C22" s="63">
        <v>18</v>
      </c>
      <c r="D22" s="64" t="s">
        <v>140</v>
      </c>
      <c r="E22" s="62"/>
      <c r="F22" s="61"/>
      <c r="G22" s="61"/>
      <c r="H22" s="61"/>
      <c r="I22" s="61"/>
      <c r="J22" s="61"/>
      <c r="K22" s="61"/>
      <c r="L22" s="61"/>
      <c r="M22" s="61"/>
      <c r="N22" s="61"/>
      <c r="O22" s="61"/>
      <c r="P22" s="61"/>
      <c r="Q22" s="61"/>
      <c r="R22" s="61"/>
      <c r="S22" s="61"/>
      <c r="T22" s="61"/>
      <c r="U22" s="61"/>
      <c r="V22" s="61"/>
      <c r="W22" s="61"/>
      <c r="X22" s="61"/>
      <c r="Y22" s="61"/>
      <c r="Z22" s="61"/>
    </row>
    <row r="23" spans="1:26" ht="15.75" customHeight="1">
      <c r="A23" s="61"/>
      <c r="B23" s="847"/>
      <c r="C23" s="63">
        <v>19</v>
      </c>
      <c r="D23" s="64" t="s">
        <v>141</v>
      </c>
      <c r="E23" s="62"/>
      <c r="F23" s="61"/>
      <c r="G23" s="61"/>
      <c r="H23" s="61"/>
      <c r="I23" s="61"/>
      <c r="J23" s="61"/>
      <c r="K23" s="61"/>
      <c r="L23" s="61"/>
      <c r="M23" s="61"/>
      <c r="N23" s="61"/>
      <c r="O23" s="61"/>
      <c r="P23" s="61"/>
      <c r="Q23" s="61"/>
      <c r="R23" s="61"/>
      <c r="S23" s="61"/>
      <c r="T23" s="61"/>
      <c r="U23" s="61"/>
      <c r="V23" s="61"/>
      <c r="W23" s="61"/>
      <c r="X23" s="61"/>
      <c r="Y23" s="61"/>
      <c r="Z23" s="61"/>
    </row>
    <row r="24" spans="1:26" ht="15.75" customHeight="1">
      <c r="A24" s="61"/>
      <c r="B24" s="847"/>
      <c r="C24" s="63">
        <v>20</v>
      </c>
      <c r="D24" s="64" t="s">
        <v>142</v>
      </c>
      <c r="E24" s="62"/>
      <c r="F24" s="61"/>
      <c r="G24" s="61"/>
      <c r="H24" s="61"/>
      <c r="I24" s="61"/>
      <c r="J24" s="61"/>
      <c r="K24" s="61"/>
      <c r="L24" s="61"/>
      <c r="M24" s="61"/>
      <c r="N24" s="61"/>
      <c r="O24" s="61"/>
      <c r="P24" s="61"/>
      <c r="Q24" s="61"/>
      <c r="R24" s="61"/>
      <c r="S24" s="61"/>
      <c r="T24" s="61"/>
      <c r="U24" s="61"/>
      <c r="V24" s="61"/>
      <c r="W24" s="61"/>
      <c r="X24" s="61"/>
      <c r="Y24" s="61"/>
      <c r="Z24" s="61"/>
    </row>
    <row r="25" spans="1:26" ht="15.75" customHeight="1">
      <c r="A25" s="61"/>
      <c r="B25" s="847"/>
      <c r="C25" s="65">
        <v>21</v>
      </c>
      <c r="D25" s="66" t="s">
        <v>143</v>
      </c>
      <c r="E25" s="62"/>
      <c r="F25" s="61"/>
      <c r="G25" s="61"/>
      <c r="H25" s="61"/>
      <c r="I25" s="61"/>
      <c r="J25" s="61"/>
      <c r="K25" s="61"/>
      <c r="L25" s="61"/>
      <c r="M25" s="61"/>
      <c r="N25" s="61"/>
      <c r="O25" s="61"/>
      <c r="P25" s="61"/>
      <c r="Q25" s="61"/>
      <c r="R25" s="61"/>
      <c r="S25" s="61"/>
      <c r="T25" s="61"/>
      <c r="U25" s="61"/>
      <c r="V25" s="61"/>
      <c r="W25" s="61"/>
      <c r="X25" s="61"/>
      <c r="Y25" s="61"/>
      <c r="Z25" s="61"/>
    </row>
    <row r="26" spans="1:26" ht="15.75" customHeight="1">
      <c r="A26" s="61"/>
      <c r="B26" s="847"/>
      <c r="C26" s="63">
        <v>22</v>
      </c>
      <c r="D26" s="64" t="s">
        <v>144</v>
      </c>
      <c r="E26" s="62"/>
      <c r="F26" s="61"/>
      <c r="G26" s="61"/>
      <c r="H26" s="61"/>
      <c r="I26" s="61"/>
      <c r="J26" s="61"/>
      <c r="K26" s="61"/>
      <c r="L26" s="61"/>
      <c r="M26" s="61"/>
      <c r="N26" s="61"/>
      <c r="O26" s="61"/>
      <c r="P26" s="61"/>
      <c r="Q26" s="61"/>
      <c r="R26" s="61"/>
      <c r="S26" s="61"/>
      <c r="T26" s="61"/>
      <c r="U26" s="61"/>
      <c r="V26" s="61"/>
      <c r="W26" s="61"/>
      <c r="X26" s="61"/>
      <c r="Y26" s="61"/>
      <c r="Z26" s="61"/>
    </row>
    <row r="27" spans="1:26" ht="15.75" customHeight="1">
      <c r="A27" s="61"/>
      <c r="B27" s="847"/>
      <c r="C27" s="63">
        <v>23</v>
      </c>
      <c r="D27" s="64" t="s">
        <v>145</v>
      </c>
      <c r="E27" s="62"/>
      <c r="F27" s="61"/>
      <c r="G27" s="61"/>
      <c r="H27" s="61"/>
      <c r="I27" s="61"/>
      <c r="J27" s="61"/>
      <c r="K27" s="61"/>
      <c r="L27" s="61"/>
      <c r="M27" s="61"/>
      <c r="N27" s="61"/>
      <c r="O27" s="61"/>
      <c r="P27" s="61"/>
      <c r="Q27" s="61"/>
      <c r="R27" s="61"/>
      <c r="S27" s="61"/>
      <c r="T27" s="61"/>
      <c r="U27" s="61"/>
      <c r="V27" s="61"/>
      <c r="W27" s="61"/>
      <c r="X27" s="61"/>
      <c r="Y27" s="61"/>
      <c r="Z27" s="61"/>
    </row>
    <row r="28" spans="1:26" ht="15.75" customHeight="1">
      <c r="A28" s="61"/>
      <c r="B28" s="847"/>
      <c r="C28" s="63">
        <v>24</v>
      </c>
      <c r="D28" s="64" t="s">
        <v>146</v>
      </c>
      <c r="E28" s="62"/>
      <c r="F28" s="61"/>
      <c r="G28" s="61"/>
      <c r="H28" s="61"/>
      <c r="I28" s="61"/>
      <c r="J28" s="61"/>
      <c r="K28" s="61"/>
      <c r="L28" s="61"/>
      <c r="M28" s="61"/>
      <c r="N28" s="61"/>
      <c r="O28" s="61"/>
      <c r="P28" s="61"/>
      <c r="Q28" s="61"/>
      <c r="R28" s="61"/>
      <c r="S28" s="61"/>
      <c r="T28" s="61"/>
      <c r="U28" s="61"/>
      <c r="V28" s="61"/>
      <c r="W28" s="61"/>
      <c r="X28" s="61"/>
      <c r="Y28" s="61"/>
      <c r="Z28" s="61"/>
    </row>
    <row r="29" spans="1:26" ht="15.75" customHeight="1">
      <c r="A29" s="61"/>
      <c r="B29" s="847"/>
      <c r="C29" s="63">
        <v>25</v>
      </c>
      <c r="D29" s="64" t="s">
        <v>147</v>
      </c>
      <c r="E29" s="62"/>
      <c r="F29" s="61"/>
      <c r="G29" s="61"/>
      <c r="H29" s="61"/>
      <c r="I29" s="61"/>
      <c r="J29" s="61"/>
      <c r="K29" s="61"/>
      <c r="L29" s="61"/>
      <c r="M29" s="61"/>
      <c r="N29" s="61"/>
      <c r="O29" s="61"/>
      <c r="P29" s="61"/>
      <c r="Q29" s="61"/>
      <c r="R29" s="61"/>
      <c r="S29" s="61"/>
      <c r="T29" s="61"/>
      <c r="U29" s="61"/>
      <c r="V29" s="61"/>
      <c r="W29" s="61"/>
      <c r="X29" s="61"/>
      <c r="Y29" s="61"/>
      <c r="Z29" s="61"/>
    </row>
    <row r="30" spans="1:26" ht="15.75" customHeight="1">
      <c r="A30" s="61"/>
      <c r="B30" s="847"/>
      <c r="C30" s="63">
        <v>26</v>
      </c>
      <c r="D30" s="64" t="s">
        <v>148</v>
      </c>
      <c r="E30" s="62"/>
      <c r="F30" s="61"/>
      <c r="G30" s="61"/>
      <c r="H30" s="61"/>
      <c r="I30" s="61"/>
      <c r="J30" s="61"/>
      <c r="K30" s="61"/>
      <c r="L30" s="61"/>
      <c r="M30" s="61"/>
      <c r="N30" s="61"/>
      <c r="O30" s="61"/>
      <c r="P30" s="61"/>
      <c r="Q30" s="61"/>
      <c r="R30" s="61"/>
      <c r="S30" s="61"/>
      <c r="T30" s="61"/>
      <c r="U30" s="61"/>
      <c r="V30" s="61"/>
      <c r="W30" s="61"/>
      <c r="X30" s="61"/>
      <c r="Y30" s="61"/>
      <c r="Z30" s="61"/>
    </row>
    <row r="31" spans="1:26" ht="15.75" customHeight="1">
      <c r="A31" s="61"/>
      <c r="B31" s="847"/>
      <c r="C31" s="63">
        <v>27</v>
      </c>
      <c r="D31" s="64" t="s">
        <v>149</v>
      </c>
      <c r="E31" s="62"/>
      <c r="F31" s="61"/>
      <c r="G31" s="61"/>
      <c r="H31" s="61"/>
      <c r="I31" s="61"/>
      <c r="J31" s="61"/>
      <c r="K31" s="61"/>
      <c r="L31" s="61"/>
      <c r="M31" s="61"/>
      <c r="N31" s="61"/>
      <c r="O31" s="61"/>
      <c r="P31" s="61"/>
      <c r="Q31" s="61"/>
      <c r="R31" s="61"/>
      <c r="S31" s="61"/>
      <c r="T31" s="61"/>
      <c r="U31" s="61"/>
      <c r="V31" s="61"/>
      <c r="W31" s="61"/>
      <c r="X31" s="61"/>
      <c r="Y31" s="61"/>
      <c r="Z31" s="61"/>
    </row>
    <row r="32" spans="1:26" ht="15.75" customHeight="1">
      <c r="A32" s="61"/>
      <c r="B32" s="848"/>
      <c r="C32" s="63">
        <v>28</v>
      </c>
      <c r="D32" s="64" t="s">
        <v>150</v>
      </c>
      <c r="E32" s="62"/>
      <c r="F32" s="61"/>
      <c r="G32" s="61"/>
      <c r="H32" s="61"/>
      <c r="I32" s="61"/>
      <c r="J32" s="61"/>
      <c r="K32" s="61"/>
      <c r="L32" s="61"/>
      <c r="M32" s="61"/>
      <c r="N32" s="61"/>
      <c r="O32" s="61"/>
      <c r="P32" s="61"/>
      <c r="Q32" s="61"/>
      <c r="R32" s="61"/>
      <c r="S32" s="61"/>
      <c r="T32" s="61"/>
      <c r="U32" s="61"/>
      <c r="V32" s="61"/>
      <c r="W32" s="61"/>
      <c r="X32" s="61"/>
      <c r="Y32" s="61"/>
      <c r="Z32" s="61"/>
    </row>
    <row r="33" spans="1:26" ht="15.75" customHeight="1">
      <c r="A33" s="61"/>
      <c r="B33" s="846">
        <v>4</v>
      </c>
      <c r="C33" s="844" t="s">
        <v>151</v>
      </c>
      <c r="D33" s="845"/>
      <c r="E33" s="62"/>
      <c r="F33" s="61"/>
      <c r="G33" s="61"/>
      <c r="H33" s="61"/>
      <c r="I33" s="61"/>
      <c r="J33" s="61"/>
      <c r="K33" s="61"/>
      <c r="L33" s="61"/>
      <c r="M33" s="61"/>
      <c r="N33" s="61"/>
      <c r="O33" s="61"/>
      <c r="P33" s="61"/>
      <c r="Q33" s="61"/>
      <c r="R33" s="61"/>
      <c r="S33" s="61"/>
      <c r="T33" s="61"/>
      <c r="U33" s="61"/>
      <c r="V33" s="61"/>
      <c r="W33" s="61"/>
      <c r="X33" s="61"/>
      <c r="Y33" s="61"/>
      <c r="Z33" s="61"/>
    </row>
    <row r="34" spans="1:26" ht="15.75" customHeight="1">
      <c r="A34" s="61"/>
      <c r="B34" s="847"/>
      <c r="C34" s="63">
        <v>29</v>
      </c>
      <c r="D34" s="64" t="s">
        <v>152</v>
      </c>
      <c r="E34" s="62"/>
      <c r="F34" s="61"/>
      <c r="G34" s="61"/>
      <c r="H34" s="61"/>
      <c r="I34" s="61"/>
      <c r="J34" s="61"/>
      <c r="K34" s="61"/>
      <c r="L34" s="61"/>
      <c r="M34" s="61"/>
      <c r="N34" s="61"/>
      <c r="O34" s="61"/>
      <c r="P34" s="61"/>
      <c r="Q34" s="61"/>
      <c r="R34" s="61"/>
      <c r="S34" s="61"/>
      <c r="T34" s="61"/>
      <c r="U34" s="61"/>
      <c r="V34" s="61"/>
      <c r="W34" s="61"/>
      <c r="X34" s="61"/>
      <c r="Y34" s="61"/>
      <c r="Z34" s="61"/>
    </row>
    <row r="35" spans="1:26" ht="15.75" customHeight="1">
      <c r="A35" s="61"/>
      <c r="B35" s="847"/>
      <c r="C35" s="63">
        <v>30</v>
      </c>
      <c r="D35" s="64" t="s">
        <v>153</v>
      </c>
      <c r="E35" s="62"/>
      <c r="F35" s="61"/>
      <c r="G35" s="61"/>
      <c r="H35" s="61"/>
      <c r="I35" s="61"/>
      <c r="J35" s="61"/>
      <c r="K35" s="61"/>
      <c r="L35" s="61"/>
      <c r="M35" s="61"/>
      <c r="N35" s="61"/>
      <c r="O35" s="61"/>
      <c r="P35" s="61"/>
      <c r="Q35" s="61"/>
      <c r="R35" s="61"/>
      <c r="S35" s="61"/>
      <c r="T35" s="61"/>
      <c r="U35" s="61"/>
      <c r="V35" s="61"/>
      <c r="W35" s="61"/>
      <c r="X35" s="61"/>
      <c r="Y35" s="61"/>
      <c r="Z35" s="61"/>
    </row>
    <row r="36" spans="1:26" ht="15.75" customHeight="1">
      <c r="A36" s="61"/>
      <c r="B36" s="847"/>
      <c r="C36" s="63">
        <v>31</v>
      </c>
      <c r="D36" s="64" t="s">
        <v>154</v>
      </c>
      <c r="E36" s="62"/>
      <c r="F36" s="61"/>
      <c r="G36" s="61"/>
      <c r="H36" s="61"/>
      <c r="I36" s="61"/>
      <c r="J36" s="61"/>
      <c r="K36" s="61"/>
      <c r="L36" s="61"/>
      <c r="M36" s="61"/>
      <c r="N36" s="61"/>
      <c r="O36" s="61"/>
      <c r="P36" s="61"/>
      <c r="Q36" s="61"/>
      <c r="R36" s="61"/>
      <c r="S36" s="61"/>
      <c r="T36" s="61"/>
      <c r="U36" s="61"/>
      <c r="V36" s="61"/>
      <c r="W36" s="61"/>
      <c r="X36" s="61"/>
      <c r="Y36" s="61"/>
      <c r="Z36" s="61"/>
    </row>
    <row r="37" spans="1:26" ht="15.75" customHeight="1">
      <c r="A37" s="61"/>
      <c r="B37" s="847"/>
      <c r="C37" s="63">
        <v>32</v>
      </c>
      <c r="D37" s="64" t="s">
        <v>155</v>
      </c>
      <c r="E37" s="62"/>
      <c r="F37" s="61"/>
      <c r="G37" s="61"/>
      <c r="H37" s="61"/>
      <c r="I37" s="61"/>
      <c r="J37" s="61"/>
      <c r="K37" s="61"/>
      <c r="L37" s="61"/>
      <c r="M37" s="61"/>
      <c r="N37" s="61"/>
      <c r="O37" s="61"/>
      <c r="P37" s="61"/>
      <c r="Q37" s="61"/>
      <c r="R37" s="61"/>
      <c r="S37" s="61"/>
      <c r="T37" s="61"/>
      <c r="U37" s="61"/>
      <c r="V37" s="61"/>
      <c r="W37" s="61"/>
      <c r="X37" s="61"/>
      <c r="Y37" s="61"/>
      <c r="Z37" s="61"/>
    </row>
    <row r="38" spans="1:26" ht="15.75" customHeight="1">
      <c r="A38" s="61"/>
      <c r="B38" s="847"/>
      <c r="C38" s="63">
        <v>33</v>
      </c>
      <c r="D38" s="64" t="s">
        <v>156</v>
      </c>
      <c r="E38" s="62"/>
      <c r="F38" s="61"/>
      <c r="G38" s="61"/>
      <c r="H38" s="61"/>
      <c r="I38" s="61"/>
      <c r="J38" s="61"/>
      <c r="K38" s="61"/>
      <c r="L38" s="61"/>
      <c r="M38" s="61"/>
      <c r="N38" s="61"/>
      <c r="O38" s="61"/>
      <c r="P38" s="61"/>
      <c r="Q38" s="61"/>
      <c r="R38" s="61"/>
      <c r="S38" s="61"/>
      <c r="T38" s="61"/>
      <c r="U38" s="61"/>
      <c r="V38" s="61"/>
      <c r="W38" s="61"/>
      <c r="X38" s="61"/>
      <c r="Y38" s="61"/>
      <c r="Z38" s="61"/>
    </row>
    <row r="39" spans="1:26" ht="15.75" customHeight="1">
      <c r="A39" s="61"/>
      <c r="B39" s="847"/>
      <c r="C39" s="63">
        <v>34</v>
      </c>
      <c r="D39" s="64" t="s">
        <v>157</v>
      </c>
      <c r="E39" s="62"/>
      <c r="F39" s="61"/>
      <c r="G39" s="61"/>
      <c r="H39" s="61"/>
      <c r="I39" s="61"/>
      <c r="J39" s="61"/>
      <c r="K39" s="61"/>
      <c r="L39" s="61"/>
      <c r="M39" s="61"/>
      <c r="N39" s="61"/>
      <c r="O39" s="61"/>
      <c r="P39" s="61"/>
      <c r="Q39" s="61"/>
      <c r="R39" s="61"/>
      <c r="S39" s="61"/>
      <c r="T39" s="61"/>
      <c r="U39" s="61"/>
      <c r="V39" s="61"/>
      <c r="W39" s="61"/>
      <c r="X39" s="61"/>
      <c r="Y39" s="61"/>
      <c r="Z39" s="61"/>
    </row>
    <row r="40" spans="1:26" ht="15.75" customHeight="1">
      <c r="A40" s="61"/>
      <c r="B40" s="847"/>
      <c r="C40" s="63">
        <v>35</v>
      </c>
      <c r="D40" s="64" t="s">
        <v>158</v>
      </c>
      <c r="E40" s="62"/>
      <c r="F40" s="61"/>
      <c r="G40" s="61"/>
      <c r="H40" s="61"/>
      <c r="I40" s="61"/>
      <c r="J40" s="61"/>
      <c r="K40" s="61"/>
      <c r="L40" s="61"/>
      <c r="M40" s="61"/>
      <c r="N40" s="61"/>
      <c r="O40" s="61"/>
      <c r="P40" s="61"/>
      <c r="Q40" s="61"/>
      <c r="R40" s="61"/>
      <c r="S40" s="61"/>
      <c r="T40" s="61"/>
      <c r="U40" s="61"/>
      <c r="V40" s="61"/>
      <c r="W40" s="61"/>
      <c r="X40" s="61"/>
      <c r="Y40" s="61"/>
      <c r="Z40" s="61"/>
    </row>
    <row r="41" spans="1:26" ht="15.75" customHeight="1">
      <c r="A41" s="61"/>
      <c r="B41" s="847"/>
      <c r="C41" s="63">
        <v>36</v>
      </c>
      <c r="D41" s="64" t="s">
        <v>159</v>
      </c>
      <c r="E41" s="62"/>
      <c r="F41" s="61"/>
      <c r="G41" s="61"/>
      <c r="H41" s="61"/>
      <c r="I41" s="61"/>
      <c r="J41" s="61"/>
      <c r="K41" s="61"/>
      <c r="L41" s="61"/>
      <c r="M41" s="61"/>
      <c r="N41" s="61"/>
      <c r="O41" s="61"/>
      <c r="P41" s="61"/>
      <c r="Q41" s="61"/>
      <c r="R41" s="61"/>
      <c r="S41" s="61"/>
      <c r="T41" s="61"/>
      <c r="U41" s="61"/>
      <c r="V41" s="61"/>
      <c r="W41" s="61"/>
      <c r="X41" s="61"/>
      <c r="Y41" s="61"/>
      <c r="Z41" s="61"/>
    </row>
    <row r="42" spans="1:26" ht="15.75" customHeight="1">
      <c r="A42" s="61"/>
      <c r="B42" s="847"/>
      <c r="C42" s="63">
        <v>37</v>
      </c>
      <c r="D42" s="64" t="s">
        <v>160</v>
      </c>
      <c r="E42" s="62"/>
      <c r="F42" s="61"/>
      <c r="G42" s="61"/>
      <c r="H42" s="61"/>
      <c r="I42" s="61"/>
      <c r="J42" s="61"/>
      <c r="K42" s="61"/>
      <c r="L42" s="61"/>
      <c r="M42" s="61"/>
      <c r="N42" s="61"/>
      <c r="O42" s="61"/>
      <c r="P42" s="61"/>
      <c r="Q42" s="61"/>
      <c r="R42" s="61"/>
      <c r="S42" s="61"/>
      <c r="T42" s="61"/>
      <c r="U42" s="61"/>
      <c r="V42" s="61"/>
      <c r="W42" s="61"/>
      <c r="X42" s="61"/>
      <c r="Y42" s="61"/>
      <c r="Z42" s="61"/>
    </row>
    <row r="43" spans="1:26" ht="15.75" customHeight="1">
      <c r="A43" s="61"/>
      <c r="B43" s="848"/>
      <c r="C43" s="63">
        <v>38</v>
      </c>
      <c r="D43" s="64" t="s">
        <v>161</v>
      </c>
      <c r="E43" s="62"/>
      <c r="F43" s="61"/>
      <c r="G43" s="61"/>
      <c r="H43" s="61"/>
      <c r="I43" s="61"/>
      <c r="J43" s="61"/>
      <c r="K43" s="61"/>
      <c r="L43" s="61"/>
      <c r="M43" s="61"/>
      <c r="N43" s="61"/>
      <c r="O43" s="61"/>
      <c r="P43" s="61"/>
      <c r="Q43" s="61"/>
      <c r="R43" s="61"/>
      <c r="S43" s="61"/>
      <c r="T43" s="61"/>
      <c r="U43" s="61"/>
      <c r="V43" s="61"/>
      <c r="W43" s="61"/>
      <c r="X43" s="61"/>
      <c r="Y43" s="61"/>
      <c r="Z43" s="61"/>
    </row>
    <row r="44" spans="1:26" ht="15.75" customHeight="1">
      <c r="A44" s="61"/>
      <c r="B44" s="846">
        <v>5</v>
      </c>
      <c r="C44" s="844" t="s">
        <v>162</v>
      </c>
      <c r="D44" s="845"/>
      <c r="E44" s="62"/>
      <c r="F44" s="61"/>
      <c r="G44" s="61"/>
      <c r="H44" s="61"/>
      <c r="I44" s="61"/>
      <c r="J44" s="61"/>
      <c r="K44" s="61"/>
      <c r="L44" s="61"/>
      <c r="M44" s="61"/>
      <c r="N44" s="61"/>
      <c r="O44" s="61"/>
      <c r="P44" s="61"/>
      <c r="Q44" s="61"/>
      <c r="R44" s="61"/>
      <c r="S44" s="61"/>
      <c r="T44" s="61"/>
      <c r="U44" s="61"/>
      <c r="V44" s="61"/>
      <c r="W44" s="61"/>
      <c r="X44" s="61"/>
      <c r="Y44" s="61"/>
      <c r="Z44" s="61"/>
    </row>
    <row r="45" spans="1:26" ht="15.75" customHeight="1">
      <c r="A45" s="61"/>
      <c r="B45" s="847"/>
      <c r="C45" s="63">
        <v>39</v>
      </c>
      <c r="D45" s="64" t="s">
        <v>163</v>
      </c>
      <c r="E45" s="62"/>
      <c r="F45" s="61"/>
      <c r="G45" s="61"/>
      <c r="H45" s="61"/>
      <c r="I45" s="61"/>
      <c r="J45" s="61"/>
      <c r="K45" s="61"/>
      <c r="L45" s="61"/>
      <c r="M45" s="61"/>
      <c r="N45" s="61"/>
      <c r="O45" s="61"/>
      <c r="P45" s="61"/>
      <c r="Q45" s="61"/>
      <c r="R45" s="61"/>
      <c r="S45" s="61"/>
      <c r="T45" s="61"/>
      <c r="U45" s="61"/>
      <c r="V45" s="61"/>
      <c r="W45" s="61"/>
      <c r="X45" s="61"/>
      <c r="Y45" s="61"/>
      <c r="Z45" s="61"/>
    </row>
    <row r="46" spans="1:26" ht="15.75" customHeight="1">
      <c r="A46" s="61"/>
      <c r="B46" s="847"/>
      <c r="C46" s="63">
        <v>40</v>
      </c>
      <c r="D46" s="64" t="s">
        <v>164</v>
      </c>
      <c r="E46" s="62"/>
      <c r="F46" s="61"/>
      <c r="G46" s="61"/>
      <c r="H46" s="61"/>
      <c r="I46" s="61"/>
      <c r="J46" s="61"/>
      <c r="K46" s="61"/>
      <c r="L46" s="61"/>
      <c r="M46" s="61"/>
      <c r="N46" s="61"/>
      <c r="O46" s="61"/>
      <c r="P46" s="61"/>
      <c r="Q46" s="61"/>
      <c r="R46" s="61"/>
      <c r="S46" s="61"/>
      <c r="T46" s="61"/>
      <c r="U46" s="61"/>
      <c r="V46" s="61"/>
      <c r="W46" s="61"/>
      <c r="X46" s="61"/>
      <c r="Y46" s="61"/>
      <c r="Z46" s="61"/>
    </row>
    <row r="47" spans="1:26" ht="15.75" customHeight="1">
      <c r="A47" s="61"/>
      <c r="B47" s="847"/>
      <c r="C47" s="63">
        <v>41</v>
      </c>
      <c r="D47" s="64" t="s">
        <v>165</v>
      </c>
      <c r="E47" s="62"/>
      <c r="F47" s="61"/>
      <c r="G47" s="61"/>
      <c r="H47" s="61"/>
      <c r="I47" s="61"/>
      <c r="J47" s="61"/>
      <c r="K47" s="61"/>
      <c r="L47" s="61"/>
      <c r="M47" s="61"/>
      <c r="N47" s="61"/>
      <c r="O47" s="61"/>
      <c r="P47" s="61"/>
      <c r="Q47" s="61"/>
      <c r="R47" s="61"/>
      <c r="S47" s="61"/>
      <c r="T47" s="61"/>
      <c r="U47" s="61"/>
      <c r="V47" s="61"/>
      <c r="W47" s="61"/>
      <c r="X47" s="61"/>
      <c r="Y47" s="61"/>
      <c r="Z47" s="61"/>
    </row>
    <row r="48" spans="1:26" ht="15.75" customHeight="1">
      <c r="A48" s="61"/>
      <c r="B48" s="847"/>
      <c r="C48" s="63">
        <v>42</v>
      </c>
      <c r="D48" s="64" t="s">
        <v>166</v>
      </c>
      <c r="E48" s="62"/>
      <c r="F48" s="61"/>
      <c r="G48" s="61"/>
      <c r="H48" s="61"/>
      <c r="I48" s="61"/>
      <c r="J48" s="61"/>
      <c r="K48" s="61"/>
      <c r="L48" s="61"/>
      <c r="M48" s="61"/>
      <c r="N48" s="61"/>
      <c r="O48" s="61"/>
      <c r="P48" s="61"/>
      <c r="Q48" s="61"/>
      <c r="R48" s="61"/>
      <c r="S48" s="61"/>
      <c r="T48" s="61"/>
      <c r="U48" s="61"/>
      <c r="V48" s="61"/>
      <c r="W48" s="61"/>
      <c r="X48" s="61"/>
      <c r="Y48" s="61"/>
      <c r="Z48" s="61"/>
    </row>
    <row r="49" spans="1:26" ht="15.75" customHeight="1">
      <c r="A49" s="61"/>
      <c r="B49" s="847"/>
      <c r="C49" s="63">
        <v>43</v>
      </c>
      <c r="D49" s="64" t="s">
        <v>167</v>
      </c>
      <c r="E49" s="62"/>
      <c r="F49" s="61"/>
      <c r="G49" s="61"/>
      <c r="H49" s="61"/>
      <c r="I49" s="61"/>
      <c r="J49" s="61"/>
      <c r="K49" s="61"/>
      <c r="L49" s="61"/>
      <c r="M49" s="61"/>
      <c r="N49" s="61"/>
      <c r="O49" s="61"/>
      <c r="P49" s="61"/>
      <c r="Q49" s="61"/>
      <c r="R49" s="61"/>
      <c r="S49" s="61"/>
      <c r="T49" s="61"/>
      <c r="U49" s="61"/>
      <c r="V49" s="61"/>
      <c r="W49" s="61"/>
      <c r="X49" s="61"/>
      <c r="Y49" s="61"/>
      <c r="Z49" s="61"/>
    </row>
    <row r="50" spans="1:26" ht="15.75" customHeight="1">
      <c r="A50" s="61"/>
      <c r="B50" s="847"/>
      <c r="C50" s="63">
        <v>44</v>
      </c>
      <c r="D50" s="64" t="s">
        <v>168</v>
      </c>
      <c r="E50" s="62"/>
      <c r="F50" s="61"/>
      <c r="G50" s="61"/>
      <c r="H50" s="61"/>
      <c r="I50" s="61"/>
      <c r="J50" s="61"/>
      <c r="K50" s="61"/>
      <c r="L50" s="61"/>
      <c r="M50" s="61"/>
      <c r="N50" s="61"/>
      <c r="O50" s="61"/>
      <c r="P50" s="61"/>
      <c r="Q50" s="61"/>
      <c r="R50" s="61"/>
      <c r="S50" s="61"/>
      <c r="T50" s="61"/>
      <c r="U50" s="61"/>
      <c r="V50" s="61"/>
      <c r="W50" s="61"/>
      <c r="X50" s="61"/>
      <c r="Y50" s="61"/>
      <c r="Z50" s="61"/>
    </row>
    <row r="51" spans="1:26" ht="15.75" customHeight="1">
      <c r="A51" s="61"/>
      <c r="B51" s="847"/>
      <c r="C51" s="63">
        <v>45</v>
      </c>
      <c r="D51" s="64" t="s">
        <v>169</v>
      </c>
      <c r="E51" s="62"/>
      <c r="F51" s="61"/>
      <c r="G51" s="61"/>
      <c r="H51" s="61"/>
      <c r="I51" s="61"/>
      <c r="J51" s="61"/>
      <c r="K51" s="61"/>
      <c r="L51" s="61"/>
      <c r="M51" s="61"/>
      <c r="N51" s="61"/>
      <c r="O51" s="61"/>
      <c r="P51" s="61"/>
      <c r="Q51" s="61"/>
      <c r="R51" s="61"/>
      <c r="S51" s="61"/>
      <c r="T51" s="61"/>
      <c r="U51" s="61"/>
      <c r="V51" s="61"/>
      <c r="W51" s="61"/>
      <c r="X51" s="61"/>
      <c r="Y51" s="61"/>
      <c r="Z51" s="61"/>
    </row>
    <row r="52" spans="1:26" ht="15.75" customHeight="1">
      <c r="A52" s="61"/>
      <c r="B52" s="847"/>
      <c r="C52" s="63">
        <v>46</v>
      </c>
      <c r="D52" s="64" t="s">
        <v>170</v>
      </c>
      <c r="E52" s="62"/>
      <c r="F52" s="61"/>
      <c r="G52" s="61"/>
      <c r="H52" s="61"/>
      <c r="I52" s="61"/>
      <c r="J52" s="61"/>
      <c r="K52" s="61"/>
      <c r="L52" s="61"/>
      <c r="M52" s="61"/>
      <c r="N52" s="61"/>
      <c r="O52" s="61"/>
      <c r="P52" s="61"/>
      <c r="Q52" s="61"/>
      <c r="R52" s="61"/>
      <c r="S52" s="61"/>
      <c r="T52" s="61"/>
      <c r="U52" s="61"/>
      <c r="V52" s="61"/>
      <c r="W52" s="61"/>
      <c r="X52" s="61"/>
      <c r="Y52" s="61"/>
      <c r="Z52" s="61"/>
    </row>
    <row r="53" spans="1:26" ht="15.75" customHeight="1">
      <c r="A53" s="61"/>
      <c r="B53" s="848"/>
      <c r="C53" s="63">
        <v>47</v>
      </c>
      <c r="D53" s="64" t="s">
        <v>171</v>
      </c>
      <c r="E53" s="62"/>
      <c r="F53" s="61"/>
      <c r="G53" s="61"/>
      <c r="H53" s="61"/>
      <c r="I53" s="61"/>
      <c r="J53" s="61"/>
      <c r="K53" s="61"/>
      <c r="L53" s="61"/>
      <c r="M53" s="61"/>
      <c r="N53" s="61"/>
      <c r="O53" s="61"/>
      <c r="P53" s="61"/>
      <c r="Q53" s="61"/>
      <c r="R53" s="61"/>
      <c r="S53" s="61"/>
      <c r="T53" s="61"/>
      <c r="U53" s="61"/>
      <c r="V53" s="61"/>
      <c r="W53" s="61"/>
      <c r="X53" s="61"/>
      <c r="Y53" s="61"/>
      <c r="Z53" s="61"/>
    </row>
    <row r="54" spans="1:26" ht="15.75" customHeight="1">
      <c r="A54" s="61"/>
      <c r="B54" s="846">
        <v>6</v>
      </c>
      <c r="C54" s="844" t="s">
        <v>172</v>
      </c>
      <c r="D54" s="845"/>
      <c r="E54" s="62"/>
      <c r="F54" s="61"/>
      <c r="G54" s="61"/>
      <c r="H54" s="61"/>
      <c r="I54" s="61"/>
      <c r="J54" s="61"/>
      <c r="K54" s="61"/>
      <c r="L54" s="61"/>
      <c r="M54" s="61"/>
      <c r="N54" s="61"/>
      <c r="O54" s="61"/>
      <c r="P54" s="61"/>
      <c r="Q54" s="61"/>
      <c r="R54" s="61"/>
      <c r="S54" s="61"/>
      <c r="T54" s="61"/>
      <c r="U54" s="61"/>
      <c r="V54" s="61"/>
      <c r="W54" s="61"/>
      <c r="X54" s="61"/>
      <c r="Y54" s="61"/>
      <c r="Z54" s="61"/>
    </row>
    <row r="55" spans="1:26" ht="15.75" customHeight="1">
      <c r="A55" s="61"/>
      <c r="B55" s="847"/>
      <c r="C55" s="63">
        <v>48</v>
      </c>
      <c r="D55" s="64" t="s">
        <v>173</v>
      </c>
      <c r="E55" s="62"/>
      <c r="F55" s="61"/>
      <c r="G55" s="61"/>
      <c r="H55" s="61"/>
      <c r="I55" s="61"/>
      <c r="J55" s="61"/>
      <c r="K55" s="61"/>
      <c r="L55" s="61"/>
      <c r="M55" s="61"/>
      <c r="N55" s="61"/>
      <c r="O55" s="61"/>
      <c r="P55" s="61"/>
      <c r="Q55" s="61"/>
      <c r="R55" s="61"/>
      <c r="S55" s="61"/>
      <c r="T55" s="61"/>
      <c r="U55" s="61"/>
      <c r="V55" s="61"/>
      <c r="W55" s="61"/>
      <c r="X55" s="61"/>
      <c r="Y55" s="61"/>
      <c r="Z55" s="61"/>
    </row>
    <row r="56" spans="1:26" ht="15.75" customHeight="1">
      <c r="A56" s="61"/>
      <c r="B56" s="847"/>
      <c r="C56" s="63">
        <v>49</v>
      </c>
      <c r="D56" s="64" t="s">
        <v>174</v>
      </c>
      <c r="E56" s="62"/>
      <c r="F56" s="61"/>
      <c r="G56" s="61"/>
      <c r="H56" s="61"/>
      <c r="I56" s="61"/>
      <c r="J56" s="61"/>
      <c r="K56" s="61"/>
      <c r="L56" s="61"/>
      <c r="M56" s="61"/>
      <c r="N56" s="61"/>
      <c r="O56" s="61"/>
      <c r="P56" s="61"/>
      <c r="Q56" s="61"/>
      <c r="R56" s="61"/>
      <c r="S56" s="61"/>
      <c r="T56" s="61"/>
      <c r="U56" s="61"/>
      <c r="V56" s="61"/>
      <c r="W56" s="61"/>
      <c r="X56" s="61"/>
      <c r="Y56" s="61"/>
      <c r="Z56" s="61"/>
    </row>
    <row r="57" spans="1:26" ht="15.75" customHeight="1">
      <c r="A57" s="61"/>
      <c r="B57" s="847"/>
      <c r="C57" s="63">
        <v>50</v>
      </c>
      <c r="D57" s="64" t="s">
        <v>175</v>
      </c>
      <c r="E57" s="62"/>
      <c r="F57" s="61"/>
      <c r="G57" s="61"/>
      <c r="H57" s="61"/>
      <c r="I57" s="61"/>
      <c r="J57" s="61"/>
      <c r="K57" s="61"/>
      <c r="L57" s="61"/>
      <c r="M57" s="61"/>
      <c r="N57" s="61"/>
      <c r="O57" s="61"/>
      <c r="P57" s="61"/>
      <c r="Q57" s="61"/>
      <c r="R57" s="61"/>
      <c r="S57" s="61"/>
      <c r="T57" s="61"/>
      <c r="U57" s="61"/>
      <c r="V57" s="61"/>
      <c r="W57" s="61"/>
      <c r="X57" s="61"/>
      <c r="Y57" s="61"/>
      <c r="Z57" s="61"/>
    </row>
    <row r="58" spans="1:26" ht="15.75" customHeight="1">
      <c r="A58" s="61"/>
      <c r="B58" s="847"/>
      <c r="C58" s="63">
        <v>51</v>
      </c>
      <c r="D58" s="64" t="s">
        <v>176</v>
      </c>
      <c r="E58" s="62"/>
      <c r="F58" s="61"/>
      <c r="G58" s="61"/>
      <c r="H58" s="61"/>
      <c r="I58" s="61"/>
      <c r="J58" s="61"/>
      <c r="K58" s="61"/>
      <c r="L58" s="61"/>
      <c r="M58" s="61"/>
      <c r="N58" s="61"/>
      <c r="O58" s="61"/>
      <c r="P58" s="61"/>
      <c r="Q58" s="61"/>
      <c r="R58" s="61"/>
      <c r="S58" s="61"/>
      <c r="T58" s="61"/>
      <c r="U58" s="61"/>
      <c r="V58" s="61"/>
      <c r="W58" s="61"/>
      <c r="X58" s="61"/>
      <c r="Y58" s="61"/>
      <c r="Z58" s="61"/>
    </row>
    <row r="59" spans="1:26" ht="15.75" customHeight="1">
      <c r="A59" s="61"/>
      <c r="B59" s="847"/>
      <c r="C59" s="63">
        <v>52</v>
      </c>
      <c r="D59" s="64" t="s">
        <v>177</v>
      </c>
      <c r="E59" s="62"/>
      <c r="F59" s="61"/>
      <c r="G59" s="61"/>
      <c r="H59" s="61"/>
      <c r="I59" s="61"/>
      <c r="J59" s="61"/>
      <c r="K59" s="61"/>
      <c r="L59" s="61"/>
      <c r="M59" s="61"/>
      <c r="N59" s="61"/>
      <c r="O59" s="61"/>
      <c r="P59" s="61"/>
      <c r="Q59" s="61"/>
      <c r="R59" s="61"/>
      <c r="S59" s="61"/>
      <c r="T59" s="61"/>
      <c r="U59" s="61"/>
      <c r="V59" s="61"/>
      <c r="W59" s="61"/>
      <c r="X59" s="61"/>
      <c r="Y59" s="61"/>
      <c r="Z59" s="61"/>
    </row>
    <row r="60" spans="1:26" ht="15.75" customHeight="1">
      <c r="A60" s="61"/>
      <c r="B60" s="847"/>
      <c r="C60" s="63">
        <v>53</v>
      </c>
      <c r="D60" s="64" t="s">
        <v>178</v>
      </c>
      <c r="E60" s="62"/>
      <c r="F60" s="61"/>
      <c r="G60" s="61"/>
      <c r="H60" s="61"/>
      <c r="I60" s="61"/>
      <c r="J60" s="61"/>
      <c r="K60" s="61"/>
      <c r="L60" s="61"/>
      <c r="M60" s="61"/>
      <c r="N60" s="61"/>
      <c r="O60" s="61"/>
      <c r="P60" s="61"/>
      <c r="Q60" s="61"/>
      <c r="R60" s="61"/>
      <c r="S60" s="61"/>
      <c r="T60" s="61"/>
      <c r="U60" s="61"/>
      <c r="V60" s="61"/>
      <c r="W60" s="61"/>
      <c r="X60" s="61"/>
      <c r="Y60" s="61"/>
      <c r="Z60" s="61"/>
    </row>
    <row r="61" spans="1:26" ht="15.75" customHeight="1">
      <c r="A61" s="61"/>
      <c r="B61" s="847"/>
      <c r="C61" s="63">
        <v>54</v>
      </c>
      <c r="D61" s="64" t="s">
        <v>179</v>
      </c>
      <c r="E61" s="62"/>
      <c r="F61" s="61"/>
      <c r="G61" s="61"/>
      <c r="H61" s="61"/>
      <c r="I61" s="61"/>
      <c r="J61" s="61"/>
      <c r="K61" s="61"/>
      <c r="L61" s="61"/>
      <c r="M61" s="61"/>
      <c r="N61" s="61"/>
      <c r="O61" s="61"/>
      <c r="P61" s="61"/>
      <c r="Q61" s="61"/>
      <c r="R61" s="61"/>
      <c r="S61" s="61"/>
      <c r="T61" s="61"/>
      <c r="U61" s="61"/>
      <c r="V61" s="61"/>
      <c r="W61" s="61"/>
      <c r="X61" s="61"/>
      <c r="Y61" s="61"/>
      <c r="Z61" s="61"/>
    </row>
    <row r="62" spans="1:26" ht="15.75" customHeight="1">
      <c r="A62" s="61"/>
      <c r="B62" s="848"/>
      <c r="C62" s="63">
        <v>55</v>
      </c>
      <c r="D62" s="64" t="s">
        <v>180</v>
      </c>
      <c r="E62" s="62"/>
      <c r="F62" s="61"/>
      <c r="G62" s="61"/>
      <c r="H62" s="61"/>
      <c r="I62" s="61"/>
      <c r="J62" s="61"/>
      <c r="K62" s="61"/>
      <c r="L62" s="61"/>
      <c r="M62" s="61"/>
      <c r="N62" s="61"/>
      <c r="O62" s="61"/>
      <c r="P62" s="61"/>
      <c r="Q62" s="61"/>
      <c r="R62" s="61"/>
      <c r="S62" s="61"/>
      <c r="T62" s="61"/>
      <c r="U62" s="61"/>
      <c r="V62" s="61"/>
      <c r="W62" s="61"/>
      <c r="X62" s="61"/>
      <c r="Y62" s="61"/>
      <c r="Z62" s="61"/>
    </row>
    <row r="63" spans="1:26" ht="15.75" customHeight="1">
      <c r="A63" s="61"/>
      <c r="B63" s="846">
        <v>7</v>
      </c>
      <c r="C63" s="844" t="s">
        <v>181</v>
      </c>
      <c r="D63" s="845"/>
      <c r="E63" s="62"/>
      <c r="F63" s="61"/>
      <c r="G63" s="61"/>
      <c r="H63" s="61"/>
      <c r="I63" s="61"/>
      <c r="J63" s="61"/>
      <c r="K63" s="61"/>
      <c r="L63" s="61"/>
      <c r="M63" s="61"/>
      <c r="N63" s="61"/>
      <c r="O63" s="61"/>
      <c r="P63" s="61"/>
      <c r="Q63" s="61"/>
      <c r="R63" s="61"/>
      <c r="S63" s="61"/>
      <c r="T63" s="61"/>
      <c r="U63" s="61"/>
      <c r="V63" s="61"/>
      <c r="W63" s="61"/>
      <c r="X63" s="61"/>
      <c r="Y63" s="61"/>
      <c r="Z63" s="61"/>
    </row>
    <row r="64" spans="1:26" ht="15.75" customHeight="1">
      <c r="A64" s="61"/>
      <c r="B64" s="847"/>
      <c r="C64" s="63">
        <v>56</v>
      </c>
      <c r="D64" s="64" t="s">
        <v>182</v>
      </c>
      <c r="E64" s="62"/>
      <c r="F64" s="61"/>
      <c r="G64" s="61"/>
      <c r="H64" s="61"/>
      <c r="I64" s="61"/>
      <c r="J64" s="61"/>
      <c r="K64" s="61"/>
      <c r="L64" s="61"/>
      <c r="M64" s="61"/>
      <c r="N64" s="61"/>
      <c r="O64" s="61"/>
      <c r="P64" s="61"/>
      <c r="Q64" s="61"/>
      <c r="R64" s="61"/>
      <c r="S64" s="61"/>
      <c r="T64" s="61"/>
      <c r="U64" s="61"/>
      <c r="V64" s="61"/>
      <c r="W64" s="61"/>
      <c r="X64" s="61"/>
      <c r="Y64" s="61"/>
      <c r="Z64" s="61"/>
    </row>
    <row r="65" spans="1:26" ht="15.75" customHeight="1">
      <c r="A65" s="61"/>
      <c r="B65" s="847"/>
      <c r="C65" s="63">
        <v>57</v>
      </c>
      <c r="D65" s="64" t="s">
        <v>183</v>
      </c>
      <c r="E65" s="62"/>
      <c r="F65" s="61"/>
      <c r="G65" s="61"/>
      <c r="H65" s="61"/>
      <c r="I65" s="61"/>
      <c r="J65" s="61"/>
      <c r="K65" s="61"/>
      <c r="L65" s="61"/>
      <c r="M65" s="61"/>
      <c r="N65" s="61"/>
      <c r="O65" s="61"/>
      <c r="P65" s="61"/>
      <c r="Q65" s="61"/>
      <c r="R65" s="61"/>
      <c r="S65" s="61"/>
      <c r="T65" s="61"/>
      <c r="U65" s="61"/>
      <c r="V65" s="61"/>
      <c r="W65" s="61"/>
      <c r="X65" s="61"/>
      <c r="Y65" s="61"/>
      <c r="Z65" s="61"/>
    </row>
    <row r="66" spans="1:26" ht="15.75" customHeight="1">
      <c r="A66" s="61"/>
      <c r="B66" s="847"/>
      <c r="C66" s="63">
        <v>58</v>
      </c>
      <c r="D66" s="64" t="s">
        <v>184</v>
      </c>
      <c r="E66" s="62"/>
      <c r="F66" s="61"/>
      <c r="G66" s="61"/>
      <c r="H66" s="61"/>
      <c r="I66" s="61"/>
      <c r="J66" s="61"/>
      <c r="K66" s="61"/>
      <c r="L66" s="61"/>
      <c r="M66" s="61"/>
      <c r="N66" s="61"/>
      <c r="O66" s="61"/>
      <c r="P66" s="61"/>
      <c r="Q66" s="61"/>
      <c r="R66" s="61"/>
      <c r="S66" s="61"/>
      <c r="T66" s="61"/>
      <c r="U66" s="61"/>
      <c r="V66" s="61"/>
      <c r="W66" s="61"/>
      <c r="X66" s="61"/>
      <c r="Y66" s="61"/>
      <c r="Z66" s="61"/>
    </row>
    <row r="67" spans="1:26" ht="15.75" customHeight="1">
      <c r="A67" s="61"/>
      <c r="B67" s="847"/>
      <c r="C67" s="63">
        <v>59</v>
      </c>
      <c r="D67" s="64" t="s">
        <v>185</v>
      </c>
      <c r="E67" s="62"/>
      <c r="F67" s="61"/>
      <c r="G67" s="61"/>
      <c r="H67" s="61"/>
      <c r="I67" s="61"/>
      <c r="J67" s="61"/>
      <c r="K67" s="61"/>
      <c r="L67" s="61"/>
      <c r="M67" s="61"/>
      <c r="N67" s="61"/>
      <c r="O67" s="61"/>
      <c r="P67" s="61"/>
      <c r="Q67" s="61"/>
      <c r="R67" s="61"/>
      <c r="S67" s="61"/>
      <c r="T67" s="61"/>
      <c r="U67" s="61"/>
      <c r="V67" s="61"/>
      <c r="W67" s="61"/>
      <c r="X67" s="61"/>
      <c r="Y67" s="61"/>
      <c r="Z67" s="61"/>
    </row>
    <row r="68" spans="1:26" ht="15.75" customHeight="1">
      <c r="A68" s="61"/>
      <c r="B68" s="848"/>
      <c r="C68" s="63">
        <v>60</v>
      </c>
      <c r="D68" s="64" t="s">
        <v>186</v>
      </c>
      <c r="E68" s="62"/>
      <c r="F68" s="61"/>
      <c r="G68" s="61"/>
      <c r="H68" s="61"/>
      <c r="I68" s="61"/>
      <c r="J68" s="61"/>
      <c r="K68" s="61"/>
      <c r="L68" s="61"/>
      <c r="M68" s="61"/>
      <c r="N68" s="61"/>
      <c r="O68" s="61"/>
      <c r="P68" s="61"/>
      <c r="Q68" s="61"/>
      <c r="R68" s="61"/>
      <c r="S68" s="61"/>
      <c r="T68" s="61"/>
      <c r="U68" s="61"/>
      <c r="V68" s="61"/>
      <c r="W68" s="61"/>
      <c r="X68" s="61"/>
      <c r="Y68" s="61"/>
      <c r="Z68" s="61"/>
    </row>
    <row r="69" spans="1:26" ht="15.75" customHeight="1">
      <c r="A69" s="61"/>
      <c r="B69" s="846">
        <v>8</v>
      </c>
      <c r="C69" s="844" t="s">
        <v>187</v>
      </c>
      <c r="D69" s="845"/>
      <c r="E69" s="62"/>
      <c r="F69" s="61"/>
      <c r="G69" s="61"/>
      <c r="H69" s="61"/>
      <c r="I69" s="61"/>
      <c r="J69" s="61"/>
      <c r="K69" s="61"/>
      <c r="L69" s="61"/>
      <c r="M69" s="61"/>
      <c r="N69" s="61"/>
      <c r="O69" s="61"/>
      <c r="P69" s="61"/>
      <c r="Q69" s="61"/>
      <c r="R69" s="61"/>
      <c r="S69" s="61"/>
      <c r="T69" s="61"/>
      <c r="U69" s="61"/>
      <c r="V69" s="61"/>
      <c r="W69" s="61"/>
      <c r="X69" s="61"/>
      <c r="Y69" s="61"/>
      <c r="Z69" s="61"/>
    </row>
    <row r="70" spans="1:26" ht="15.75" customHeight="1">
      <c r="A70" s="61"/>
      <c r="B70" s="847"/>
      <c r="C70" s="63">
        <v>61</v>
      </c>
      <c r="D70" s="64" t="s">
        <v>188</v>
      </c>
      <c r="E70" s="62"/>
      <c r="F70" s="61"/>
      <c r="G70" s="61"/>
      <c r="H70" s="61"/>
      <c r="I70" s="61"/>
      <c r="J70" s="61"/>
      <c r="K70" s="61"/>
      <c r="L70" s="61"/>
      <c r="M70" s="61"/>
      <c r="N70" s="61"/>
      <c r="O70" s="61"/>
      <c r="P70" s="61"/>
      <c r="Q70" s="61"/>
      <c r="R70" s="61"/>
      <c r="S70" s="61"/>
      <c r="T70" s="61"/>
      <c r="U70" s="61"/>
      <c r="V70" s="61"/>
      <c r="W70" s="61"/>
      <c r="X70" s="61"/>
      <c r="Y70" s="61"/>
      <c r="Z70" s="61"/>
    </row>
    <row r="71" spans="1:26" ht="15.75" customHeight="1">
      <c r="A71" s="61"/>
      <c r="B71" s="847"/>
      <c r="C71" s="63">
        <v>62</v>
      </c>
      <c r="D71" s="64" t="s">
        <v>189</v>
      </c>
      <c r="E71" s="62"/>
      <c r="F71" s="61"/>
      <c r="G71" s="61"/>
      <c r="H71" s="61"/>
      <c r="I71" s="61"/>
      <c r="J71" s="61"/>
      <c r="K71" s="61"/>
      <c r="L71" s="61"/>
      <c r="M71" s="61"/>
      <c r="N71" s="61"/>
      <c r="O71" s="61"/>
      <c r="P71" s="61"/>
      <c r="Q71" s="61"/>
      <c r="R71" s="61"/>
      <c r="S71" s="61"/>
      <c r="T71" s="61"/>
      <c r="U71" s="61"/>
      <c r="V71" s="61"/>
      <c r="W71" s="61"/>
      <c r="X71" s="61"/>
      <c r="Y71" s="61"/>
      <c r="Z71" s="61"/>
    </row>
    <row r="72" spans="1:26" ht="15.75" customHeight="1">
      <c r="A72" s="61"/>
      <c r="B72" s="847"/>
      <c r="C72" s="63">
        <v>63</v>
      </c>
      <c r="D72" s="64" t="s">
        <v>190</v>
      </c>
      <c r="E72" s="62"/>
      <c r="F72" s="61"/>
      <c r="G72" s="61"/>
      <c r="H72" s="61"/>
      <c r="I72" s="61"/>
      <c r="J72" s="61"/>
      <c r="K72" s="61"/>
      <c r="L72" s="61"/>
      <c r="M72" s="61"/>
      <c r="N72" s="61"/>
      <c r="O72" s="61"/>
      <c r="P72" s="61"/>
      <c r="Q72" s="61"/>
      <c r="R72" s="61"/>
      <c r="S72" s="61"/>
      <c r="T72" s="61"/>
      <c r="U72" s="61"/>
      <c r="V72" s="61"/>
      <c r="W72" s="61"/>
      <c r="X72" s="61"/>
      <c r="Y72" s="61"/>
      <c r="Z72" s="61"/>
    </row>
    <row r="73" spans="1:26" ht="15.75" customHeight="1">
      <c r="A73" s="61"/>
      <c r="B73" s="847"/>
      <c r="C73" s="63">
        <v>64</v>
      </c>
      <c r="D73" s="64" t="s">
        <v>191</v>
      </c>
      <c r="E73" s="62"/>
      <c r="F73" s="61"/>
      <c r="G73" s="61"/>
      <c r="H73" s="61"/>
      <c r="I73" s="61"/>
      <c r="J73" s="61"/>
      <c r="K73" s="61"/>
      <c r="L73" s="61"/>
      <c r="M73" s="61"/>
      <c r="N73" s="61"/>
      <c r="O73" s="61"/>
      <c r="P73" s="61"/>
      <c r="Q73" s="61"/>
      <c r="R73" s="61"/>
      <c r="S73" s="61"/>
      <c r="T73" s="61"/>
      <c r="U73" s="61"/>
      <c r="V73" s="61"/>
      <c r="W73" s="61"/>
      <c r="X73" s="61"/>
      <c r="Y73" s="61"/>
      <c r="Z73" s="61"/>
    </row>
    <row r="74" spans="1:26" ht="15.75" customHeight="1">
      <c r="A74" s="61"/>
      <c r="B74" s="847"/>
      <c r="C74" s="63">
        <v>65</v>
      </c>
      <c r="D74" s="64" t="s">
        <v>192</v>
      </c>
      <c r="E74" s="62"/>
      <c r="F74" s="61"/>
      <c r="G74" s="61"/>
      <c r="H74" s="61"/>
      <c r="I74" s="61"/>
      <c r="J74" s="61"/>
      <c r="K74" s="61"/>
      <c r="L74" s="61"/>
      <c r="M74" s="61"/>
      <c r="N74" s="61"/>
      <c r="O74" s="61"/>
      <c r="P74" s="61"/>
      <c r="Q74" s="61"/>
      <c r="R74" s="61"/>
      <c r="S74" s="61"/>
      <c r="T74" s="61"/>
      <c r="U74" s="61"/>
      <c r="V74" s="61"/>
      <c r="W74" s="61"/>
      <c r="X74" s="61"/>
      <c r="Y74" s="61"/>
      <c r="Z74" s="61"/>
    </row>
    <row r="75" spans="1:26" ht="15.75" customHeight="1">
      <c r="A75" s="61"/>
      <c r="B75" s="847"/>
      <c r="C75" s="63">
        <v>66</v>
      </c>
      <c r="D75" s="64" t="s">
        <v>193</v>
      </c>
      <c r="E75" s="62"/>
      <c r="F75" s="61"/>
      <c r="G75" s="61"/>
      <c r="H75" s="61"/>
      <c r="I75" s="61"/>
      <c r="J75" s="61"/>
      <c r="K75" s="61"/>
      <c r="L75" s="61"/>
      <c r="M75" s="61"/>
      <c r="N75" s="61"/>
      <c r="O75" s="61"/>
      <c r="P75" s="61"/>
      <c r="Q75" s="61"/>
      <c r="R75" s="61"/>
      <c r="S75" s="61"/>
      <c r="T75" s="61"/>
      <c r="U75" s="61"/>
      <c r="V75" s="61"/>
      <c r="W75" s="61"/>
      <c r="X75" s="61"/>
      <c r="Y75" s="61"/>
      <c r="Z75" s="61"/>
    </row>
    <row r="76" spans="1:26" ht="15.75" customHeight="1">
      <c r="A76" s="61"/>
      <c r="B76" s="847"/>
      <c r="C76" s="63">
        <v>67</v>
      </c>
      <c r="D76" s="64" t="s">
        <v>194</v>
      </c>
      <c r="E76" s="62"/>
      <c r="F76" s="61"/>
      <c r="G76" s="61"/>
      <c r="H76" s="61"/>
      <c r="I76" s="61"/>
      <c r="J76" s="61"/>
      <c r="K76" s="61"/>
      <c r="L76" s="61"/>
      <c r="M76" s="61"/>
      <c r="N76" s="61"/>
      <c r="O76" s="61"/>
      <c r="P76" s="61"/>
      <c r="Q76" s="61"/>
      <c r="R76" s="61"/>
      <c r="S76" s="61"/>
      <c r="T76" s="61"/>
      <c r="U76" s="61"/>
      <c r="V76" s="61"/>
      <c r="W76" s="61"/>
      <c r="X76" s="61"/>
      <c r="Y76" s="61"/>
      <c r="Z76" s="61"/>
    </row>
    <row r="77" spans="1:26" ht="15.75" customHeight="1">
      <c r="A77" s="61"/>
      <c r="B77" s="847"/>
      <c r="C77" s="63">
        <v>68</v>
      </c>
      <c r="D77" s="64" t="s">
        <v>195</v>
      </c>
      <c r="E77" s="62"/>
      <c r="F77" s="61"/>
      <c r="G77" s="61"/>
      <c r="H77" s="61"/>
      <c r="I77" s="61"/>
      <c r="J77" s="61"/>
      <c r="K77" s="61"/>
      <c r="L77" s="61"/>
      <c r="M77" s="61"/>
      <c r="N77" s="61"/>
      <c r="O77" s="61"/>
      <c r="P77" s="61"/>
      <c r="Q77" s="61"/>
      <c r="R77" s="61"/>
      <c r="S77" s="61"/>
      <c r="T77" s="61"/>
      <c r="U77" s="61"/>
      <c r="V77" s="61"/>
      <c r="W77" s="61"/>
      <c r="X77" s="61"/>
      <c r="Y77" s="61"/>
      <c r="Z77" s="61"/>
    </row>
    <row r="78" spans="1:26" ht="15.75" customHeight="1">
      <c r="A78" s="61"/>
      <c r="B78" s="847"/>
      <c r="C78" s="63">
        <v>69</v>
      </c>
      <c r="D78" s="64" t="s">
        <v>196</v>
      </c>
      <c r="E78" s="62"/>
      <c r="F78" s="61"/>
      <c r="G78" s="61"/>
      <c r="H78" s="61"/>
      <c r="I78" s="61"/>
      <c r="J78" s="61"/>
      <c r="K78" s="61"/>
      <c r="L78" s="61"/>
      <c r="M78" s="61"/>
      <c r="N78" s="61"/>
      <c r="O78" s="61"/>
      <c r="P78" s="61"/>
      <c r="Q78" s="61"/>
      <c r="R78" s="61"/>
      <c r="S78" s="61"/>
      <c r="T78" s="61"/>
      <c r="U78" s="61"/>
      <c r="V78" s="61"/>
      <c r="W78" s="61"/>
      <c r="X78" s="61"/>
      <c r="Y78" s="61"/>
      <c r="Z78" s="61"/>
    </row>
    <row r="79" spans="1:26" ht="15.75" customHeight="1">
      <c r="A79" s="61"/>
      <c r="B79" s="847"/>
      <c r="C79" s="63">
        <v>70</v>
      </c>
      <c r="D79" s="64" t="s">
        <v>197</v>
      </c>
      <c r="E79" s="62"/>
      <c r="F79" s="61"/>
      <c r="G79" s="61"/>
      <c r="H79" s="61"/>
      <c r="I79" s="61"/>
      <c r="J79" s="61"/>
      <c r="K79" s="61"/>
      <c r="L79" s="61"/>
      <c r="M79" s="61"/>
      <c r="N79" s="61"/>
      <c r="O79" s="61"/>
      <c r="P79" s="61"/>
      <c r="Q79" s="61"/>
      <c r="R79" s="61"/>
      <c r="S79" s="61"/>
      <c r="T79" s="61"/>
      <c r="U79" s="61"/>
      <c r="V79" s="61"/>
      <c r="W79" s="61"/>
      <c r="X79" s="61"/>
      <c r="Y79" s="61"/>
      <c r="Z79" s="61"/>
    </row>
    <row r="80" spans="1:26" ht="15.75" customHeight="1">
      <c r="A80" s="61"/>
      <c r="B80" s="847"/>
      <c r="C80" s="63">
        <v>71</v>
      </c>
      <c r="D80" s="64" t="s">
        <v>198</v>
      </c>
      <c r="E80" s="62"/>
      <c r="F80" s="61"/>
      <c r="G80" s="61"/>
      <c r="H80" s="61"/>
      <c r="I80" s="61"/>
      <c r="J80" s="61"/>
      <c r="K80" s="61"/>
      <c r="L80" s="61"/>
      <c r="M80" s="61"/>
      <c r="N80" s="61"/>
      <c r="O80" s="61"/>
      <c r="P80" s="61"/>
      <c r="Q80" s="61"/>
      <c r="R80" s="61"/>
      <c r="S80" s="61"/>
      <c r="T80" s="61"/>
      <c r="U80" s="61"/>
      <c r="V80" s="61"/>
      <c r="W80" s="61"/>
      <c r="X80" s="61"/>
      <c r="Y80" s="61"/>
      <c r="Z80" s="61"/>
    </row>
    <row r="81" spans="1:26" ht="15.75" customHeight="1">
      <c r="A81" s="61"/>
      <c r="B81" s="848"/>
      <c r="C81" s="63">
        <v>72</v>
      </c>
      <c r="D81" s="64" t="s">
        <v>199</v>
      </c>
      <c r="E81" s="62"/>
      <c r="F81" s="61"/>
      <c r="G81" s="61"/>
      <c r="H81" s="61"/>
      <c r="I81" s="61"/>
      <c r="J81" s="61"/>
      <c r="K81" s="61"/>
      <c r="L81" s="61"/>
      <c r="M81" s="61"/>
      <c r="N81" s="61"/>
      <c r="O81" s="61"/>
      <c r="P81" s="61"/>
      <c r="Q81" s="61"/>
      <c r="R81" s="61"/>
      <c r="S81" s="61"/>
      <c r="T81" s="61"/>
      <c r="U81" s="61"/>
      <c r="V81" s="61"/>
      <c r="W81" s="61"/>
      <c r="X81" s="61"/>
      <c r="Y81" s="61"/>
      <c r="Z81" s="61"/>
    </row>
    <row r="82" spans="1:26" ht="15.75" customHeight="1">
      <c r="A82" s="61"/>
      <c r="B82" s="846">
        <v>9</v>
      </c>
      <c r="C82" s="844" t="s">
        <v>200</v>
      </c>
      <c r="D82" s="845"/>
      <c r="E82" s="62"/>
      <c r="F82" s="61"/>
      <c r="G82" s="61"/>
      <c r="H82" s="61"/>
      <c r="I82" s="61"/>
      <c r="J82" s="61"/>
      <c r="K82" s="61"/>
      <c r="L82" s="61"/>
      <c r="M82" s="61"/>
      <c r="N82" s="61"/>
      <c r="O82" s="61"/>
      <c r="P82" s="61"/>
      <c r="Q82" s="61"/>
      <c r="R82" s="61"/>
      <c r="S82" s="61"/>
      <c r="T82" s="61"/>
      <c r="U82" s="61"/>
      <c r="V82" s="61"/>
      <c r="W82" s="61"/>
      <c r="X82" s="61"/>
      <c r="Y82" s="61"/>
      <c r="Z82" s="61"/>
    </row>
    <row r="83" spans="1:26" ht="15.75" customHeight="1">
      <c r="A83" s="61"/>
      <c r="B83" s="847"/>
      <c r="C83" s="63">
        <v>73</v>
      </c>
      <c r="D83" s="64" t="s">
        <v>201</v>
      </c>
      <c r="E83" s="62"/>
      <c r="F83" s="61"/>
      <c r="G83" s="61"/>
      <c r="H83" s="61"/>
      <c r="I83" s="61"/>
      <c r="J83" s="61"/>
      <c r="K83" s="61"/>
      <c r="L83" s="61"/>
      <c r="M83" s="61"/>
      <c r="N83" s="61"/>
      <c r="O83" s="61"/>
      <c r="P83" s="61"/>
      <c r="Q83" s="61"/>
      <c r="R83" s="61"/>
      <c r="S83" s="61"/>
      <c r="T83" s="61"/>
      <c r="U83" s="61"/>
      <c r="V83" s="61"/>
      <c r="W83" s="61"/>
      <c r="X83" s="61"/>
      <c r="Y83" s="61"/>
      <c r="Z83" s="61"/>
    </row>
    <row r="84" spans="1:26" ht="15.75" customHeight="1">
      <c r="A84" s="61"/>
      <c r="B84" s="847"/>
      <c r="C84" s="63">
        <v>74</v>
      </c>
      <c r="D84" s="64" t="s">
        <v>202</v>
      </c>
      <c r="E84" s="62"/>
      <c r="F84" s="61"/>
      <c r="G84" s="61"/>
      <c r="H84" s="61"/>
      <c r="I84" s="61"/>
      <c r="J84" s="61"/>
      <c r="K84" s="61"/>
      <c r="L84" s="61"/>
      <c r="M84" s="61"/>
      <c r="N84" s="61"/>
      <c r="O84" s="61"/>
      <c r="P84" s="61"/>
      <c r="Q84" s="61"/>
      <c r="R84" s="61"/>
      <c r="S84" s="61"/>
      <c r="T84" s="61"/>
      <c r="U84" s="61"/>
      <c r="V84" s="61"/>
      <c r="W84" s="61"/>
      <c r="X84" s="61"/>
      <c r="Y84" s="61"/>
      <c r="Z84" s="61"/>
    </row>
    <row r="85" spans="1:26" ht="15.75" customHeight="1">
      <c r="A85" s="61"/>
      <c r="B85" s="847"/>
      <c r="C85" s="63">
        <v>75</v>
      </c>
      <c r="D85" s="64" t="s">
        <v>203</v>
      </c>
      <c r="E85" s="62"/>
      <c r="F85" s="61"/>
      <c r="G85" s="61"/>
      <c r="H85" s="61"/>
      <c r="I85" s="61"/>
      <c r="J85" s="61"/>
      <c r="K85" s="61"/>
      <c r="L85" s="61"/>
      <c r="M85" s="61"/>
      <c r="N85" s="61"/>
      <c r="O85" s="61"/>
      <c r="P85" s="61"/>
      <c r="Q85" s="61"/>
      <c r="R85" s="61"/>
      <c r="S85" s="61"/>
      <c r="T85" s="61"/>
      <c r="U85" s="61"/>
      <c r="V85" s="61"/>
      <c r="W85" s="61"/>
      <c r="X85" s="61"/>
      <c r="Y85" s="61"/>
      <c r="Z85" s="61"/>
    </row>
    <row r="86" spans="1:26" ht="15.75" customHeight="1">
      <c r="A86" s="61"/>
      <c r="B86" s="847"/>
      <c r="C86" s="63">
        <v>76</v>
      </c>
      <c r="D86" s="64" t="s">
        <v>204</v>
      </c>
      <c r="E86" s="62"/>
      <c r="F86" s="61"/>
      <c r="G86" s="61"/>
      <c r="H86" s="61"/>
      <c r="I86" s="61"/>
      <c r="J86" s="61"/>
      <c r="K86" s="61"/>
      <c r="L86" s="61"/>
      <c r="M86" s="61"/>
      <c r="N86" s="61"/>
      <c r="O86" s="61"/>
      <c r="P86" s="61"/>
      <c r="Q86" s="61"/>
      <c r="R86" s="61"/>
      <c r="S86" s="61"/>
      <c r="T86" s="61"/>
      <c r="U86" s="61"/>
      <c r="V86" s="61"/>
      <c r="W86" s="61"/>
      <c r="X86" s="61"/>
      <c r="Y86" s="61"/>
      <c r="Z86" s="61"/>
    </row>
    <row r="87" spans="1:26" ht="15.75" customHeight="1">
      <c r="A87" s="61"/>
      <c r="B87" s="847"/>
      <c r="C87" s="63">
        <v>77</v>
      </c>
      <c r="D87" s="64" t="s">
        <v>205</v>
      </c>
      <c r="E87" s="62"/>
      <c r="F87" s="61"/>
      <c r="G87" s="61"/>
      <c r="H87" s="61"/>
      <c r="I87" s="61"/>
      <c r="J87" s="61"/>
      <c r="K87" s="61"/>
      <c r="L87" s="61"/>
      <c r="M87" s="61"/>
      <c r="N87" s="61"/>
      <c r="O87" s="61"/>
      <c r="P87" s="61"/>
      <c r="Q87" s="61"/>
      <c r="R87" s="61"/>
      <c r="S87" s="61"/>
      <c r="T87" s="61"/>
      <c r="U87" s="61"/>
      <c r="V87" s="61"/>
      <c r="W87" s="61"/>
      <c r="X87" s="61"/>
      <c r="Y87" s="61"/>
      <c r="Z87" s="61"/>
    </row>
    <row r="88" spans="1:26" ht="15.75" customHeight="1">
      <c r="A88" s="61"/>
      <c r="B88" s="847"/>
      <c r="C88" s="63">
        <v>78</v>
      </c>
      <c r="D88" s="64" t="s">
        <v>206</v>
      </c>
      <c r="E88" s="62"/>
      <c r="F88" s="61"/>
      <c r="G88" s="61"/>
      <c r="H88" s="61"/>
      <c r="I88" s="61"/>
      <c r="J88" s="61"/>
      <c r="K88" s="61"/>
      <c r="L88" s="61"/>
      <c r="M88" s="61"/>
      <c r="N88" s="61"/>
      <c r="O88" s="61"/>
      <c r="P88" s="61"/>
      <c r="Q88" s="61"/>
      <c r="R88" s="61"/>
      <c r="S88" s="61"/>
      <c r="T88" s="61"/>
      <c r="U88" s="61"/>
      <c r="V88" s="61"/>
      <c r="W88" s="61"/>
      <c r="X88" s="61"/>
      <c r="Y88" s="61"/>
      <c r="Z88" s="61"/>
    </row>
    <row r="89" spans="1:26" ht="15.75" customHeight="1">
      <c r="A89" s="61"/>
      <c r="B89" s="847"/>
      <c r="C89" s="63">
        <v>79</v>
      </c>
      <c r="D89" s="64" t="s">
        <v>207</v>
      </c>
      <c r="E89" s="62"/>
      <c r="F89" s="61"/>
      <c r="G89" s="61"/>
      <c r="H89" s="61"/>
      <c r="I89" s="61"/>
      <c r="J89" s="61"/>
      <c r="K89" s="61"/>
      <c r="L89" s="61"/>
      <c r="M89" s="61"/>
      <c r="N89" s="61"/>
      <c r="O89" s="61"/>
      <c r="P89" s="61"/>
      <c r="Q89" s="61"/>
      <c r="R89" s="61"/>
      <c r="S89" s="61"/>
      <c r="T89" s="61"/>
      <c r="U89" s="61"/>
      <c r="V89" s="61"/>
      <c r="W89" s="61"/>
      <c r="X89" s="61"/>
      <c r="Y89" s="61"/>
      <c r="Z89" s="61"/>
    </row>
    <row r="90" spans="1:26" ht="15.75" customHeight="1">
      <c r="A90" s="61"/>
      <c r="B90" s="848"/>
      <c r="C90" s="63">
        <v>80</v>
      </c>
      <c r="D90" s="64" t="s">
        <v>208</v>
      </c>
      <c r="E90" s="62"/>
      <c r="F90" s="61"/>
      <c r="G90" s="61"/>
      <c r="H90" s="61"/>
      <c r="I90" s="61"/>
      <c r="J90" s="61"/>
      <c r="K90" s="61"/>
      <c r="L90" s="61"/>
      <c r="M90" s="61"/>
      <c r="N90" s="61"/>
      <c r="O90" s="61"/>
      <c r="P90" s="61"/>
      <c r="Q90" s="61"/>
      <c r="R90" s="61"/>
      <c r="S90" s="61"/>
      <c r="T90" s="61"/>
      <c r="U90" s="61"/>
      <c r="V90" s="61"/>
      <c r="W90" s="61"/>
      <c r="X90" s="61"/>
      <c r="Y90" s="61"/>
      <c r="Z90" s="61"/>
    </row>
    <row r="91" spans="1:26" ht="15.75" customHeight="1">
      <c r="A91" s="61"/>
      <c r="B91" s="846">
        <v>10</v>
      </c>
      <c r="C91" s="844" t="s">
        <v>209</v>
      </c>
      <c r="D91" s="845"/>
      <c r="E91" s="62"/>
      <c r="F91" s="61"/>
      <c r="G91" s="61"/>
      <c r="H91" s="61"/>
      <c r="I91" s="61"/>
      <c r="J91" s="61"/>
      <c r="K91" s="61"/>
      <c r="L91" s="61"/>
      <c r="M91" s="61"/>
      <c r="N91" s="61"/>
      <c r="O91" s="61"/>
      <c r="P91" s="61"/>
      <c r="Q91" s="61"/>
      <c r="R91" s="61"/>
      <c r="S91" s="61"/>
      <c r="T91" s="61"/>
      <c r="U91" s="61"/>
      <c r="V91" s="61"/>
      <c r="W91" s="61"/>
      <c r="X91" s="61"/>
      <c r="Y91" s="61"/>
      <c r="Z91" s="61"/>
    </row>
    <row r="92" spans="1:26" ht="15.75" customHeight="1">
      <c r="A92" s="61"/>
      <c r="B92" s="847"/>
      <c r="C92" s="63">
        <v>81</v>
      </c>
      <c r="D92" s="64" t="s">
        <v>210</v>
      </c>
      <c r="E92" s="62"/>
      <c r="F92" s="61"/>
      <c r="G92" s="61"/>
      <c r="H92" s="61"/>
      <c r="I92" s="61"/>
      <c r="J92" s="61"/>
      <c r="K92" s="61"/>
      <c r="L92" s="61"/>
      <c r="M92" s="61"/>
      <c r="N92" s="61"/>
      <c r="O92" s="61"/>
      <c r="P92" s="61"/>
      <c r="Q92" s="61"/>
      <c r="R92" s="61"/>
      <c r="S92" s="61"/>
      <c r="T92" s="61"/>
      <c r="U92" s="61"/>
      <c r="V92" s="61"/>
      <c r="W92" s="61"/>
      <c r="X92" s="61"/>
      <c r="Y92" s="61"/>
      <c r="Z92" s="61"/>
    </row>
    <row r="93" spans="1:26" ht="15.75" customHeight="1">
      <c r="A93" s="61"/>
      <c r="B93" s="847"/>
      <c r="C93" s="63">
        <v>82</v>
      </c>
      <c r="D93" s="64" t="s">
        <v>211</v>
      </c>
      <c r="E93" s="62"/>
      <c r="F93" s="61"/>
      <c r="G93" s="61"/>
      <c r="H93" s="61"/>
      <c r="I93" s="61"/>
      <c r="J93" s="61"/>
      <c r="K93" s="61"/>
      <c r="L93" s="61"/>
      <c r="M93" s="61"/>
      <c r="N93" s="61"/>
      <c r="O93" s="61"/>
      <c r="P93" s="61"/>
      <c r="Q93" s="61"/>
      <c r="R93" s="61"/>
      <c r="S93" s="61"/>
      <c r="T93" s="61"/>
      <c r="U93" s="61"/>
      <c r="V93" s="61"/>
      <c r="W93" s="61"/>
      <c r="X93" s="61"/>
      <c r="Y93" s="61"/>
      <c r="Z93" s="61"/>
    </row>
    <row r="94" spans="1:26" ht="15.75" customHeight="1">
      <c r="A94" s="61"/>
      <c r="B94" s="847"/>
      <c r="C94" s="63">
        <v>83</v>
      </c>
      <c r="D94" s="64" t="s">
        <v>212</v>
      </c>
      <c r="E94" s="62"/>
      <c r="F94" s="61"/>
      <c r="G94" s="61"/>
      <c r="H94" s="61"/>
      <c r="I94" s="61"/>
      <c r="J94" s="61"/>
      <c r="K94" s="61"/>
      <c r="L94" s="61"/>
      <c r="M94" s="61"/>
      <c r="N94" s="61"/>
      <c r="O94" s="61"/>
      <c r="P94" s="61"/>
      <c r="Q94" s="61"/>
      <c r="R94" s="61"/>
      <c r="S94" s="61"/>
      <c r="T94" s="61"/>
      <c r="U94" s="61"/>
      <c r="V94" s="61"/>
      <c r="W94" s="61"/>
      <c r="X94" s="61"/>
      <c r="Y94" s="61"/>
      <c r="Z94" s="61"/>
    </row>
    <row r="95" spans="1:26" ht="15.75" customHeight="1">
      <c r="A95" s="61"/>
      <c r="B95" s="847"/>
      <c r="C95" s="63">
        <v>84</v>
      </c>
      <c r="D95" s="64" t="s">
        <v>213</v>
      </c>
      <c r="E95" s="62"/>
      <c r="F95" s="61"/>
      <c r="G95" s="61"/>
      <c r="H95" s="61"/>
      <c r="I95" s="61"/>
      <c r="J95" s="61"/>
      <c r="K95" s="61"/>
      <c r="L95" s="61"/>
      <c r="M95" s="61"/>
      <c r="N95" s="61"/>
      <c r="O95" s="61"/>
      <c r="P95" s="61"/>
      <c r="Q95" s="61"/>
      <c r="R95" s="61"/>
      <c r="S95" s="61"/>
      <c r="T95" s="61"/>
      <c r="U95" s="61"/>
      <c r="V95" s="61"/>
      <c r="W95" s="61"/>
      <c r="X95" s="61"/>
      <c r="Y95" s="61"/>
      <c r="Z95" s="61"/>
    </row>
    <row r="96" spans="1:26" ht="15.75" customHeight="1">
      <c r="A96" s="61"/>
      <c r="B96" s="847"/>
      <c r="C96" s="63">
        <v>85</v>
      </c>
      <c r="D96" s="64" t="s">
        <v>214</v>
      </c>
      <c r="E96" s="62"/>
      <c r="F96" s="61"/>
      <c r="G96" s="61"/>
      <c r="H96" s="61"/>
      <c r="I96" s="61"/>
      <c r="J96" s="61"/>
      <c r="K96" s="61"/>
      <c r="L96" s="61"/>
      <c r="M96" s="61"/>
      <c r="N96" s="61"/>
      <c r="O96" s="61"/>
      <c r="P96" s="61"/>
      <c r="Q96" s="61"/>
      <c r="R96" s="61"/>
      <c r="S96" s="61"/>
      <c r="T96" s="61"/>
      <c r="U96" s="61"/>
      <c r="V96" s="61"/>
      <c r="W96" s="61"/>
      <c r="X96" s="61"/>
      <c r="Y96" s="61"/>
      <c r="Z96" s="61"/>
    </row>
    <row r="97" spans="1:26" ht="15.75" customHeight="1">
      <c r="A97" s="61"/>
      <c r="B97" s="847"/>
      <c r="C97" s="63">
        <v>86</v>
      </c>
      <c r="D97" s="64" t="s">
        <v>215</v>
      </c>
      <c r="E97" s="62"/>
      <c r="F97" s="61"/>
      <c r="G97" s="61"/>
      <c r="H97" s="61"/>
      <c r="I97" s="61"/>
      <c r="J97" s="61"/>
      <c r="K97" s="61"/>
      <c r="L97" s="61"/>
      <c r="M97" s="61"/>
      <c r="N97" s="61"/>
      <c r="O97" s="61"/>
      <c r="P97" s="61"/>
      <c r="Q97" s="61"/>
      <c r="R97" s="61"/>
      <c r="S97" s="61"/>
      <c r="T97" s="61"/>
      <c r="U97" s="61"/>
      <c r="V97" s="61"/>
      <c r="W97" s="61"/>
      <c r="X97" s="61"/>
      <c r="Y97" s="61"/>
      <c r="Z97" s="61"/>
    </row>
    <row r="98" spans="1:26" ht="15.75" customHeight="1">
      <c r="A98" s="61"/>
      <c r="B98" s="847"/>
      <c r="C98" s="63">
        <v>87</v>
      </c>
      <c r="D98" s="64" t="s">
        <v>216</v>
      </c>
      <c r="E98" s="62"/>
      <c r="F98" s="61"/>
      <c r="G98" s="61"/>
      <c r="H98" s="61"/>
      <c r="I98" s="61"/>
      <c r="J98" s="61"/>
      <c r="K98" s="61"/>
      <c r="L98" s="61"/>
      <c r="M98" s="61"/>
      <c r="N98" s="61"/>
      <c r="O98" s="61"/>
      <c r="P98" s="61"/>
      <c r="Q98" s="61"/>
      <c r="R98" s="61"/>
      <c r="S98" s="61"/>
      <c r="T98" s="61"/>
      <c r="U98" s="61"/>
      <c r="V98" s="61"/>
      <c r="W98" s="61"/>
      <c r="X98" s="61"/>
      <c r="Y98" s="61"/>
      <c r="Z98" s="61"/>
    </row>
    <row r="99" spans="1:26" ht="15.75" customHeight="1">
      <c r="A99" s="61"/>
      <c r="B99" s="847"/>
      <c r="C99" s="63">
        <v>88</v>
      </c>
      <c r="D99" s="64" t="s">
        <v>217</v>
      </c>
      <c r="E99" s="62"/>
      <c r="F99" s="61"/>
      <c r="G99" s="61"/>
      <c r="H99" s="61"/>
      <c r="I99" s="61"/>
      <c r="J99" s="61"/>
      <c r="K99" s="61"/>
      <c r="L99" s="61"/>
      <c r="M99" s="61"/>
      <c r="N99" s="61"/>
      <c r="O99" s="61"/>
      <c r="P99" s="61"/>
      <c r="Q99" s="61"/>
      <c r="R99" s="61"/>
      <c r="S99" s="61"/>
      <c r="T99" s="61"/>
      <c r="U99" s="61"/>
      <c r="V99" s="61"/>
      <c r="W99" s="61"/>
      <c r="X99" s="61"/>
      <c r="Y99" s="61"/>
      <c r="Z99" s="61"/>
    </row>
    <row r="100" spans="1:26" ht="15.75" customHeight="1">
      <c r="A100" s="61"/>
      <c r="B100" s="847"/>
      <c r="C100" s="63">
        <v>89</v>
      </c>
      <c r="D100" s="64" t="s">
        <v>218</v>
      </c>
      <c r="E100" s="62"/>
      <c r="F100" s="61"/>
      <c r="G100" s="61"/>
      <c r="H100" s="61"/>
      <c r="I100" s="61"/>
      <c r="J100" s="61"/>
      <c r="K100" s="61"/>
      <c r="L100" s="61"/>
      <c r="M100" s="61"/>
      <c r="N100" s="61"/>
      <c r="O100" s="61"/>
      <c r="P100" s="61"/>
      <c r="Q100" s="61"/>
      <c r="R100" s="61"/>
      <c r="S100" s="61"/>
      <c r="T100" s="61"/>
      <c r="U100" s="61"/>
      <c r="V100" s="61"/>
      <c r="W100" s="61"/>
      <c r="X100" s="61"/>
      <c r="Y100" s="61"/>
      <c r="Z100" s="61"/>
    </row>
    <row r="101" spans="1:26" ht="15.75" customHeight="1">
      <c r="A101" s="61"/>
      <c r="B101" s="848"/>
      <c r="C101" s="63">
        <v>90</v>
      </c>
      <c r="D101" s="64" t="s">
        <v>219</v>
      </c>
      <c r="E101" s="62"/>
      <c r="F101" s="61"/>
      <c r="G101" s="61"/>
      <c r="H101" s="61"/>
      <c r="I101" s="61"/>
      <c r="J101" s="61"/>
      <c r="K101" s="61"/>
      <c r="L101" s="61"/>
      <c r="M101" s="61"/>
      <c r="N101" s="61"/>
      <c r="O101" s="61"/>
      <c r="P101" s="61"/>
      <c r="Q101" s="61"/>
      <c r="R101" s="61"/>
      <c r="S101" s="61"/>
      <c r="T101" s="61"/>
      <c r="U101" s="61"/>
      <c r="V101" s="61"/>
      <c r="W101" s="61"/>
      <c r="X101" s="61"/>
      <c r="Y101" s="61"/>
      <c r="Z101" s="61"/>
    </row>
    <row r="102" spans="1:26" ht="15.75" customHeight="1">
      <c r="A102" s="61"/>
      <c r="B102" s="846">
        <v>11</v>
      </c>
      <c r="C102" s="844" t="s">
        <v>220</v>
      </c>
      <c r="D102" s="845"/>
      <c r="E102" s="62"/>
      <c r="F102" s="61"/>
      <c r="G102" s="61"/>
      <c r="H102" s="61"/>
      <c r="I102" s="61"/>
      <c r="J102" s="61"/>
      <c r="K102" s="61"/>
      <c r="L102" s="61"/>
      <c r="M102" s="61"/>
      <c r="N102" s="61"/>
      <c r="O102" s="61"/>
      <c r="P102" s="61"/>
      <c r="Q102" s="61"/>
      <c r="R102" s="61"/>
      <c r="S102" s="61"/>
      <c r="T102" s="61"/>
      <c r="U102" s="61"/>
      <c r="V102" s="61"/>
      <c r="W102" s="61"/>
      <c r="X102" s="61"/>
      <c r="Y102" s="61"/>
      <c r="Z102" s="61"/>
    </row>
    <row r="103" spans="1:26" ht="15.75" customHeight="1">
      <c r="A103" s="61"/>
      <c r="B103" s="847"/>
      <c r="C103" s="65">
        <v>91</v>
      </c>
      <c r="D103" s="66" t="s">
        <v>221</v>
      </c>
      <c r="E103" s="62"/>
      <c r="F103" s="61"/>
      <c r="G103" s="61"/>
      <c r="H103" s="61"/>
      <c r="I103" s="61"/>
      <c r="J103" s="61"/>
      <c r="K103" s="61"/>
      <c r="L103" s="61"/>
      <c r="M103" s="61"/>
      <c r="N103" s="61"/>
      <c r="O103" s="61"/>
      <c r="P103" s="61"/>
      <c r="Q103" s="61"/>
      <c r="R103" s="61"/>
      <c r="S103" s="61"/>
      <c r="T103" s="61"/>
      <c r="U103" s="61"/>
      <c r="V103" s="61"/>
      <c r="W103" s="61"/>
      <c r="X103" s="61"/>
      <c r="Y103" s="61"/>
      <c r="Z103" s="61"/>
    </row>
    <row r="104" spans="1:26" ht="15.75" customHeight="1">
      <c r="A104" s="61"/>
      <c r="B104" s="847"/>
      <c r="C104" s="65">
        <v>92</v>
      </c>
      <c r="D104" s="66" t="s">
        <v>222</v>
      </c>
      <c r="E104" s="62"/>
      <c r="F104" s="61"/>
      <c r="G104" s="61"/>
      <c r="H104" s="61"/>
      <c r="I104" s="61"/>
      <c r="J104" s="61"/>
      <c r="K104" s="61"/>
      <c r="L104" s="61"/>
      <c r="M104" s="61"/>
      <c r="N104" s="61"/>
      <c r="O104" s="61"/>
      <c r="P104" s="61"/>
      <c r="Q104" s="61"/>
      <c r="R104" s="61"/>
      <c r="S104" s="61"/>
      <c r="T104" s="61"/>
      <c r="U104" s="61"/>
      <c r="V104" s="61"/>
      <c r="W104" s="61"/>
      <c r="X104" s="61"/>
      <c r="Y104" s="61"/>
      <c r="Z104" s="61"/>
    </row>
    <row r="105" spans="1:26" ht="15.75" customHeight="1">
      <c r="A105" s="61"/>
      <c r="B105" s="847"/>
      <c r="C105" s="63">
        <v>93</v>
      </c>
      <c r="D105" s="64" t="s">
        <v>223</v>
      </c>
      <c r="E105" s="62"/>
      <c r="F105" s="61"/>
      <c r="G105" s="61"/>
      <c r="H105" s="61"/>
      <c r="I105" s="61"/>
      <c r="J105" s="61"/>
      <c r="K105" s="61"/>
      <c r="L105" s="61"/>
      <c r="M105" s="61"/>
      <c r="N105" s="61"/>
      <c r="O105" s="61"/>
      <c r="P105" s="61"/>
      <c r="Q105" s="61"/>
      <c r="R105" s="61"/>
      <c r="S105" s="61"/>
      <c r="T105" s="61"/>
      <c r="U105" s="61"/>
      <c r="V105" s="61"/>
      <c r="W105" s="61"/>
      <c r="X105" s="61"/>
      <c r="Y105" s="61"/>
      <c r="Z105" s="61"/>
    </row>
    <row r="106" spans="1:26" ht="15.75" customHeight="1">
      <c r="A106" s="61"/>
      <c r="B106" s="847"/>
      <c r="C106" s="63">
        <v>94</v>
      </c>
      <c r="D106" s="64" t="s">
        <v>224</v>
      </c>
      <c r="E106" s="62"/>
      <c r="F106" s="61"/>
      <c r="G106" s="61"/>
      <c r="H106" s="61"/>
      <c r="I106" s="61"/>
      <c r="J106" s="61"/>
      <c r="K106" s="61"/>
      <c r="L106" s="61"/>
      <c r="M106" s="61"/>
      <c r="N106" s="61"/>
      <c r="O106" s="61"/>
      <c r="P106" s="61"/>
      <c r="Q106" s="61"/>
      <c r="R106" s="61"/>
      <c r="S106" s="61"/>
      <c r="T106" s="61"/>
      <c r="U106" s="61"/>
      <c r="V106" s="61"/>
      <c r="W106" s="61"/>
      <c r="X106" s="61"/>
      <c r="Y106" s="61"/>
      <c r="Z106" s="61"/>
    </row>
    <row r="107" spans="1:26" ht="15.75" customHeight="1">
      <c r="A107" s="61"/>
      <c r="B107" s="847"/>
      <c r="C107" s="63">
        <v>95</v>
      </c>
      <c r="D107" s="64" t="s">
        <v>225</v>
      </c>
      <c r="E107" s="62"/>
      <c r="F107" s="61"/>
      <c r="G107" s="61"/>
      <c r="H107" s="61"/>
      <c r="I107" s="61"/>
      <c r="J107" s="61"/>
      <c r="K107" s="61"/>
      <c r="L107" s="61"/>
      <c r="M107" s="61"/>
      <c r="N107" s="61"/>
      <c r="O107" s="61"/>
      <c r="P107" s="61"/>
      <c r="Q107" s="61"/>
      <c r="R107" s="61"/>
      <c r="S107" s="61"/>
      <c r="T107" s="61"/>
      <c r="U107" s="61"/>
      <c r="V107" s="61"/>
      <c r="W107" s="61"/>
      <c r="X107" s="61"/>
      <c r="Y107" s="61"/>
      <c r="Z107" s="61"/>
    </row>
    <row r="108" spans="1:26" ht="15.75" customHeight="1">
      <c r="A108" s="61"/>
      <c r="B108" s="847"/>
      <c r="C108" s="63">
        <v>96</v>
      </c>
      <c r="D108" s="64" t="s">
        <v>226</v>
      </c>
      <c r="E108" s="62"/>
      <c r="F108" s="61"/>
      <c r="G108" s="61"/>
      <c r="H108" s="61"/>
      <c r="I108" s="61"/>
      <c r="J108" s="61"/>
      <c r="K108" s="61"/>
      <c r="L108" s="61"/>
      <c r="M108" s="61"/>
      <c r="N108" s="61"/>
      <c r="O108" s="61"/>
      <c r="P108" s="61"/>
      <c r="Q108" s="61"/>
      <c r="R108" s="61"/>
      <c r="S108" s="61"/>
      <c r="T108" s="61"/>
      <c r="U108" s="61"/>
      <c r="V108" s="61"/>
      <c r="W108" s="61"/>
      <c r="X108" s="61"/>
      <c r="Y108" s="61"/>
      <c r="Z108" s="61"/>
    </row>
    <row r="109" spans="1:26" ht="15.75" customHeight="1">
      <c r="A109" s="61"/>
      <c r="B109" s="847"/>
      <c r="C109" s="63">
        <v>97</v>
      </c>
      <c r="D109" s="64" t="s">
        <v>227</v>
      </c>
      <c r="E109" s="62"/>
      <c r="F109" s="61"/>
      <c r="G109" s="61"/>
      <c r="H109" s="61"/>
      <c r="I109" s="61"/>
      <c r="J109" s="61"/>
      <c r="K109" s="61"/>
      <c r="L109" s="61"/>
      <c r="M109" s="61"/>
      <c r="N109" s="61"/>
      <c r="O109" s="61"/>
      <c r="P109" s="61"/>
      <c r="Q109" s="61"/>
      <c r="R109" s="61"/>
      <c r="S109" s="61"/>
      <c r="T109" s="61"/>
      <c r="U109" s="61"/>
      <c r="V109" s="61"/>
      <c r="W109" s="61"/>
      <c r="X109" s="61"/>
      <c r="Y109" s="61"/>
      <c r="Z109" s="61"/>
    </row>
    <row r="110" spans="1:26" ht="15.75" customHeight="1">
      <c r="A110" s="61"/>
      <c r="B110" s="847"/>
      <c r="C110" s="63">
        <v>98</v>
      </c>
      <c r="D110" s="64" t="s">
        <v>228</v>
      </c>
      <c r="E110" s="62"/>
      <c r="F110" s="61"/>
      <c r="G110" s="61"/>
      <c r="H110" s="61"/>
      <c r="I110" s="61"/>
      <c r="J110" s="61"/>
      <c r="K110" s="61"/>
      <c r="L110" s="61"/>
      <c r="M110" s="61"/>
      <c r="N110" s="61"/>
      <c r="O110" s="61"/>
      <c r="P110" s="61"/>
      <c r="Q110" s="61"/>
      <c r="R110" s="61"/>
      <c r="S110" s="61"/>
      <c r="T110" s="61"/>
      <c r="U110" s="61"/>
      <c r="V110" s="61"/>
      <c r="W110" s="61"/>
      <c r="X110" s="61"/>
      <c r="Y110" s="61"/>
      <c r="Z110" s="61"/>
    </row>
    <row r="111" spans="1:26" ht="15.75" customHeight="1">
      <c r="A111" s="61"/>
      <c r="B111" s="847"/>
      <c r="C111" s="63">
        <v>99</v>
      </c>
      <c r="D111" s="64" t="s">
        <v>229</v>
      </c>
      <c r="E111" s="62"/>
      <c r="F111" s="61"/>
      <c r="G111" s="61"/>
      <c r="H111" s="61"/>
      <c r="I111" s="61"/>
      <c r="J111" s="61"/>
      <c r="K111" s="61"/>
      <c r="L111" s="61"/>
      <c r="M111" s="61"/>
      <c r="N111" s="61"/>
      <c r="O111" s="61"/>
      <c r="P111" s="61"/>
      <c r="Q111" s="61"/>
      <c r="R111" s="61"/>
      <c r="S111" s="61"/>
      <c r="T111" s="61"/>
      <c r="U111" s="61"/>
      <c r="V111" s="61"/>
      <c r="W111" s="61"/>
      <c r="X111" s="61"/>
      <c r="Y111" s="61"/>
      <c r="Z111" s="61"/>
    </row>
    <row r="112" spans="1:26" ht="15.75" customHeight="1">
      <c r="A112" s="61"/>
      <c r="B112" s="848"/>
      <c r="C112" s="63">
        <v>100</v>
      </c>
      <c r="D112" s="64" t="s">
        <v>230</v>
      </c>
      <c r="E112" s="62"/>
      <c r="F112" s="61"/>
      <c r="G112" s="61"/>
      <c r="H112" s="61"/>
      <c r="I112" s="61"/>
      <c r="J112" s="61"/>
      <c r="K112" s="61"/>
      <c r="L112" s="61"/>
      <c r="M112" s="61"/>
      <c r="N112" s="61"/>
      <c r="O112" s="61"/>
      <c r="P112" s="61"/>
      <c r="Q112" s="61"/>
      <c r="R112" s="61"/>
      <c r="S112" s="61"/>
      <c r="T112" s="61"/>
      <c r="U112" s="61"/>
      <c r="V112" s="61"/>
      <c r="W112" s="61"/>
      <c r="X112" s="61"/>
      <c r="Y112" s="61"/>
      <c r="Z112" s="61"/>
    </row>
    <row r="113" spans="1:26" ht="15.75" customHeight="1">
      <c r="A113" s="61"/>
      <c r="B113" s="846">
        <v>12</v>
      </c>
      <c r="C113" s="844" t="s">
        <v>231</v>
      </c>
      <c r="D113" s="845"/>
      <c r="E113" s="62"/>
      <c r="F113" s="61"/>
      <c r="G113" s="61"/>
      <c r="H113" s="61"/>
      <c r="I113" s="61"/>
      <c r="J113" s="61"/>
      <c r="K113" s="61"/>
      <c r="L113" s="61"/>
      <c r="M113" s="61"/>
      <c r="N113" s="61"/>
      <c r="O113" s="61"/>
      <c r="P113" s="61"/>
      <c r="Q113" s="61"/>
      <c r="R113" s="61"/>
      <c r="S113" s="61"/>
      <c r="T113" s="61"/>
      <c r="U113" s="61"/>
      <c r="V113" s="61"/>
      <c r="W113" s="61"/>
      <c r="X113" s="61"/>
      <c r="Y113" s="61"/>
      <c r="Z113" s="61"/>
    </row>
    <row r="114" spans="1:26" ht="15.75" customHeight="1">
      <c r="A114" s="61"/>
      <c r="B114" s="847"/>
      <c r="C114" s="63">
        <v>101</v>
      </c>
      <c r="D114" s="64" t="s">
        <v>232</v>
      </c>
      <c r="E114" s="62"/>
      <c r="F114" s="61"/>
      <c r="G114" s="61"/>
      <c r="H114" s="61"/>
      <c r="I114" s="61"/>
      <c r="J114" s="61"/>
      <c r="K114" s="61"/>
      <c r="L114" s="61"/>
      <c r="M114" s="61"/>
      <c r="N114" s="61"/>
      <c r="O114" s="61"/>
      <c r="P114" s="61"/>
      <c r="Q114" s="61"/>
      <c r="R114" s="61"/>
      <c r="S114" s="61"/>
      <c r="T114" s="61"/>
      <c r="U114" s="61"/>
      <c r="V114" s="61"/>
      <c r="W114" s="61"/>
      <c r="X114" s="61"/>
      <c r="Y114" s="61"/>
      <c r="Z114" s="61"/>
    </row>
    <row r="115" spans="1:26" ht="15.75" customHeight="1">
      <c r="A115" s="61"/>
      <c r="B115" s="847"/>
      <c r="C115" s="63">
        <v>102</v>
      </c>
      <c r="D115" s="64" t="s">
        <v>233</v>
      </c>
      <c r="E115" s="62"/>
      <c r="F115" s="61"/>
      <c r="G115" s="61"/>
      <c r="H115" s="61"/>
      <c r="I115" s="61"/>
      <c r="J115" s="61"/>
      <c r="K115" s="61"/>
      <c r="L115" s="61"/>
      <c r="M115" s="61"/>
      <c r="N115" s="61"/>
      <c r="O115" s="61"/>
      <c r="P115" s="61"/>
      <c r="Q115" s="61"/>
      <c r="R115" s="61"/>
      <c r="S115" s="61"/>
      <c r="T115" s="61"/>
      <c r="U115" s="61"/>
      <c r="V115" s="61"/>
      <c r="W115" s="61"/>
      <c r="X115" s="61"/>
      <c r="Y115" s="61"/>
      <c r="Z115" s="61"/>
    </row>
    <row r="116" spans="1:26" ht="15.75" customHeight="1">
      <c r="A116" s="61"/>
      <c r="B116" s="847"/>
      <c r="C116" s="63">
        <v>103</v>
      </c>
      <c r="D116" s="64" t="s">
        <v>234</v>
      </c>
      <c r="E116" s="62"/>
      <c r="F116" s="61"/>
      <c r="G116" s="61"/>
      <c r="H116" s="61"/>
      <c r="I116" s="61"/>
      <c r="J116" s="61"/>
      <c r="K116" s="61"/>
      <c r="L116" s="61"/>
      <c r="M116" s="61"/>
      <c r="N116" s="61"/>
      <c r="O116" s="61"/>
      <c r="P116" s="61"/>
      <c r="Q116" s="61"/>
      <c r="R116" s="61"/>
      <c r="S116" s="61"/>
      <c r="T116" s="61"/>
      <c r="U116" s="61"/>
      <c r="V116" s="61"/>
      <c r="W116" s="61"/>
      <c r="X116" s="61"/>
      <c r="Y116" s="61"/>
      <c r="Z116" s="61"/>
    </row>
    <row r="117" spans="1:26" ht="15.75" customHeight="1">
      <c r="A117" s="61"/>
      <c r="B117" s="847"/>
      <c r="C117" s="63">
        <v>104</v>
      </c>
      <c r="D117" s="64" t="s">
        <v>235</v>
      </c>
      <c r="E117" s="62"/>
      <c r="F117" s="61"/>
      <c r="G117" s="61"/>
      <c r="H117" s="61"/>
      <c r="I117" s="61"/>
      <c r="J117" s="61"/>
      <c r="K117" s="61"/>
      <c r="L117" s="61"/>
      <c r="M117" s="61"/>
      <c r="N117" s="61"/>
      <c r="O117" s="61"/>
      <c r="P117" s="61"/>
      <c r="Q117" s="61"/>
      <c r="R117" s="61"/>
      <c r="S117" s="61"/>
      <c r="T117" s="61"/>
      <c r="U117" s="61"/>
      <c r="V117" s="61"/>
      <c r="W117" s="61"/>
      <c r="X117" s="61"/>
      <c r="Y117" s="61"/>
      <c r="Z117" s="61"/>
    </row>
    <row r="118" spans="1:26" ht="15.75" customHeight="1">
      <c r="A118" s="61"/>
      <c r="B118" s="847"/>
      <c r="C118" s="63">
        <v>105</v>
      </c>
      <c r="D118" s="64" t="s">
        <v>236</v>
      </c>
      <c r="E118" s="62"/>
      <c r="F118" s="61"/>
      <c r="G118" s="61"/>
      <c r="H118" s="61"/>
      <c r="I118" s="61"/>
      <c r="J118" s="61"/>
      <c r="K118" s="61"/>
      <c r="L118" s="61"/>
      <c r="M118" s="61"/>
      <c r="N118" s="61"/>
      <c r="O118" s="61"/>
      <c r="P118" s="61"/>
      <c r="Q118" s="61"/>
      <c r="R118" s="61"/>
      <c r="S118" s="61"/>
      <c r="T118" s="61"/>
      <c r="U118" s="61"/>
      <c r="V118" s="61"/>
      <c r="W118" s="61"/>
      <c r="X118" s="61"/>
      <c r="Y118" s="61"/>
      <c r="Z118" s="61"/>
    </row>
    <row r="119" spans="1:26" ht="15.75" customHeight="1">
      <c r="A119" s="61"/>
      <c r="B119" s="847"/>
      <c r="C119" s="63">
        <v>106</v>
      </c>
      <c r="D119" s="64" t="s">
        <v>237</v>
      </c>
      <c r="E119" s="62"/>
      <c r="F119" s="61"/>
      <c r="G119" s="61"/>
      <c r="H119" s="61"/>
      <c r="I119" s="61"/>
      <c r="J119" s="61"/>
      <c r="K119" s="61"/>
      <c r="L119" s="61"/>
      <c r="M119" s="61"/>
      <c r="N119" s="61"/>
      <c r="O119" s="61"/>
      <c r="P119" s="61"/>
      <c r="Q119" s="61"/>
      <c r="R119" s="61"/>
      <c r="S119" s="61"/>
      <c r="T119" s="61"/>
      <c r="U119" s="61"/>
      <c r="V119" s="61"/>
      <c r="W119" s="61"/>
      <c r="X119" s="61"/>
      <c r="Y119" s="61"/>
      <c r="Z119" s="61"/>
    </row>
    <row r="120" spans="1:26" ht="15.75" customHeight="1">
      <c r="A120" s="61"/>
      <c r="B120" s="847"/>
      <c r="C120" s="63">
        <v>107</v>
      </c>
      <c r="D120" s="64" t="s">
        <v>238</v>
      </c>
      <c r="E120" s="62"/>
      <c r="F120" s="61"/>
      <c r="G120" s="61"/>
      <c r="H120" s="61"/>
      <c r="I120" s="61"/>
      <c r="J120" s="61"/>
      <c r="K120" s="61"/>
      <c r="L120" s="61"/>
      <c r="M120" s="61"/>
      <c r="N120" s="61"/>
      <c r="O120" s="61"/>
      <c r="P120" s="61"/>
      <c r="Q120" s="61"/>
      <c r="R120" s="61"/>
      <c r="S120" s="61"/>
      <c r="T120" s="61"/>
      <c r="U120" s="61"/>
      <c r="V120" s="61"/>
      <c r="W120" s="61"/>
      <c r="X120" s="61"/>
      <c r="Y120" s="61"/>
      <c r="Z120" s="61"/>
    </row>
    <row r="121" spans="1:26" ht="15.75" customHeight="1">
      <c r="A121" s="61"/>
      <c r="B121" s="847"/>
      <c r="C121" s="63">
        <v>108</v>
      </c>
      <c r="D121" s="64" t="s">
        <v>239</v>
      </c>
      <c r="E121" s="62"/>
      <c r="F121" s="61"/>
      <c r="G121" s="61"/>
      <c r="H121" s="61"/>
      <c r="I121" s="61"/>
      <c r="J121" s="61"/>
      <c r="K121" s="61"/>
      <c r="L121" s="61"/>
      <c r="M121" s="61"/>
      <c r="N121" s="61"/>
      <c r="O121" s="61"/>
      <c r="P121" s="61"/>
      <c r="Q121" s="61"/>
      <c r="R121" s="61"/>
      <c r="S121" s="61"/>
      <c r="T121" s="61"/>
      <c r="U121" s="61"/>
      <c r="V121" s="61"/>
      <c r="W121" s="61"/>
      <c r="X121" s="61"/>
      <c r="Y121" s="61"/>
      <c r="Z121" s="61"/>
    </row>
    <row r="122" spans="1:26" ht="15.75" customHeight="1">
      <c r="A122" s="61"/>
      <c r="B122" s="847"/>
      <c r="C122" s="63">
        <v>109</v>
      </c>
      <c r="D122" s="64" t="s">
        <v>240</v>
      </c>
      <c r="E122" s="62"/>
      <c r="F122" s="61"/>
      <c r="G122" s="61"/>
      <c r="H122" s="61"/>
      <c r="I122" s="61"/>
      <c r="J122" s="61"/>
      <c r="K122" s="61"/>
      <c r="L122" s="61"/>
      <c r="M122" s="61"/>
      <c r="N122" s="61"/>
      <c r="O122" s="61"/>
      <c r="P122" s="61"/>
      <c r="Q122" s="61"/>
      <c r="R122" s="61"/>
      <c r="S122" s="61"/>
      <c r="T122" s="61"/>
      <c r="U122" s="61"/>
      <c r="V122" s="61"/>
      <c r="W122" s="61"/>
      <c r="X122" s="61"/>
      <c r="Y122" s="61"/>
      <c r="Z122" s="61"/>
    </row>
    <row r="123" spans="1:26" ht="15.75" customHeight="1">
      <c r="A123" s="61"/>
      <c r="B123" s="847"/>
      <c r="C123" s="63">
        <v>110</v>
      </c>
      <c r="D123" s="64" t="s">
        <v>241</v>
      </c>
      <c r="E123" s="62"/>
      <c r="F123" s="61"/>
      <c r="G123" s="61"/>
      <c r="H123" s="61"/>
      <c r="I123" s="61"/>
      <c r="J123" s="61"/>
      <c r="K123" s="61"/>
      <c r="L123" s="61"/>
      <c r="M123" s="61"/>
      <c r="N123" s="61"/>
      <c r="O123" s="61"/>
      <c r="P123" s="61"/>
      <c r="Q123" s="61"/>
      <c r="R123" s="61"/>
      <c r="S123" s="61"/>
      <c r="T123" s="61"/>
      <c r="U123" s="61"/>
      <c r="V123" s="61"/>
      <c r="W123" s="61"/>
      <c r="X123" s="61"/>
      <c r="Y123" s="61"/>
      <c r="Z123" s="61"/>
    </row>
    <row r="124" spans="1:26" ht="15.75" customHeight="1">
      <c r="A124" s="61"/>
      <c r="B124" s="848"/>
      <c r="C124" s="63">
        <v>111</v>
      </c>
      <c r="D124" s="64" t="s">
        <v>242</v>
      </c>
      <c r="E124" s="62"/>
      <c r="F124" s="61"/>
      <c r="G124" s="61"/>
      <c r="H124" s="61"/>
      <c r="I124" s="61"/>
      <c r="J124" s="61"/>
      <c r="K124" s="61"/>
      <c r="L124" s="61"/>
      <c r="M124" s="61"/>
      <c r="N124" s="61"/>
      <c r="O124" s="61"/>
      <c r="P124" s="61"/>
      <c r="Q124" s="61"/>
      <c r="R124" s="61"/>
      <c r="S124" s="61"/>
      <c r="T124" s="61"/>
      <c r="U124" s="61"/>
      <c r="V124" s="61"/>
      <c r="W124" s="61"/>
      <c r="X124" s="61"/>
      <c r="Y124" s="61"/>
      <c r="Z124" s="61"/>
    </row>
    <row r="125" spans="1:26" ht="15.75" customHeight="1">
      <c r="A125" s="61"/>
      <c r="B125" s="846">
        <v>13</v>
      </c>
      <c r="C125" s="844" t="s">
        <v>243</v>
      </c>
      <c r="D125" s="845"/>
      <c r="E125" s="62"/>
      <c r="F125" s="61"/>
      <c r="G125" s="61"/>
      <c r="H125" s="61"/>
      <c r="I125" s="61"/>
      <c r="J125" s="61"/>
      <c r="K125" s="61"/>
      <c r="L125" s="61"/>
      <c r="M125" s="61"/>
      <c r="N125" s="61"/>
      <c r="O125" s="61"/>
      <c r="P125" s="61"/>
      <c r="Q125" s="61"/>
      <c r="R125" s="61"/>
      <c r="S125" s="61"/>
      <c r="T125" s="61"/>
      <c r="U125" s="61"/>
      <c r="V125" s="61"/>
      <c r="W125" s="61"/>
      <c r="X125" s="61"/>
      <c r="Y125" s="61"/>
      <c r="Z125" s="61"/>
    </row>
    <row r="126" spans="1:26" ht="15.75" customHeight="1">
      <c r="A126" s="61"/>
      <c r="B126" s="847"/>
      <c r="C126" s="63">
        <v>112</v>
      </c>
      <c r="D126" s="64" t="s">
        <v>244</v>
      </c>
      <c r="E126" s="62"/>
      <c r="F126" s="61"/>
      <c r="G126" s="61"/>
      <c r="H126" s="61"/>
      <c r="I126" s="61"/>
      <c r="J126" s="61"/>
      <c r="K126" s="61"/>
      <c r="L126" s="61"/>
      <c r="M126" s="61"/>
      <c r="N126" s="61"/>
      <c r="O126" s="61"/>
      <c r="P126" s="61"/>
      <c r="Q126" s="61"/>
      <c r="R126" s="61"/>
      <c r="S126" s="61"/>
      <c r="T126" s="61"/>
      <c r="U126" s="61"/>
      <c r="V126" s="61"/>
      <c r="W126" s="61"/>
      <c r="X126" s="61"/>
      <c r="Y126" s="61"/>
      <c r="Z126" s="61"/>
    </row>
    <row r="127" spans="1:26" ht="15.75" customHeight="1">
      <c r="A127" s="61"/>
      <c r="B127" s="847"/>
      <c r="C127" s="63">
        <v>113</v>
      </c>
      <c r="D127" s="64" t="s">
        <v>245</v>
      </c>
      <c r="E127" s="62"/>
      <c r="F127" s="61"/>
      <c r="G127" s="61"/>
      <c r="H127" s="61"/>
      <c r="I127" s="61"/>
      <c r="J127" s="61"/>
      <c r="K127" s="61"/>
      <c r="L127" s="61"/>
      <c r="M127" s="61"/>
      <c r="N127" s="61"/>
      <c r="O127" s="61"/>
      <c r="P127" s="61"/>
      <c r="Q127" s="61"/>
      <c r="R127" s="61"/>
      <c r="S127" s="61"/>
      <c r="T127" s="61"/>
      <c r="U127" s="61"/>
      <c r="V127" s="61"/>
      <c r="W127" s="61"/>
      <c r="X127" s="61"/>
      <c r="Y127" s="61"/>
      <c r="Z127" s="61"/>
    </row>
    <row r="128" spans="1:26" ht="15.75" customHeight="1">
      <c r="A128" s="61"/>
      <c r="B128" s="847"/>
      <c r="C128" s="63">
        <v>114</v>
      </c>
      <c r="D128" s="64" t="s">
        <v>246</v>
      </c>
      <c r="E128" s="62"/>
      <c r="F128" s="61"/>
      <c r="G128" s="61"/>
      <c r="H128" s="61"/>
      <c r="I128" s="61"/>
      <c r="J128" s="61"/>
      <c r="K128" s="61"/>
      <c r="L128" s="61"/>
      <c r="M128" s="61"/>
      <c r="N128" s="61"/>
      <c r="O128" s="61"/>
      <c r="P128" s="61"/>
      <c r="Q128" s="61"/>
      <c r="R128" s="61"/>
      <c r="S128" s="61"/>
      <c r="T128" s="61"/>
      <c r="U128" s="61"/>
      <c r="V128" s="61"/>
      <c r="W128" s="61"/>
      <c r="X128" s="61"/>
      <c r="Y128" s="61"/>
      <c r="Z128" s="61"/>
    </row>
    <row r="129" spans="1:26" ht="15.75" customHeight="1">
      <c r="A129" s="61"/>
      <c r="B129" s="847"/>
      <c r="C129" s="63">
        <v>115</v>
      </c>
      <c r="D129" s="64" t="s">
        <v>247</v>
      </c>
      <c r="E129" s="62"/>
      <c r="F129" s="61"/>
      <c r="G129" s="61"/>
      <c r="H129" s="61"/>
      <c r="I129" s="61"/>
      <c r="J129" s="61"/>
      <c r="K129" s="61"/>
      <c r="L129" s="61"/>
      <c r="M129" s="61"/>
      <c r="N129" s="61"/>
      <c r="O129" s="61"/>
      <c r="P129" s="61"/>
      <c r="Q129" s="61"/>
      <c r="R129" s="61"/>
      <c r="S129" s="61"/>
      <c r="T129" s="61"/>
      <c r="U129" s="61"/>
      <c r="V129" s="61"/>
      <c r="W129" s="61"/>
      <c r="X129" s="61"/>
      <c r="Y129" s="61"/>
      <c r="Z129" s="61"/>
    </row>
    <row r="130" spans="1:26" ht="15.75" customHeight="1">
      <c r="A130" s="61"/>
      <c r="B130" s="848"/>
      <c r="C130" s="63">
        <v>116</v>
      </c>
      <c r="D130" s="64" t="s">
        <v>248</v>
      </c>
      <c r="E130" s="62"/>
      <c r="F130" s="61"/>
      <c r="G130" s="61"/>
      <c r="H130" s="61"/>
      <c r="I130" s="61"/>
      <c r="J130" s="61"/>
      <c r="K130" s="61"/>
      <c r="L130" s="61"/>
      <c r="M130" s="61"/>
      <c r="N130" s="61"/>
      <c r="O130" s="61"/>
      <c r="P130" s="61"/>
      <c r="Q130" s="61"/>
      <c r="R130" s="61"/>
      <c r="S130" s="61"/>
      <c r="T130" s="61"/>
      <c r="U130" s="61"/>
      <c r="V130" s="61"/>
      <c r="W130" s="61"/>
      <c r="X130" s="61"/>
      <c r="Y130" s="61"/>
      <c r="Z130" s="61"/>
    </row>
    <row r="131" spans="1:26" ht="15.75" customHeight="1">
      <c r="A131" s="61"/>
      <c r="B131" s="846">
        <v>14</v>
      </c>
      <c r="C131" s="844" t="s">
        <v>249</v>
      </c>
      <c r="D131" s="845"/>
      <c r="E131" s="62"/>
      <c r="F131" s="61"/>
      <c r="G131" s="61"/>
      <c r="H131" s="61"/>
      <c r="I131" s="61"/>
      <c r="J131" s="61"/>
      <c r="K131" s="61"/>
      <c r="L131" s="61"/>
      <c r="M131" s="61"/>
      <c r="N131" s="61"/>
      <c r="O131" s="61"/>
      <c r="P131" s="61"/>
      <c r="Q131" s="61"/>
      <c r="R131" s="61"/>
      <c r="S131" s="61"/>
      <c r="T131" s="61"/>
      <c r="U131" s="61"/>
      <c r="V131" s="61"/>
      <c r="W131" s="61"/>
      <c r="X131" s="61"/>
      <c r="Y131" s="61"/>
      <c r="Z131" s="61"/>
    </row>
    <row r="132" spans="1:26" ht="15.75" customHeight="1">
      <c r="A132" s="61"/>
      <c r="B132" s="847"/>
      <c r="C132" s="63">
        <v>117</v>
      </c>
      <c r="D132" s="64" t="s">
        <v>250</v>
      </c>
      <c r="E132" s="62"/>
      <c r="F132" s="61"/>
      <c r="G132" s="61"/>
      <c r="H132" s="61"/>
      <c r="I132" s="61"/>
      <c r="J132" s="61"/>
      <c r="K132" s="61"/>
      <c r="L132" s="61"/>
      <c r="M132" s="61"/>
      <c r="N132" s="61"/>
      <c r="O132" s="61"/>
      <c r="P132" s="61"/>
      <c r="Q132" s="61"/>
      <c r="R132" s="61"/>
      <c r="S132" s="61"/>
      <c r="T132" s="61"/>
      <c r="U132" s="61"/>
      <c r="V132" s="61"/>
      <c r="W132" s="61"/>
      <c r="X132" s="61"/>
      <c r="Y132" s="61"/>
      <c r="Z132" s="61"/>
    </row>
    <row r="133" spans="1:26" ht="15.75" customHeight="1">
      <c r="A133" s="61"/>
      <c r="B133" s="847"/>
      <c r="C133" s="63">
        <v>118</v>
      </c>
      <c r="D133" s="64" t="s">
        <v>251</v>
      </c>
      <c r="E133" s="62"/>
      <c r="F133" s="61"/>
      <c r="G133" s="61"/>
      <c r="H133" s="61"/>
      <c r="I133" s="61"/>
      <c r="J133" s="61"/>
      <c r="K133" s="61"/>
      <c r="L133" s="61"/>
      <c r="M133" s="61"/>
      <c r="N133" s="61"/>
      <c r="O133" s="61"/>
      <c r="P133" s="61"/>
      <c r="Q133" s="61"/>
      <c r="R133" s="61"/>
      <c r="S133" s="61"/>
      <c r="T133" s="61"/>
      <c r="U133" s="61"/>
      <c r="V133" s="61"/>
      <c r="W133" s="61"/>
      <c r="X133" s="61"/>
      <c r="Y133" s="61"/>
      <c r="Z133" s="61"/>
    </row>
    <row r="134" spans="1:26" ht="15.75" customHeight="1">
      <c r="A134" s="61"/>
      <c r="B134" s="847"/>
      <c r="C134" s="63">
        <v>119</v>
      </c>
      <c r="D134" s="64" t="s">
        <v>252</v>
      </c>
      <c r="E134" s="62"/>
      <c r="F134" s="61"/>
      <c r="G134" s="61"/>
      <c r="H134" s="61"/>
      <c r="I134" s="61"/>
      <c r="J134" s="61"/>
      <c r="K134" s="61"/>
      <c r="L134" s="61"/>
      <c r="M134" s="61"/>
      <c r="N134" s="61"/>
      <c r="O134" s="61"/>
      <c r="P134" s="61"/>
      <c r="Q134" s="61"/>
      <c r="R134" s="61"/>
      <c r="S134" s="61"/>
      <c r="T134" s="61"/>
      <c r="U134" s="61"/>
      <c r="V134" s="61"/>
      <c r="W134" s="61"/>
      <c r="X134" s="61"/>
      <c r="Y134" s="61"/>
      <c r="Z134" s="61"/>
    </row>
    <row r="135" spans="1:26" ht="15.75" customHeight="1">
      <c r="A135" s="61"/>
      <c r="B135" s="847"/>
      <c r="C135" s="63">
        <v>120</v>
      </c>
      <c r="D135" s="64" t="s">
        <v>253</v>
      </c>
      <c r="E135" s="62"/>
      <c r="F135" s="61"/>
      <c r="G135" s="61"/>
      <c r="H135" s="61"/>
      <c r="I135" s="61"/>
      <c r="J135" s="61"/>
      <c r="K135" s="61"/>
      <c r="L135" s="61"/>
      <c r="M135" s="61"/>
      <c r="N135" s="61"/>
      <c r="O135" s="61"/>
      <c r="P135" s="61"/>
      <c r="Q135" s="61"/>
      <c r="R135" s="61"/>
      <c r="S135" s="61"/>
      <c r="T135" s="61"/>
      <c r="U135" s="61"/>
      <c r="V135" s="61"/>
      <c r="W135" s="61"/>
      <c r="X135" s="61"/>
      <c r="Y135" s="61"/>
      <c r="Z135" s="61"/>
    </row>
    <row r="136" spans="1:26" ht="15.75" customHeight="1">
      <c r="A136" s="61"/>
      <c r="B136" s="847"/>
      <c r="C136" s="63">
        <v>121</v>
      </c>
      <c r="D136" s="64" t="s">
        <v>254</v>
      </c>
      <c r="E136" s="62"/>
      <c r="F136" s="61"/>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c r="A137" s="61"/>
      <c r="B137" s="847"/>
      <c r="C137" s="63">
        <v>122</v>
      </c>
      <c r="D137" s="64" t="s">
        <v>255</v>
      </c>
      <c r="E137" s="62"/>
      <c r="F137" s="61"/>
      <c r="G137" s="61"/>
      <c r="H137" s="61"/>
      <c r="I137" s="61"/>
      <c r="J137" s="61"/>
      <c r="K137" s="61"/>
      <c r="L137" s="61"/>
      <c r="M137" s="61"/>
      <c r="N137" s="61"/>
      <c r="O137" s="61"/>
      <c r="P137" s="61"/>
      <c r="Q137" s="61"/>
      <c r="R137" s="61"/>
      <c r="S137" s="61"/>
      <c r="T137" s="61"/>
      <c r="U137" s="61"/>
      <c r="V137" s="61"/>
      <c r="W137" s="61"/>
      <c r="X137" s="61"/>
      <c r="Y137" s="61"/>
      <c r="Z137" s="61"/>
    </row>
    <row r="138" spans="1:26" ht="15.75" customHeight="1">
      <c r="A138" s="61"/>
      <c r="B138" s="847"/>
      <c r="C138" s="63">
        <v>123</v>
      </c>
      <c r="D138" s="64" t="s">
        <v>256</v>
      </c>
      <c r="E138" s="62"/>
      <c r="F138" s="61"/>
      <c r="G138" s="61"/>
      <c r="H138" s="61"/>
      <c r="I138" s="61"/>
      <c r="J138" s="61"/>
      <c r="K138" s="61"/>
      <c r="L138" s="61"/>
      <c r="M138" s="61"/>
      <c r="N138" s="61"/>
      <c r="O138" s="61"/>
      <c r="P138" s="61"/>
      <c r="Q138" s="61"/>
      <c r="R138" s="61"/>
      <c r="S138" s="61"/>
      <c r="T138" s="61"/>
      <c r="U138" s="61"/>
      <c r="V138" s="61"/>
      <c r="W138" s="61"/>
      <c r="X138" s="61"/>
      <c r="Y138" s="61"/>
      <c r="Z138" s="61"/>
    </row>
    <row r="139" spans="1:26" ht="15.75" customHeight="1">
      <c r="A139" s="61"/>
      <c r="B139" s="847"/>
      <c r="C139" s="63">
        <v>124</v>
      </c>
      <c r="D139" s="64" t="s">
        <v>257</v>
      </c>
      <c r="E139" s="62"/>
      <c r="F139" s="61"/>
      <c r="G139" s="61"/>
      <c r="H139" s="61"/>
      <c r="I139" s="61"/>
      <c r="J139" s="61"/>
      <c r="K139" s="61"/>
      <c r="L139" s="61"/>
      <c r="M139" s="61"/>
      <c r="N139" s="61"/>
      <c r="O139" s="61"/>
      <c r="P139" s="61"/>
      <c r="Q139" s="61"/>
      <c r="R139" s="61"/>
      <c r="S139" s="61"/>
      <c r="T139" s="61"/>
      <c r="U139" s="61"/>
      <c r="V139" s="61"/>
      <c r="W139" s="61"/>
      <c r="X139" s="61"/>
      <c r="Y139" s="61"/>
      <c r="Z139" s="61"/>
    </row>
    <row r="140" spans="1:26" ht="15.75" customHeight="1">
      <c r="A140" s="61"/>
      <c r="B140" s="847"/>
      <c r="C140" s="63">
        <v>125</v>
      </c>
      <c r="D140" s="64" t="s">
        <v>258</v>
      </c>
      <c r="E140" s="62"/>
      <c r="F140" s="61"/>
      <c r="G140" s="61"/>
      <c r="H140" s="61"/>
      <c r="I140" s="61"/>
      <c r="J140" s="61"/>
      <c r="K140" s="61"/>
      <c r="L140" s="61"/>
      <c r="M140" s="61"/>
      <c r="N140" s="61"/>
      <c r="O140" s="61"/>
      <c r="P140" s="61"/>
      <c r="Q140" s="61"/>
      <c r="R140" s="61"/>
      <c r="S140" s="61"/>
      <c r="T140" s="61"/>
      <c r="U140" s="61"/>
      <c r="V140" s="61"/>
      <c r="W140" s="61"/>
      <c r="X140" s="61"/>
      <c r="Y140" s="61"/>
      <c r="Z140" s="61"/>
    </row>
    <row r="141" spans="1:26" ht="15.75" customHeight="1">
      <c r="A141" s="61"/>
      <c r="B141" s="848"/>
      <c r="C141" s="63">
        <v>126</v>
      </c>
      <c r="D141" s="64" t="s">
        <v>259</v>
      </c>
      <c r="E141" s="62"/>
      <c r="F141" s="61"/>
      <c r="G141" s="61"/>
      <c r="H141" s="61"/>
      <c r="I141" s="61"/>
      <c r="J141" s="61"/>
      <c r="K141" s="61"/>
      <c r="L141" s="61"/>
      <c r="M141" s="61"/>
      <c r="N141" s="61"/>
      <c r="O141" s="61"/>
      <c r="P141" s="61"/>
      <c r="Q141" s="61"/>
      <c r="R141" s="61"/>
      <c r="S141" s="61"/>
      <c r="T141" s="61"/>
      <c r="U141" s="61"/>
      <c r="V141" s="61"/>
      <c r="W141" s="61"/>
      <c r="X141" s="61"/>
      <c r="Y141" s="61"/>
      <c r="Z141" s="61"/>
    </row>
    <row r="142" spans="1:26" ht="15.75" customHeight="1">
      <c r="A142" s="61"/>
      <c r="B142" s="846">
        <v>15</v>
      </c>
      <c r="C142" s="844" t="s">
        <v>260</v>
      </c>
      <c r="D142" s="845"/>
      <c r="E142" s="62"/>
      <c r="F142" s="61"/>
      <c r="G142" s="61"/>
      <c r="H142" s="61"/>
      <c r="I142" s="61"/>
      <c r="J142" s="61"/>
      <c r="K142" s="61"/>
      <c r="L142" s="61"/>
      <c r="M142" s="61"/>
      <c r="N142" s="61"/>
      <c r="O142" s="61"/>
      <c r="P142" s="61"/>
      <c r="Q142" s="61"/>
      <c r="R142" s="61"/>
      <c r="S142" s="61"/>
      <c r="T142" s="61"/>
      <c r="U142" s="61"/>
      <c r="V142" s="61"/>
      <c r="W142" s="61"/>
      <c r="X142" s="61"/>
      <c r="Y142" s="61"/>
      <c r="Z142" s="61"/>
    </row>
    <row r="143" spans="1:26" ht="15.75" customHeight="1">
      <c r="A143" s="61"/>
      <c r="B143" s="847"/>
      <c r="C143" s="63">
        <v>127</v>
      </c>
      <c r="D143" s="64" t="s">
        <v>261</v>
      </c>
      <c r="E143" s="62"/>
      <c r="F143" s="61"/>
      <c r="G143" s="61"/>
      <c r="H143" s="61"/>
      <c r="I143" s="61"/>
      <c r="J143" s="61"/>
      <c r="K143" s="61"/>
      <c r="L143" s="61"/>
      <c r="M143" s="61"/>
      <c r="N143" s="61"/>
      <c r="O143" s="61"/>
      <c r="P143" s="61"/>
      <c r="Q143" s="61"/>
      <c r="R143" s="61"/>
      <c r="S143" s="61"/>
      <c r="T143" s="61"/>
      <c r="U143" s="61"/>
      <c r="V143" s="61"/>
      <c r="W143" s="61"/>
      <c r="X143" s="61"/>
      <c r="Y143" s="61"/>
      <c r="Z143" s="61"/>
    </row>
    <row r="144" spans="1:26" ht="15.75" customHeight="1">
      <c r="A144" s="61"/>
      <c r="B144" s="847"/>
      <c r="C144" s="63">
        <v>128</v>
      </c>
      <c r="D144" s="64" t="s">
        <v>262</v>
      </c>
      <c r="E144" s="62"/>
      <c r="F144" s="61"/>
      <c r="G144" s="61"/>
      <c r="H144" s="61"/>
      <c r="I144" s="61"/>
      <c r="J144" s="61"/>
      <c r="K144" s="61"/>
      <c r="L144" s="61"/>
      <c r="M144" s="61"/>
      <c r="N144" s="61"/>
      <c r="O144" s="61"/>
      <c r="P144" s="61"/>
      <c r="Q144" s="61"/>
      <c r="R144" s="61"/>
      <c r="S144" s="61"/>
      <c r="T144" s="61"/>
      <c r="U144" s="61"/>
      <c r="V144" s="61"/>
      <c r="W144" s="61"/>
      <c r="X144" s="61"/>
      <c r="Y144" s="61"/>
      <c r="Z144" s="61"/>
    </row>
    <row r="145" spans="1:26" ht="15.75" customHeight="1">
      <c r="A145" s="61"/>
      <c r="B145" s="847"/>
      <c r="C145" s="63">
        <v>129</v>
      </c>
      <c r="D145" s="64" t="s">
        <v>263</v>
      </c>
      <c r="E145" s="62"/>
      <c r="F145" s="61"/>
      <c r="G145" s="61"/>
      <c r="H145" s="61"/>
      <c r="I145" s="61"/>
      <c r="J145" s="61"/>
      <c r="K145" s="61"/>
      <c r="L145" s="61"/>
      <c r="M145" s="61"/>
      <c r="N145" s="61"/>
      <c r="O145" s="61"/>
      <c r="P145" s="61"/>
      <c r="Q145" s="61"/>
      <c r="R145" s="61"/>
      <c r="S145" s="61"/>
      <c r="T145" s="61"/>
      <c r="U145" s="61"/>
      <c r="V145" s="61"/>
      <c r="W145" s="61"/>
      <c r="X145" s="61"/>
      <c r="Y145" s="61"/>
      <c r="Z145" s="61"/>
    </row>
    <row r="146" spans="1:26" ht="15.75" customHeight="1">
      <c r="A146" s="61"/>
      <c r="B146" s="847"/>
      <c r="C146" s="63">
        <v>130</v>
      </c>
      <c r="D146" s="64" t="s">
        <v>264</v>
      </c>
      <c r="E146" s="62"/>
      <c r="F146" s="61"/>
      <c r="G146" s="61"/>
      <c r="H146" s="61"/>
      <c r="I146" s="61"/>
      <c r="J146" s="61"/>
      <c r="K146" s="61"/>
      <c r="L146" s="61"/>
      <c r="M146" s="61"/>
      <c r="N146" s="61"/>
      <c r="O146" s="61"/>
      <c r="P146" s="61"/>
      <c r="Q146" s="61"/>
      <c r="R146" s="61"/>
      <c r="S146" s="61"/>
      <c r="T146" s="61"/>
      <c r="U146" s="61"/>
      <c r="V146" s="61"/>
      <c r="W146" s="61"/>
      <c r="X146" s="61"/>
      <c r="Y146" s="61"/>
      <c r="Z146" s="61"/>
    </row>
    <row r="147" spans="1:26" ht="15.75" customHeight="1">
      <c r="A147" s="61"/>
      <c r="B147" s="847"/>
      <c r="C147" s="63">
        <v>131</v>
      </c>
      <c r="D147" s="64" t="s">
        <v>265</v>
      </c>
      <c r="E147" s="62"/>
      <c r="F147" s="61"/>
      <c r="G147" s="61"/>
      <c r="H147" s="61"/>
      <c r="I147" s="61"/>
      <c r="J147" s="61"/>
      <c r="K147" s="61"/>
      <c r="L147" s="61"/>
      <c r="M147" s="61"/>
      <c r="N147" s="61"/>
      <c r="O147" s="61"/>
      <c r="P147" s="61"/>
      <c r="Q147" s="61"/>
      <c r="R147" s="61"/>
      <c r="S147" s="61"/>
      <c r="T147" s="61"/>
      <c r="U147" s="61"/>
      <c r="V147" s="61"/>
      <c r="W147" s="61"/>
      <c r="X147" s="61"/>
      <c r="Y147" s="61"/>
      <c r="Z147" s="61"/>
    </row>
    <row r="148" spans="1:26" ht="15.75" customHeight="1">
      <c r="A148" s="61"/>
      <c r="B148" s="847"/>
      <c r="C148" s="63">
        <v>132</v>
      </c>
      <c r="D148" s="64" t="s">
        <v>266</v>
      </c>
      <c r="E148" s="62"/>
      <c r="F148" s="61"/>
      <c r="G148" s="61"/>
      <c r="H148" s="61"/>
      <c r="I148" s="61"/>
      <c r="J148" s="61"/>
      <c r="K148" s="61"/>
      <c r="L148" s="61"/>
      <c r="M148" s="61"/>
      <c r="N148" s="61"/>
      <c r="O148" s="61"/>
      <c r="P148" s="61"/>
      <c r="Q148" s="61"/>
      <c r="R148" s="61"/>
      <c r="S148" s="61"/>
      <c r="T148" s="61"/>
      <c r="U148" s="61"/>
      <c r="V148" s="61"/>
      <c r="W148" s="61"/>
      <c r="X148" s="61"/>
      <c r="Y148" s="61"/>
      <c r="Z148" s="61"/>
    </row>
    <row r="149" spans="1:26" ht="15.75" customHeight="1">
      <c r="A149" s="61"/>
      <c r="B149" s="847"/>
      <c r="C149" s="63">
        <v>133</v>
      </c>
      <c r="D149" s="64" t="s">
        <v>267</v>
      </c>
      <c r="E149" s="62"/>
      <c r="F149" s="61"/>
      <c r="G149" s="61"/>
      <c r="H149" s="61"/>
      <c r="I149" s="61"/>
      <c r="J149" s="61"/>
      <c r="K149" s="61"/>
      <c r="L149" s="61"/>
      <c r="M149" s="61"/>
      <c r="N149" s="61"/>
      <c r="O149" s="61"/>
      <c r="P149" s="61"/>
      <c r="Q149" s="61"/>
      <c r="R149" s="61"/>
      <c r="S149" s="61"/>
      <c r="T149" s="61"/>
      <c r="U149" s="61"/>
      <c r="V149" s="61"/>
      <c r="W149" s="61"/>
      <c r="X149" s="61"/>
      <c r="Y149" s="61"/>
      <c r="Z149" s="61"/>
    </row>
    <row r="150" spans="1:26" ht="15.75" customHeight="1">
      <c r="A150" s="61"/>
      <c r="B150" s="847"/>
      <c r="C150" s="63">
        <v>134</v>
      </c>
      <c r="D150" s="64" t="s">
        <v>268</v>
      </c>
      <c r="E150" s="62"/>
      <c r="F150" s="61"/>
      <c r="G150" s="61"/>
      <c r="H150" s="61"/>
      <c r="I150" s="61"/>
      <c r="J150" s="61"/>
      <c r="K150" s="61"/>
      <c r="L150" s="61"/>
      <c r="M150" s="61"/>
      <c r="N150" s="61"/>
      <c r="O150" s="61"/>
      <c r="P150" s="61"/>
      <c r="Q150" s="61"/>
      <c r="R150" s="61"/>
      <c r="S150" s="61"/>
      <c r="T150" s="61"/>
      <c r="U150" s="61"/>
      <c r="V150" s="61"/>
      <c r="W150" s="61"/>
      <c r="X150" s="61"/>
      <c r="Y150" s="61"/>
      <c r="Z150" s="61"/>
    </row>
    <row r="151" spans="1:26" ht="15.75" customHeight="1">
      <c r="A151" s="61"/>
      <c r="B151" s="847"/>
      <c r="C151" s="63">
        <v>135</v>
      </c>
      <c r="D151" s="64" t="s">
        <v>269</v>
      </c>
      <c r="E151" s="62"/>
      <c r="F151" s="61"/>
      <c r="G151" s="61"/>
      <c r="H151" s="61"/>
      <c r="I151" s="61"/>
      <c r="J151" s="61"/>
      <c r="K151" s="61"/>
      <c r="L151" s="61"/>
      <c r="M151" s="61"/>
      <c r="N151" s="61"/>
      <c r="O151" s="61"/>
      <c r="P151" s="61"/>
      <c r="Q151" s="61"/>
      <c r="R151" s="61"/>
      <c r="S151" s="61"/>
      <c r="T151" s="61"/>
      <c r="U151" s="61"/>
      <c r="V151" s="61"/>
      <c r="W151" s="61"/>
      <c r="X151" s="61"/>
      <c r="Y151" s="61"/>
      <c r="Z151" s="61"/>
    </row>
    <row r="152" spans="1:26" ht="15.75" customHeight="1">
      <c r="A152" s="61"/>
      <c r="B152" s="847"/>
      <c r="C152" s="63">
        <v>136</v>
      </c>
      <c r="D152" s="64" t="s">
        <v>270</v>
      </c>
      <c r="E152" s="62"/>
      <c r="F152" s="61"/>
      <c r="G152" s="61"/>
      <c r="H152" s="61"/>
      <c r="I152" s="61"/>
      <c r="J152" s="61"/>
      <c r="K152" s="61"/>
      <c r="L152" s="61"/>
      <c r="M152" s="61"/>
      <c r="N152" s="61"/>
      <c r="O152" s="61"/>
      <c r="P152" s="61"/>
      <c r="Q152" s="61"/>
      <c r="R152" s="61"/>
      <c r="S152" s="61"/>
      <c r="T152" s="61"/>
      <c r="U152" s="61"/>
      <c r="V152" s="61"/>
      <c r="W152" s="61"/>
      <c r="X152" s="61"/>
      <c r="Y152" s="61"/>
      <c r="Z152" s="61"/>
    </row>
    <row r="153" spans="1:26" ht="15.75" customHeight="1">
      <c r="A153" s="61"/>
      <c r="B153" s="847"/>
      <c r="C153" s="63">
        <v>137</v>
      </c>
      <c r="D153" s="64" t="s">
        <v>271</v>
      </c>
      <c r="E153" s="62"/>
      <c r="F153" s="61"/>
      <c r="G153" s="61"/>
      <c r="H153" s="61"/>
      <c r="I153" s="61"/>
      <c r="J153" s="61"/>
      <c r="K153" s="61"/>
      <c r="L153" s="61"/>
      <c r="M153" s="61"/>
      <c r="N153" s="61"/>
      <c r="O153" s="61"/>
      <c r="P153" s="61"/>
      <c r="Q153" s="61"/>
      <c r="R153" s="61"/>
      <c r="S153" s="61"/>
      <c r="T153" s="61"/>
      <c r="U153" s="61"/>
      <c r="V153" s="61"/>
      <c r="W153" s="61"/>
      <c r="X153" s="61"/>
      <c r="Y153" s="61"/>
      <c r="Z153" s="61"/>
    </row>
    <row r="154" spans="1:26" ht="15.75" customHeight="1">
      <c r="A154" s="61"/>
      <c r="B154" s="848"/>
      <c r="C154" s="63">
        <v>138</v>
      </c>
      <c r="D154" s="64" t="s">
        <v>272</v>
      </c>
      <c r="E154" s="62"/>
      <c r="F154" s="61"/>
      <c r="G154" s="61"/>
      <c r="H154" s="61"/>
      <c r="I154" s="61"/>
      <c r="J154" s="61"/>
      <c r="K154" s="61"/>
      <c r="L154" s="61"/>
      <c r="M154" s="61"/>
      <c r="N154" s="61"/>
      <c r="O154" s="61"/>
      <c r="P154" s="61"/>
      <c r="Q154" s="61"/>
      <c r="R154" s="61"/>
      <c r="S154" s="61"/>
      <c r="T154" s="61"/>
      <c r="U154" s="61"/>
      <c r="V154" s="61"/>
      <c r="W154" s="61"/>
      <c r="X154" s="61"/>
      <c r="Y154" s="61"/>
      <c r="Z154" s="61"/>
    </row>
    <row r="155" spans="1:26" ht="15.75" customHeight="1">
      <c r="A155" s="61"/>
      <c r="B155" s="846">
        <v>16</v>
      </c>
      <c r="C155" s="844" t="s">
        <v>273</v>
      </c>
      <c r="D155" s="845"/>
      <c r="E155" s="62"/>
      <c r="F155" s="61"/>
      <c r="G155" s="61"/>
      <c r="H155" s="61"/>
      <c r="I155" s="61"/>
      <c r="J155" s="61"/>
      <c r="K155" s="61"/>
      <c r="L155" s="61"/>
      <c r="M155" s="61"/>
      <c r="N155" s="61"/>
      <c r="O155" s="61"/>
      <c r="P155" s="61"/>
      <c r="Q155" s="61"/>
      <c r="R155" s="61"/>
      <c r="S155" s="61"/>
      <c r="T155" s="61"/>
      <c r="U155" s="61"/>
      <c r="V155" s="61"/>
      <c r="W155" s="61"/>
      <c r="X155" s="61"/>
      <c r="Y155" s="61"/>
      <c r="Z155" s="61"/>
    </row>
    <row r="156" spans="1:26" ht="15.75" customHeight="1">
      <c r="A156" s="61"/>
      <c r="B156" s="847"/>
      <c r="C156" s="63">
        <v>139</v>
      </c>
      <c r="D156" s="67" t="s">
        <v>274</v>
      </c>
      <c r="E156" s="62"/>
      <c r="F156" s="61"/>
      <c r="G156" s="61"/>
      <c r="H156" s="61"/>
      <c r="I156" s="61"/>
      <c r="J156" s="61"/>
      <c r="K156" s="61"/>
      <c r="L156" s="61"/>
      <c r="M156" s="61"/>
      <c r="N156" s="61"/>
      <c r="O156" s="61"/>
      <c r="P156" s="61"/>
      <c r="Q156" s="61"/>
      <c r="R156" s="61"/>
      <c r="S156" s="61"/>
      <c r="T156" s="61"/>
      <c r="U156" s="61"/>
      <c r="V156" s="61"/>
      <c r="W156" s="61"/>
      <c r="X156" s="61"/>
      <c r="Y156" s="61"/>
      <c r="Z156" s="61"/>
    </row>
    <row r="157" spans="1:26" ht="15.75" customHeight="1">
      <c r="A157" s="61"/>
      <c r="B157" s="847"/>
      <c r="C157" s="63">
        <v>140</v>
      </c>
      <c r="D157" s="64" t="s">
        <v>275</v>
      </c>
      <c r="E157" s="62"/>
      <c r="F157" s="61"/>
      <c r="G157" s="61"/>
      <c r="H157" s="61"/>
      <c r="I157" s="61"/>
      <c r="J157" s="61"/>
      <c r="K157" s="61"/>
      <c r="L157" s="61"/>
      <c r="M157" s="61"/>
      <c r="N157" s="61"/>
      <c r="O157" s="61"/>
      <c r="P157" s="61"/>
      <c r="Q157" s="61"/>
      <c r="R157" s="61"/>
      <c r="S157" s="61"/>
      <c r="T157" s="61"/>
      <c r="U157" s="61"/>
      <c r="V157" s="61"/>
      <c r="W157" s="61"/>
      <c r="X157" s="61"/>
      <c r="Y157" s="61"/>
      <c r="Z157" s="61"/>
    </row>
    <row r="158" spans="1:26" ht="15.75" customHeight="1">
      <c r="A158" s="61"/>
      <c r="B158" s="847"/>
      <c r="C158" s="63">
        <v>141</v>
      </c>
      <c r="D158" s="64" t="s">
        <v>276</v>
      </c>
      <c r="E158" s="62"/>
      <c r="F158" s="61"/>
      <c r="G158" s="61"/>
      <c r="H158" s="61"/>
      <c r="I158" s="61"/>
      <c r="J158" s="61"/>
      <c r="K158" s="61"/>
      <c r="L158" s="61"/>
      <c r="M158" s="61"/>
      <c r="N158" s="61"/>
      <c r="O158" s="61"/>
      <c r="P158" s="61"/>
      <c r="Q158" s="61"/>
      <c r="R158" s="61"/>
      <c r="S158" s="61"/>
      <c r="T158" s="61"/>
      <c r="U158" s="61"/>
      <c r="V158" s="61"/>
      <c r="W158" s="61"/>
      <c r="X158" s="61"/>
      <c r="Y158" s="61"/>
      <c r="Z158" s="61"/>
    </row>
    <row r="159" spans="1:26" ht="15.75" customHeight="1">
      <c r="A159" s="61"/>
      <c r="B159" s="847"/>
      <c r="C159" s="63">
        <v>142</v>
      </c>
      <c r="D159" s="64" t="s">
        <v>277</v>
      </c>
      <c r="E159" s="62"/>
      <c r="F159" s="61"/>
      <c r="G159" s="61"/>
      <c r="H159" s="61"/>
      <c r="I159" s="61"/>
      <c r="J159" s="61"/>
      <c r="K159" s="61"/>
      <c r="L159" s="61"/>
      <c r="M159" s="61"/>
      <c r="N159" s="61"/>
      <c r="O159" s="61"/>
      <c r="P159" s="61"/>
      <c r="Q159" s="61"/>
      <c r="R159" s="61"/>
      <c r="S159" s="61"/>
      <c r="T159" s="61"/>
      <c r="U159" s="61"/>
      <c r="V159" s="61"/>
      <c r="W159" s="61"/>
      <c r="X159" s="61"/>
      <c r="Y159" s="61"/>
      <c r="Z159" s="61"/>
    </row>
    <row r="160" spans="1:26" ht="15.75" customHeight="1">
      <c r="A160" s="61"/>
      <c r="B160" s="847"/>
      <c r="C160" s="65">
        <v>143</v>
      </c>
      <c r="D160" s="66" t="s">
        <v>278</v>
      </c>
      <c r="E160" s="62"/>
      <c r="F160" s="61"/>
      <c r="G160" s="61"/>
      <c r="H160" s="61"/>
      <c r="I160" s="61"/>
      <c r="J160" s="61"/>
      <c r="K160" s="61"/>
      <c r="L160" s="61"/>
      <c r="M160" s="61"/>
      <c r="N160" s="61"/>
      <c r="O160" s="61"/>
      <c r="P160" s="61"/>
      <c r="Q160" s="61"/>
      <c r="R160" s="61"/>
      <c r="S160" s="61"/>
      <c r="T160" s="61"/>
      <c r="U160" s="61"/>
      <c r="V160" s="61"/>
      <c r="W160" s="61"/>
      <c r="X160" s="61"/>
      <c r="Y160" s="61"/>
      <c r="Z160" s="61"/>
    </row>
    <row r="161" spans="1:26" ht="15.75" customHeight="1">
      <c r="A161" s="61"/>
      <c r="B161" s="847"/>
      <c r="C161" s="65">
        <v>144</v>
      </c>
      <c r="D161" s="66" t="s">
        <v>279</v>
      </c>
      <c r="E161" s="62"/>
      <c r="F161" s="61"/>
      <c r="G161" s="61"/>
      <c r="H161" s="61"/>
      <c r="I161" s="61"/>
      <c r="J161" s="61"/>
      <c r="K161" s="61"/>
      <c r="L161" s="61"/>
      <c r="M161" s="61"/>
      <c r="N161" s="61"/>
      <c r="O161" s="61"/>
      <c r="P161" s="61"/>
      <c r="Q161" s="61"/>
      <c r="R161" s="61"/>
      <c r="S161" s="61"/>
      <c r="T161" s="61"/>
      <c r="U161" s="61"/>
      <c r="V161" s="61"/>
      <c r="W161" s="61"/>
      <c r="X161" s="61"/>
      <c r="Y161" s="61"/>
      <c r="Z161" s="61"/>
    </row>
    <row r="162" spans="1:26" ht="15.75" customHeight="1">
      <c r="A162" s="61"/>
      <c r="B162" s="847"/>
      <c r="C162" s="65">
        <v>145</v>
      </c>
      <c r="D162" s="66" t="s">
        <v>280</v>
      </c>
      <c r="E162" s="62"/>
      <c r="F162" s="61"/>
      <c r="G162" s="61"/>
      <c r="H162" s="61"/>
      <c r="I162" s="61"/>
      <c r="J162" s="61"/>
      <c r="K162" s="61"/>
      <c r="L162" s="61"/>
      <c r="M162" s="61"/>
      <c r="N162" s="61"/>
      <c r="O162" s="61"/>
      <c r="P162" s="61"/>
      <c r="Q162" s="61"/>
      <c r="R162" s="61"/>
      <c r="S162" s="61"/>
      <c r="T162" s="61"/>
      <c r="U162" s="61"/>
      <c r="V162" s="61"/>
      <c r="W162" s="61"/>
      <c r="X162" s="61"/>
      <c r="Y162" s="61"/>
      <c r="Z162" s="61"/>
    </row>
    <row r="163" spans="1:26" ht="15.75" customHeight="1">
      <c r="A163" s="61"/>
      <c r="B163" s="847"/>
      <c r="C163" s="63">
        <v>146</v>
      </c>
      <c r="D163" s="64" t="s">
        <v>281</v>
      </c>
      <c r="E163" s="62"/>
      <c r="F163" s="61"/>
      <c r="G163" s="61"/>
      <c r="H163" s="61"/>
      <c r="I163" s="61"/>
      <c r="J163" s="61"/>
      <c r="K163" s="61"/>
      <c r="L163" s="61"/>
      <c r="M163" s="61"/>
      <c r="N163" s="61"/>
      <c r="O163" s="61"/>
      <c r="P163" s="61"/>
      <c r="Q163" s="61"/>
      <c r="R163" s="61"/>
      <c r="S163" s="61"/>
      <c r="T163" s="61"/>
      <c r="U163" s="61"/>
      <c r="V163" s="61"/>
      <c r="W163" s="61"/>
      <c r="X163" s="61"/>
      <c r="Y163" s="61"/>
      <c r="Z163" s="61"/>
    </row>
    <row r="164" spans="1:26" ht="15.75" customHeight="1">
      <c r="A164" s="61"/>
      <c r="B164" s="847"/>
      <c r="C164" s="63">
        <v>147</v>
      </c>
      <c r="D164" s="64" t="s">
        <v>282</v>
      </c>
      <c r="E164" s="62"/>
      <c r="F164" s="61"/>
      <c r="G164" s="61"/>
      <c r="H164" s="61"/>
      <c r="I164" s="61"/>
      <c r="J164" s="61"/>
      <c r="K164" s="61"/>
      <c r="L164" s="61"/>
      <c r="M164" s="61"/>
      <c r="N164" s="61"/>
      <c r="O164" s="61"/>
      <c r="P164" s="61"/>
      <c r="Q164" s="61"/>
      <c r="R164" s="61"/>
      <c r="S164" s="61"/>
      <c r="T164" s="61"/>
      <c r="U164" s="61"/>
      <c r="V164" s="61"/>
      <c r="W164" s="61"/>
      <c r="X164" s="61"/>
      <c r="Y164" s="61"/>
      <c r="Z164" s="61"/>
    </row>
    <row r="165" spans="1:26" ht="15.75" customHeight="1">
      <c r="A165" s="61"/>
      <c r="B165" s="847"/>
      <c r="C165" s="65">
        <v>148</v>
      </c>
      <c r="D165" s="66" t="s">
        <v>283</v>
      </c>
      <c r="E165" s="62"/>
      <c r="F165" s="61"/>
      <c r="G165" s="61"/>
      <c r="H165" s="61"/>
      <c r="I165" s="61"/>
      <c r="J165" s="61"/>
      <c r="K165" s="61"/>
      <c r="L165" s="61"/>
      <c r="M165" s="61"/>
      <c r="N165" s="61"/>
      <c r="O165" s="61"/>
      <c r="P165" s="61"/>
      <c r="Q165" s="61"/>
      <c r="R165" s="61"/>
      <c r="S165" s="61"/>
      <c r="T165" s="61"/>
      <c r="U165" s="61"/>
      <c r="V165" s="61"/>
      <c r="W165" s="61"/>
      <c r="X165" s="61"/>
      <c r="Y165" s="61"/>
      <c r="Z165" s="61"/>
    </row>
    <row r="166" spans="1:26" ht="15.75" customHeight="1">
      <c r="A166" s="61"/>
      <c r="B166" s="847"/>
      <c r="C166" s="63">
        <v>149</v>
      </c>
      <c r="D166" s="64" t="s">
        <v>284</v>
      </c>
      <c r="E166" s="62"/>
      <c r="F166" s="61"/>
      <c r="G166" s="61"/>
      <c r="H166" s="61"/>
      <c r="I166" s="61"/>
      <c r="J166" s="61"/>
      <c r="K166" s="61"/>
      <c r="L166" s="61"/>
      <c r="M166" s="61"/>
      <c r="N166" s="61"/>
      <c r="O166" s="61"/>
      <c r="P166" s="61"/>
      <c r="Q166" s="61"/>
      <c r="R166" s="61"/>
      <c r="S166" s="61"/>
      <c r="T166" s="61"/>
      <c r="U166" s="61"/>
      <c r="V166" s="61"/>
      <c r="W166" s="61"/>
      <c r="X166" s="61"/>
      <c r="Y166" s="61"/>
      <c r="Z166" s="61"/>
    </row>
    <row r="167" spans="1:26" ht="15.75" customHeight="1">
      <c r="A167" s="61"/>
      <c r="B167" s="848"/>
      <c r="C167" s="63">
        <v>150</v>
      </c>
      <c r="D167" s="64" t="s">
        <v>285</v>
      </c>
      <c r="E167" s="62"/>
      <c r="F167" s="61"/>
      <c r="G167" s="61"/>
      <c r="H167" s="61"/>
      <c r="I167" s="61"/>
      <c r="J167" s="61"/>
      <c r="K167" s="61"/>
      <c r="L167" s="61"/>
      <c r="M167" s="61"/>
      <c r="N167" s="61"/>
      <c r="O167" s="61"/>
      <c r="P167" s="61"/>
      <c r="Q167" s="61"/>
      <c r="R167" s="61"/>
      <c r="S167" s="61"/>
      <c r="T167" s="61"/>
      <c r="U167" s="61"/>
      <c r="V167" s="61"/>
      <c r="W167" s="61"/>
      <c r="X167" s="61"/>
      <c r="Y167" s="61"/>
      <c r="Z167" s="61"/>
    </row>
    <row r="168" spans="1:26" ht="15.75" customHeight="1">
      <c r="A168" s="61"/>
      <c r="B168" s="846">
        <v>17</v>
      </c>
      <c r="C168" s="844" t="s">
        <v>286</v>
      </c>
      <c r="D168" s="845"/>
      <c r="E168" s="62"/>
      <c r="F168" s="61"/>
      <c r="G168" s="61"/>
      <c r="H168" s="61"/>
      <c r="I168" s="61"/>
      <c r="J168" s="61"/>
      <c r="K168" s="61"/>
      <c r="L168" s="61"/>
      <c r="M168" s="61"/>
      <c r="N168" s="61"/>
      <c r="O168" s="61"/>
      <c r="P168" s="61"/>
      <c r="Q168" s="61"/>
      <c r="R168" s="61"/>
      <c r="S168" s="61"/>
      <c r="T168" s="61"/>
      <c r="U168" s="61"/>
      <c r="V168" s="61"/>
      <c r="W168" s="61"/>
      <c r="X168" s="61"/>
      <c r="Y168" s="61"/>
      <c r="Z168" s="61"/>
    </row>
    <row r="169" spans="1:26" ht="15.75" customHeight="1">
      <c r="A169" s="61"/>
      <c r="B169" s="847"/>
      <c r="C169" s="63">
        <v>151</v>
      </c>
      <c r="D169" s="64" t="s">
        <v>287</v>
      </c>
      <c r="E169" s="62"/>
      <c r="F169" s="61"/>
      <c r="G169" s="61"/>
      <c r="H169" s="61"/>
      <c r="I169" s="61"/>
      <c r="J169" s="61"/>
      <c r="K169" s="61"/>
      <c r="L169" s="61"/>
      <c r="M169" s="61"/>
      <c r="N169" s="61"/>
      <c r="O169" s="61"/>
      <c r="P169" s="61"/>
      <c r="Q169" s="61"/>
      <c r="R169" s="61"/>
      <c r="S169" s="61"/>
      <c r="T169" s="61"/>
      <c r="U169" s="61"/>
      <c r="V169" s="61"/>
      <c r="W169" s="61"/>
      <c r="X169" s="61"/>
      <c r="Y169" s="61"/>
      <c r="Z169" s="61"/>
    </row>
    <row r="170" spans="1:26" ht="15.75" customHeight="1">
      <c r="A170" s="61"/>
      <c r="B170" s="847"/>
      <c r="C170" s="63">
        <v>152</v>
      </c>
      <c r="D170" s="64" t="s">
        <v>288</v>
      </c>
      <c r="E170" s="62"/>
      <c r="F170" s="61"/>
      <c r="G170" s="61"/>
      <c r="H170" s="61"/>
      <c r="I170" s="61"/>
      <c r="J170" s="61"/>
      <c r="K170" s="61"/>
      <c r="L170" s="61"/>
      <c r="M170" s="61"/>
      <c r="N170" s="61"/>
      <c r="O170" s="61"/>
      <c r="P170" s="61"/>
      <c r="Q170" s="61"/>
      <c r="R170" s="61"/>
      <c r="S170" s="61"/>
      <c r="T170" s="61"/>
      <c r="U170" s="61"/>
      <c r="V170" s="61"/>
      <c r="W170" s="61"/>
      <c r="X170" s="61"/>
      <c r="Y170" s="61"/>
      <c r="Z170" s="61"/>
    </row>
    <row r="171" spans="1:26" ht="15.75" customHeight="1">
      <c r="A171" s="61"/>
      <c r="B171" s="847"/>
      <c r="C171" s="63">
        <v>153</v>
      </c>
      <c r="D171" s="64" t="s">
        <v>289</v>
      </c>
      <c r="E171" s="62"/>
      <c r="F171" s="61"/>
      <c r="G171" s="61"/>
      <c r="H171" s="61"/>
      <c r="I171" s="61"/>
      <c r="J171" s="61"/>
      <c r="K171" s="61"/>
      <c r="L171" s="61"/>
      <c r="M171" s="61"/>
      <c r="N171" s="61"/>
      <c r="O171" s="61"/>
      <c r="P171" s="61"/>
      <c r="Q171" s="61"/>
      <c r="R171" s="61"/>
      <c r="S171" s="61"/>
      <c r="T171" s="61"/>
      <c r="U171" s="61"/>
      <c r="V171" s="61"/>
      <c r="W171" s="61"/>
      <c r="X171" s="61"/>
      <c r="Y171" s="61"/>
      <c r="Z171" s="61"/>
    </row>
    <row r="172" spans="1:26" ht="15.75" customHeight="1">
      <c r="A172" s="61"/>
      <c r="B172" s="847"/>
      <c r="C172" s="63">
        <v>154</v>
      </c>
      <c r="D172" s="64" t="s">
        <v>290</v>
      </c>
      <c r="E172" s="62"/>
      <c r="F172" s="61"/>
      <c r="G172" s="61"/>
      <c r="H172" s="61"/>
      <c r="I172" s="61"/>
      <c r="J172" s="61"/>
      <c r="K172" s="61"/>
      <c r="L172" s="61"/>
      <c r="M172" s="61"/>
      <c r="N172" s="61"/>
      <c r="O172" s="61"/>
      <c r="P172" s="61"/>
      <c r="Q172" s="61"/>
      <c r="R172" s="61"/>
      <c r="S172" s="61"/>
      <c r="T172" s="61"/>
      <c r="U172" s="61"/>
      <c r="V172" s="61"/>
      <c r="W172" s="61"/>
      <c r="X172" s="61"/>
      <c r="Y172" s="61"/>
      <c r="Z172" s="61"/>
    </row>
    <row r="173" spans="1:26" ht="15.75" customHeight="1">
      <c r="A173" s="61"/>
      <c r="B173" s="847"/>
      <c r="C173" s="63">
        <v>155</v>
      </c>
      <c r="D173" s="64" t="s">
        <v>291</v>
      </c>
      <c r="E173" s="62"/>
      <c r="F173" s="61"/>
      <c r="G173" s="61"/>
      <c r="H173" s="61"/>
      <c r="I173" s="61"/>
      <c r="J173" s="61"/>
      <c r="K173" s="61"/>
      <c r="L173" s="61"/>
      <c r="M173" s="61"/>
      <c r="N173" s="61"/>
      <c r="O173" s="61"/>
      <c r="P173" s="61"/>
      <c r="Q173" s="61"/>
      <c r="R173" s="61"/>
      <c r="S173" s="61"/>
      <c r="T173" s="61"/>
      <c r="U173" s="61"/>
      <c r="V173" s="61"/>
      <c r="W173" s="61"/>
      <c r="X173" s="61"/>
      <c r="Y173" s="61"/>
      <c r="Z173" s="61"/>
    </row>
    <row r="174" spans="1:26" ht="15.75" customHeight="1">
      <c r="A174" s="61"/>
      <c r="B174" s="847"/>
      <c r="C174" s="63">
        <v>156</v>
      </c>
      <c r="D174" s="64" t="s">
        <v>292</v>
      </c>
      <c r="E174" s="62"/>
      <c r="F174" s="61"/>
      <c r="G174" s="61"/>
      <c r="H174" s="61"/>
      <c r="I174" s="61"/>
      <c r="J174" s="61"/>
      <c r="K174" s="61"/>
      <c r="L174" s="61"/>
      <c r="M174" s="61"/>
      <c r="N174" s="61"/>
      <c r="O174" s="61"/>
      <c r="P174" s="61"/>
      <c r="Q174" s="61"/>
      <c r="R174" s="61"/>
      <c r="S174" s="61"/>
      <c r="T174" s="61"/>
      <c r="U174" s="61"/>
      <c r="V174" s="61"/>
      <c r="W174" s="61"/>
      <c r="X174" s="61"/>
      <c r="Y174" s="61"/>
      <c r="Z174" s="61"/>
    </row>
    <row r="175" spans="1:26" ht="15.75" customHeight="1">
      <c r="A175" s="61"/>
      <c r="B175" s="847"/>
      <c r="C175" s="63">
        <v>157</v>
      </c>
      <c r="D175" s="64" t="s">
        <v>293</v>
      </c>
      <c r="E175" s="62"/>
      <c r="F175" s="61"/>
      <c r="G175" s="61"/>
      <c r="H175" s="61"/>
      <c r="I175" s="61"/>
      <c r="J175" s="61"/>
      <c r="K175" s="61"/>
      <c r="L175" s="61"/>
      <c r="M175" s="61"/>
      <c r="N175" s="61"/>
      <c r="O175" s="61"/>
      <c r="P175" s="61"/>
      <c r="Q175" s="61"/>
      <c r="R175" s="61"/>
      <c r="S175" s="61"/>
      <c r="T175" s="61"/>
      <c r="U175" s="61"/>
      <c r="V175" s="61"/>
      <c r="W175" s="61"/>
      <c r="X175" s="61"/>
      <c r="Y175" s="61"/>
      <c r="Z175" s="61"/>
    </row>
    <row r="176" spans="1:26" ht="15.75" customHeight="1">
      <c r="A176" s="61"/>
      <c r="B176" s="847"/>
      <c r="C176" s="63">
        <v>158</v>
      </c>
      <c r="D176" s="64" t="s">
        <v>294</v>
      </c>
      <c r="E176" s="62"/>
      <c r="F176" s="61"/>
      <c r="G176" s="61"/>
      <c r="H176" s="61"/>
      <c r="I176" s="61"/>
      <c r="J176" s="61"/>
      <c r="K176" s="61"/>
      <c r="L176" s="61"/>
      <c r="M176" s="61"/>
      <c r="N176" s="61"/>
      <c r="O176" s="61"/>
      <c r="P176" s="61"/>
      <c r="Q176" s="61"/>
      <c r="R176" s="61"/>
      <c r="S176" s="61"/>
      <c r="T176" s="61"/>
      <c r="U176" s="61"/>
      <c r="V176" s="61"/>
      <c r="W176" s="61"/>
      <c r="X176" s="61"/>
      <c r="Y176" s="61"/>
      <c r="Z176" s="61"/>
    </row>
    <row r="177" spans="1:26" ht="15.75" customHeight="1">
      <c r="A177" s="61"/>
      <c r="B177" s="847"/>
      <c r="C177" s="63">
        <v>159</v>
      </c>
      <c r="D177" s="64" t="s">
        <v>295</v>
      </c>
      <c r="E177" s="62"/>
      <c r="F177" s="61"/>
      <c r="G177" s="61"/>
      <c r="H177" s="61"/>
      <c r="I177" s="61"/>
      <c r="J177" s="61"/>
      <c r="K177" s="61"/>
      <c r="L177" s="61"/>
      <c r="M177" s="61"/>
      <c r="N177" s="61"/>
      <c r="O177" s="61"/>
      <c r="P177" s="61"/>
      <c r="Q177" s="61"/>
      <c r="R177" s="61"/>
      <c r="S177" s="61"/>
      <c r="T177" s="61"/>
      <c r="U177" s="61"/>
      <c r="V177" s="61"/>
      <c r="W177" s="61"/>
      <c r="X177" s="61"/>
      <c r="Y177" s="61"/>
      <c r="Z177" s="61"/>
    </row>
    <row r="178" spans="1:26" ht="15.75" customHeight="1">
      <c r="A178" s="61"/>
      <c r="B178" s="847"/>
      <c r="C178" s="63">
        <v>160</v>
      </c>
      <c r="D178" s="64" t="s">
        <v>296</v>
      </c>
      <c r="E178" s="62"/>
      <c r="F178" s="61"/>
      <c r="G178" s="61"/>
      <c r="H178" s="61"/>
      <c r="I178" s="61"/>
      <c r="J178" s="61"/>
      <c r="K178" s="61"/>
      <c r="L178" s="61"/>
      <c r="M178" s="61"/>
      <c r="N178" s="61"/>
      <c r="O178" s="61"/>
      <c r="P178" s="61"/>
      <c r="Q178" s="61"/>
      <c r="R178" s="61"/>
      <c r="S178" s="61"/>
      <c r="T178" s="61"/>
      <c r="U178" s="61"/>
      <c r="V178" s="61"/>
      <c r="W178" s="61"/>
      <c r="X178" s="61"/>
      <c r="Y178" s="61"/>
      <c r="Z178" s="61"/>
    </row>
    <row r="179" spans="1:26" ht="15.75" customHeight="1">
      <c r="A179" s="61"/>
      <c r="B179" s="847"/>
      <c r="C179" s="63">
        <v>161</v>
      </c>
      <c r="D179" s="64" t="s">
        <v>297</v>
      </c>
      <c r="E179" s="62"/>
      <c r="F179" s="61"/>
      <c r="G179" s="61"/>
      <c r="H179" s="61"/>
      <c r="I179" s="61"/>
      <c r="J179" s="61"/>
      <c r="K179" s="61"/>
      <c r="L179" s="61"/>
      <c r="M179" s="61"/>
      <c r="N179" s="61"/>
      <c r="O179" s="61"/>
      <c r="P179" s="61"/>
      <c r="Q179" s="61"/>
      <c r="R179" s="61"/>
      <c r="S179" s="61"/>
      <c r="T179" s="61"/>
      <c r="U179" s="61"/>
      <c r="V179" s="61"/>
      <c r="W179" s="61"/>
      <c r="X179" s="61"/>
      <c r="Y179" s="61"/>
      <c r="Z179" s="61"/>
    </row>
    <row r="180" spans="1:26" ht="15.75" customHeight="1">
      <c r="A180" s="61"/>
      <c r="B180" s="847"/>
      <c r="C180" s="63">
        <v>162</v>
      </c>
      <c r="D180" s="64" t="s">
        <v>298</v>
      </c>
      <c r="E180" s="62"/>
      <c r="F180" s="61"/>
      <c r="G180" s="61"/>
      <c r="H180" s="61"/>
      <c r="I180" s="61"/>
      <c r="J180" s="61"/>
      <c r="K180" s="61"/>
      <c r="L180" s="61"/>
      <c r="M180" s="61"/>
      <c r="N180" s="61"/>
      <c r="O180" s="61"/>
      <c r="P180" s="61"/>
      <c r="Q180" s="61"/>
      <c r="R180" s="61"/>
      <c r="S180" s="61"/>
      <c r="T180" s="61"/>
      <c r="U180" s="61"/>
      <c r="V180" s="61"/>
      <c r="W180" s="61"/>
      <c r="X180" s="61"/>
      <c r="Y180" s="61"/>
      <c r="Z180" s="61"/>
    </row>
    <row r="181" spans="1:26" ht="15.75" customHeight="1">
      <c r="A181" s="61"/>
      <c r="B181" s="847"/>
      <c r="C181" s="63">
        <v>163</v>
      </c>
      <c r="D181" s="64" t="s">
        <v>299</v>
      </c>
      <c r="E181" s="62"/>
      <c r="F181" s="61"/>
      <c r="G181" s="61"/>
      <c r="H181" s="61"/>
      <c r="I181" s="61"/>
      <c r="J181" s="61"/>
      <c r="K181" s="61"/>
      <c r="L181" s="61"/>
      <c r="M181" s="61"/>
      <c r="N181" s="61"/>
      <c r="O181" s="61"/>
      <c r="P181" s="61"/>
      <c r="Q181" s="61"/>
      <c r="R181" s="61"/>
      <c r="S181" s="61"/>
      <c r="T181" s="61"/>
      <c r="U181" s="61"/>
      <c r="V181" s="61"/>
      <c r="W181" s="61"/>
      <c r="X181" s="61"/>
      <c r="Y181" s="61"/>
      <c r="Z181" s="61"/>
    </row>
    <row r="182" spans="1:26" ht="15.75" customHeight="1">
      <c r="A182" s="61"/>
      <c r="B182" s="847"/>
      <c r="C182" s="63">
        <v>164</v>
      </c>
      <c r="D182" s="64" t="s">
        <v>300</v>
      </c>
      <c r="E182" s="62"/>
      <c r="F182" s="61"/>
      <c r="G182" s="61"/>
      <c r="H182" s="61"/>
      <c r="I182" s="61"/>
      <c r="J182" s="61"/>
      <c r="K182" s="61"/>
      <c r="L182" s="61"/>
      <c r="M182" s="61"/>
      <c r="N182" s="61"/>
      <c r="O182" s="61"/>
      <c r="P182" s="61"/>
      <c r="Q182" s="61"/>
      <c r="R182" s="61"/>
      <c r="S182" s="61"/>
      <c r="T182" s="61"/>
      <c r="U182" s="61"/>
      <c r="V182" s="61"/>
      <c r="W182" s="61"/>
      <c r="X182" s="61"/>
      <c r="Y182" s="61"/>
      <c r="Z182" s="61"/>
    </row>
    <row r="183" spans="1:26" ht="15.75" customHeight="1">
      <c r="A183" s="61"/>
      <c r="B183" s="847"/>
      <c r="C183" s="63">
        <v>165</v>
      </c>
      <c r="D183" s="64" t="s">
        <v>301</v>
      </c>
      <c r="E183" s="62"/>
      <c r="F183" s="61"/>
      <c r="G183" s="61"/>
      <c r="H183" s="61"/>
      <c r="I183" s="61"/>
      <c r="J183" s="61"/>
      <c r="K183" s="61"/>
      <c r="L183" s="61"/>
      <c r="M183" s="61"/>
      <c r="N183" s="61"/>
      <c r="O183" s="61"/>
      <c r="P183" s="61"/>
      <c r="Q183" s="61"/>
      <c r="R183" s="61"/>
      <c r="S183" s="61"/>
      <c r="T183" s="61"/>
      <c r="U183" s="61"/>
      <c r="V183" s="61"/>
      <c r="W183" s="61"/>
      <c r="X183" s="61"/>
      <c r="Y183" s="61"/>
      <c r="Z183" s="61"/>
    </row>
    <row r="184" spans="1:26" ht="15.75" customHeight="1">
      <c r="A184" s="61"/>
      <c r="B184" s="847"/>
      <c r="C184" s="63">
        <v>166</v>
      </c>
      <c r="D184" s="64" t="s">
        <v>302</v>
      </c>
      <c r="E184" s="62"/>
      <c r="F184" s="61"/>
      <c r="G184" s="61"/>
      <c r="H184" s="61"/>
      <c r="I184" s="61"/>
      <c r="J184" s="61"/>
      <c r="K184" s="61"/>
      <c r="L184" s="61"/>
      <c r="M184" s="61"/>
      <c r="N184" s="61"/>
      <c r="O184" s="61"/>
      <c r="P184" s="61"/>
      <c r="Q184" s="61"/>
      <c r="R184" s="61"/>
      <c r="S184" s="61"/>
      <c r="T184" s="61"/>
      <c r="U184" s="61"/>
      <c r="V184" s="61"/>
      <c r="W184" s="61"/>
      <c r="X184" s="61"/>
      <c r="Y184" s="61"/>
      <c r="Z184" s="61"/>
    </row>
    <row r="185" spans="1:26" ht="15.75" customHeight="1">
      <c r="A185" s="61"/>
      <c r="B185" s="847"/>
      <c r="C185" s="63">
        <v>167</v>
      </c>
      <c r="D185" s="64" t="s">
        <v>303</v>
      </c>
      <c r="E185" s="62"/>
      <c r="F185" s="61"/>
      <c r="G185" s="61"/>
      <c r="H185" s="61"/>
      <c r="I185" s="61"/>
      <c r="J185" s="61"/>
      <c r="K185" s="61"/>
      <c r="L185" s="61"/>
      <c r="M185" s="61"/>
      <c r="N185" s="61"/>
      <c r="O185" s="61"/>
      <c r="P185" s="61"/>
      <c r="Q185" s="61"/>
      <c r="R185" s="61"/>
      <c r="S185" s="61"/>
      <c r="T185" s="61"/>
      <c r="U185" s="61"/>
      <c r="V185" s="61"/>
      <c r="W185" s="61"/>
      <c r="X185" s="61"/>
      <c r="Y185" s="61"/>
      <c r="Z185" s="61"/>
    </row>
    <row r="186" spans="1:26" ht="15.75" customHeight="1">
      <c r="A186" s="61"/>
      <c r="B186" s="847"/>
      <c r="C186" s="63">
        <v>168</v>
      </c>
      <c r="D186" s="64" t="s">
        <v>304</v>
      </c>
      <c r="E186" s="62"/>
      <c r="F186" s="61"/>
      <c r="G186" s="61"/>
      <c r="H186" s="61"/>
      <c r="I186" s="61"/>
      <c r="J186" s="61"/>
      <c r="K186" s="61"/>
      <c r="L186" s="61"/>
      <c r="M186" s="61"/>
      <c r="N186" s="61"/>
      <c r="O186" s="61"/>
      <c r="P186" s="61"/>
      <c r="Q186" s="61"/>
      <c r="R186" s="61"/>
      <c r="S186" s="61"/>
      <c r="T186" s="61"/>
      <c r="U186" s="61"/>
      <c r="V186" s="61"/>
      <c r="W186" s="61"/>
      <c r="X186" s="61"/>
      <c r="Y186" s="61"/>
      <c r="Z186" s="61"/>
    </row>
    <row r="187" spans="1:26" ht="15.75" customHeight="1">
      <c r="A187" s="61"/>
      <c r="B187" s="848"/>
      <c r="C187" s="63">
        <v>169</v>
      </c>
      <c r="D187" s="64" t="s">
        <v>305</v>
      </c>
      <c r="E187" s="62"/>
      <c r="F187" s="61"/>
      <c r="G187" s="61"/>
      <c r="H187" s="61"/>
      <c r="I187" s="61"/>
      <c r="J187" s="61"/>
      <c r="K187" s="61"/>
      <c r="L187" s="61"/>
      <c r="M187" s="61"/>
      <c r="N187" s="61"/>
      <c r="O187" s="61"/>
      <c r="P187" s="61"/>
      <c r="Q187" s="61"/>
      <c r="R187" s="61"/>
      <c r="S187" s="61"/>
      <c r="T187" s="61"/>
      <c r="U187" s="61"/>
      <c r="V187" s="61"/>
      <c r="W187" s="61"/>
      <c r="X187" s="61"/>
      <c r="Y187" s="61"/>
      <c r="Z187" s="61"/>
    </row>
    <row r="188" spans="1:26" ht="15.75" customHeight="1">
      <c r="A188" s="61"/>
      <c r="B188" s="61"/>
      <c r="C188" s="68"/>
      <c r="D188" s="69"/>
      <c r="E188" s="62"/>
      <c r="F188" s="61"/>
      <c r="G188" s="61"/>
      <c r="H188" s="61"/>
      <c r="I188" s="61"/>
      <c r="J188" s="61"/>
      <c r="K188" s="61"/>
      <c r="L188" s="61"/>
      <c r="M188" s="61"/>
      <c r="N188" s="61"/>
      <c r="O188" s="61"/>
      <c r="P188" s="61"/>
      <c r="Q188" s="61"/>
      <c r="R188" s="61"/>
      <c r="S188" s="61"/>
      <c r="T188" s="61"/>
      <c r="U188" s="61"/>
      <c r="V188" s="61"/>
      <c r="W188" s="61"/>
      <c r="X188" s="61"/>
      <c r="Y188" s="61"/>
      <c r="Z188" s="61"/>
    </row>
    <row r="189" spans="1:26" ht="15.75" customHeight="1">
      <c r="A189" s="61"/>
      <c r="B189" s="61"/>
      <c r="C189" s="68"/>
      <c r="D189" s="69"/>
      <c r="E189" s="62"/>
      <c r="F189" s="61"/>
      <c r="G189" s="61"/>
      <c r="H189" s="61"/>
      <c r="I189" s="61"/>
      <c r="J189" s="61"/>
      <c r="K189" s="61"/>
      <c r="L189" s="61"/>
      <c r="M189" s="61"/>
      <c r="N189" s="61"/>
      <c r="O189" s="61"/>
      <c r="P189" s="61"/>
      <c r="Q189" s="61"/>
      <c r="R189" s="61"/>
      <c r="S189" s="61"/>
      <c r="T189" s="61"/>
      <c r="U189" s="61"/>
      <c r="V189" s="61"/>
      <c r="W189" s="61"/>
      <c r="X189" s="61"/>
      <c r="Y189" s="61"/>
      <c r="Z189" s="61"/>
    </row>
    <row r="190" spans="1:26" ht="15.75" customHeight="1">
      <c r="A190" s="61"/>
      <c r="B190" s="61"/>
      <c r="C190" s="68"/>
      <c r="D190" s="69"/>
      <c r="E190" s="62"/>
      <c r="F190" s="61"/>
      <c r="G190" s="61"/>
      <c r="H190" s="61"/>
      <c r="I190" s="61"/>
      <c r="J190" s="61"/>
      <c r="K190" s="61"/>
      <c r="L190" s="61"/>
      <c r="M190" s="61"/>
      <c r="N190" s="61"/>
      <c r="O190" s="61"/>
      <c r="P190" s="61"/>
      <c r="Q190" s="61"/>
      <c r="R190" s="61"/>
      <c r="S190" s="61"/>
      <c r="T190" s="61"/>
      <c r="U190" s="61"/>
      <c r="V190" s="61"/>
      <c r="W190" s="61"/>
      <c r="X190" s="61"/>
      <c r="Y190" s="61"/>
      <c r="Z190" s="61"/>
    </row>
    <row r="191" spans="1:26" ht="15.75" customHeight="1">
      <c r="A191" s="61"/>
      <c r="B191" s="61"/>
      <c r="C191" s="68"/>
      <c r="D191" s="69"/>
      <c r="E191" s="62"/>
      <c r="F191" s="61"/>
      <c r="G191" s="61"/>
      <c r="H191" s="61"/>
      <c r="I191" s="61"/>
      <c r="J191" s="61"/>
      <c r="K191" s="61"/>
      <c r="L191" s="61"/>
      <c r="M191" s="61"/>
      <c r="N191" s="61"/>
      <c r="O191" s="61"/>
      <c r="P191" s="61"/>
      <c r="Q191" s="61"/>
      <c r="R191" s="61"/>
      <c r="S191" s="61"/>
      <c r="T191" s="61"/>
      <c r="U191" s="61"/>
      <c r="V191" s="61"/>
      <c r="W191" s="61"/>
      <c r="X191" s="61"/>
      <c r="Y191" s="61"/>
      <c r="Z191" s="61"/>
    </row>
    <row r="192" spans="1:26" ht="15.75" customHeight="1">
      <c r="A192" s="61"/>
      <c r="B192" s="61"/>
      <c r="C192" s="68"/>
      <c r="D192" s="69"/>
      <c r="E192" s="62"/>
      <c r="F192" s="61"/>
      <c r="G192" s="61"/>
      <c r="H192" s="61"/>
      <c r="I192" s="61"/>
      <c r="J192" s="61"/>
      <c r="K192" s="61"/>
      <c r="L192" s="61"/>
      <c r="M192" s="61"/>
      <c r="N192" s="61"/>
      <c r="O192" s="61"/>
      <c r="P192" s="61"/>
      <c r="Q192" s="61"/>
      <c r="R192" s="61"/>
      <c r="S192" s="61"/>
      <c r="T192" s="61"/>
      <c r="U192" s="61"/>
      <c r="V192" s="61"/>
      <c r="W192" s="61"/>
      <c r="X192" s="61"/>
      <c r="Y192" s="61"/>
      <c r="Z192" s="61"/>
    </row>
    <row r="193" spans="1:26" ht="15.75" customHeight="1">
      <c r="A193" s="61"/>
      <c r="B193" s="61"/>
      <c r="C193" s="68"/>
      <c r="D193" s="69"/>
      <c r="E193" s="62"/>
      <c r="F193" s="61"/>
      <c r="G193" s="61"/>
      <c r="H193" s="61"/>
      <c r="I193" s="61"/>
      <c r="J193" s="61"/>
      <c r="K193" s="61"/>
      <c r="L193" s="61"/>
      <c r="M193" s="61"/>
      <c r="N193" s="61"/>
      <c r="O193" s="61"/>
      <c r="P193" s="61"/>
      <c r="Q193" s="61"/>
      <c r="R193" s="61"/>
      <c r="S193" s="61"/>
      <c r="T193" s="61"/>
      <c r="U193" s="61"/>
      <c r="V193" s="61"/>
      <c r="W193" s="61"/>
      <c r="X193" s="61"/>
      <c r="Y193" s="61"/>
      <c r="Z193" s="61"/>
    </row>
    <row r="194" spans="1:26" ht="15.75" customHeight="1">
      <c r="A194" s="61"/>
      <c r="B194" s="61"/>
      <c r="C194" s="68"/>
      <c r="D194" s="69"/>
      <c r="E194" s="62"/>
      <c r="F194" s="61"/>
      <c r="G194" s="61"/>
      <c r="H194" s="61"/>
      <c r="I194" s="61"/>
      <c r="J194" s="61"/>
      <c r="K194" s="61"/>
      <c r="L194" s="61"/>
      <c r="M194" s="61"/>
      <c r="N194" s="61"/>
      <c r="O194" s="61"/>
      <c r="P194" s="61"/>
      <c r="Q194" s="61"/>
      <c r="R194" s="61"/>
      <c r="S194" s="61"/>
      <c r="T194" s="61"/>
      <c r="U194" s="61"/>
      <c r="V194" s="61"/>
      <c r="W194" s="61"/>
      <c r="X194" s="61"/>
      <c r="Y194" s="61"/>
      <c r="Z194" s="61"/>
    </row>
    <row r="195" spans="1:26" ht="15.75" customHeight="1">
      <c r="A195" s="61"/>
      <c r="B195" s="61"/>
      <c r="C195" s="68"/>
      <c r="D195" s="69"/>
      <c r="E195" s="62"/>
      <c r="F195" s="61"/>
      <c r="G195" s="61"/>
      <c r="H195" s="61"/>
      <c r="I195" s="61"/>
      <c r="J195" s="61"/>
      <c r="K195" s="61"/>
      <c r="L195" s="61"/>
      <c r="M195" s="61"/>
      <c r="N195" s="61"/>
      <c r="O195" s="61"/>
      <c r="P195" s="61"/>
      <c r="Q195" s="61"/>
      <c r="R195" s="61"/>
      <c r="S195" s="61"/>
      <c r="T195" s="61"/>
      <c r="U195" s="61"/>
      <c r="V195" s="61"/>
      <c r="W195" s="61"/>
      <c r="X195" s="61"/>
      <c r="Y195" s="61"/>
      <c r="Z195" s="61"/>
    </row>
    <row r="196" spans="1:26" ht="15.75" customHeight="1">
      <c r="A196" s="61"/>
      <c r="B196" s="61"/>
      <c r="C196" s="68"/>
      <c r="D196" s="69"/>
      <c r="E196" s="62"/>
      <c r="F196" s="61"/>
      <c r="G196" s="61"/>
      <c r="H196" s="61"/>
      <c r="I196" s="61"/>
      <c r="J196" s="61"/>
      <c r="K196" s="61"/>
      <c r="L196" s="61"/>
      <c r="M196" s="61"/>
      <c r="N196" s="61"/>
      <c r="O196" s="61"/>
      <c r="P196" s="61"/>
      <c r="Q196" s="61"/>
      <c r="R196" s="61"/>
      <c r="S196" s="61"/>
      <c r="T196" s="61"/>
      <c r="U196" s="61"/>
      <c r="V196" s="61"/>
      <c r="W196" s="61"/>
      <c r="X196" s="61"/>
      <c r="Y196" s="61"/>
      <c r="Z196" s="61"/>
    </row>
    <row r="197" spans="1:26" ht="15.75" customHeight="1">
      <c r="A197" s="61"/>
      <c r="B197" s="61"/>
      <c r="C197" s="68"/>
      <c r="D197" s="69"/>
      <c r="E197" s="62"/>
      <c r="F197" s="61"/>
      <c r="G197" s="61"/>
      <c r="H197" s="61"/>
      <c r="I197" s="61"/>
      <c r="J197" s="61"/>
      <c r="K197" s="61"/>
      <c r="L197" s="61"/>
      <c r="M197" s="61"/>
      <c r="N197" s="61"/>
      <c r="O197" s="61"/>
      <c r="P197" s="61"/>
      <c r="Q197" s="61"/>
      <c r="R197" s="61"/>
      <c r="S197" s="61"/>
      <c r="T197" s="61"/>
      <c r="U197" s="61"/>
      <c r="V197" s="61"/>
      <c r="W197" s="61"/>
      <c r="X197" s="61"/>
      <c r="Y197" s="61"/>
      <c r="Z197" s="61"/>
    </row>
    <row r="198" spans="1:26" ht="15.75" customHeight="1">
      <c r="A198" s="61"/>
      <c r="B198" s="61"/>
      <c r="C198" s="68"/>
      <c r="D198" s="69"/>
      <c r="E198" s="62"/>
      <c r="F198" s="61"/>
      <c r="G198" s="61"/>
      <c r="H198" s="61"/>
      <c r="I198" s="61"/>
      <c r="J198" s="61"/>
      <c r="K198" s="61"/>
      <c r="L198" s="61"/>
      <c r="M198" s="61"/>
      <c r="N198" s="61"/>
      <c r="O198" s="61"/>
      <c r="P198" s="61"/>
      <c r="Q198" s="61"/>
      <c r="R198" s="61"/>
      <c r="S198" s="61"/>
      <c r="T198" s="61"/>
      <c r="U198" s="61"/>
      <c r="V198" s="61"/>
      <c r="W198" s="61"/>
      <c r="X198" s="61"/>
      <c r="Y198" s="61"/>
      <c r="Z198" s="61"/>
    </row>
    <row r="199" spans="1:26" ht="15.75" customHeight="1">
      <c r="A199" s="61"/>
      <c r="B199" s="61"/>
      <c r="C199" s="68"/>
      <c r="D199" s="69"/>
      <c r="E199" s="62"/>
      <c r="F199" s="61"/>
      <c r="G199" s="61"/>
      <c r="H199" s="61"/>
      <c r="I199" s="61"/>
      <c r="J199" s="61"/>
      <c r="K199" s="61"/>
      <c r="L199" s="61"/>
      <c r="M199" s="61"/>
      <c r="N199" s="61"/>
      <c r="O199" s="61"/>
      <c r="P199" s="61"/>
      <c r="Q199" s="61"/>
      <c r="R199" s="61"/>
      <c r="S199" s="61"/>
      <c r="T199" s="61"/>
      <c r="U199" s="61"/>
      <c r="V199" s="61"/>
      <c r="W199" s="61"/>
      <c r="X199" s="61"/>
      <c r="Y199" s="61"/>
      <c r="Z199" s="61"/>
    </row>
    <row r="200" spans="1:26" ht="15.75" customHeight="1">
      <c r="A200" s="61"/>
      <c r="B200" s="61"/>
      <c r="C200" s="68"/>
      <c r="D200" s="69"/>
      <c r="E200" s="62"/>
      <c r="F200" s="61"/>
      <c r="G200" s="61"/>
      <c r="H200" s="61"/>
      <c r="I200" s="61"/>
      <c r="J200" s="61"/>
      <c r="K200" s="61"/>
      <c r="L200" s="61"/>
      <c r="M200" s="61"/>
      <c r="N200" s="61"/>
      <c r="O200" s="61"/>
      <c r="P200" s="61"/>
      <c r="Q200" s="61"/>
      <c r="R200" s="61"/>
      <c r="S200" s="61"/>
      <c r="T200" s="61"/>
      <c r="U200" s="61"/>
      <c r="V200" s="61"/>
      <c r="W200" s="61"/>
      <c r="X200" s="61"/>
      <c r="Y200" s="61"/>
      <c r="Z200" s="61"/>
    </row>
    <row r="201" spans="1:26" ht="15.75" customHeight="1">
      <c r="A201" s="61"/>
      <c r="B201" s="61"/>
      <c r="C201" s="68"/>
      <c r="D201" s="69"/>
      <c r="E201" s="62"/>
      <c r="F201" s="61"/>
      <c r="G201" s="61"/>
      <c r="H201" s="61"/>
      <c r="I201" s="61"/>
      <c r="J201" s="61"/>
      <c r="K201" s="61"/>
      <c r="L201" s="61"/>
      <c r="M201" s="61"/>
      <c r="N201" s="61"/>
      <c r="O201" s="61"/>
      <c r="P201" s="61"/>
      <c r="Q201" s="61"/>
      <c r="R201" s="61"/>
      <c r="S201" s="61"/>
      <c r="T201" s="61"/>
      <c r="U201" s="61"/>
      <c r="V201" s="61"/>
      <c r="W201" s="61"/>
      <c r="X201" s="61"/>
      <c r="Y201" s="61"/>
      <c r="Z201" s="61"/>
    </row>
    <row r="202" spans="1:26" ht="15.75" customHeight="1">
      <c r="A202" s="61"/>
      <c r="B202" s="61"/>
      <c r="C202" s="68"/>
      <c r="D202" s="69"/>
      <c r="E202" s="62"/>
      <c r="F202" s="61"/>
      <c r="G202" s="61"/>
      <c r="H202" s="61"/>
      <c r="I202" s="61"/>
      <c r="J202" s="61"/>
      <c r="K202" s="61"/>
      <c r="L202" s="61"/>
      <c r="M202" s="61"/>
      <c r="N202" s="61"/>
      <c r="O202" s="61"/>
      <c r="P202" s="61"/>
      <c r="Q202" s="61"/>
      <c r="R202" s="61"/>
      <c r="S202" s="61"/>
      <c r="T202" s="61"/>
      <c r="U202" s="61"/>
      <c r="V202" s="61"/>
      <c r="W202" s="61"/>
      <c r="X202" s="61"/>
      <c r="Y202" s="61"/>
      <c r="Z202" s="61"/>
    </row>
    <row r="203" spans="1:26" ht="15.75" customHeight="1">
      <c r="A203" s="61"/>
      <c r="B203" s="61"/>
      <c r="C203" s="68"/>
      <c r="D203" s="69"/>
      <c r="E203" s="62"/>
      <c r="F203" s="61"/>
      <c r="G203" s="61"/>
      <c r="H203" s="61"/>
      <c r="I203" s="61"/>
      <c r="J203" s="61"/>
      <c r="K203" s="61"/>
      <c r="L203" s="61"/>
      <c r="M203" s="61"/>
      <c r="N203" s="61"/>
      <c r="O203" s="61"/>
      <c r="P203" s="61"/>
      <c r="Q203" s="61"/>
      <c r="R203" s="61"/>
      <c r="S203" s="61"/>
      <c r="T203" s="61"/>
      <c r="U203" s="61"/>
      <c r="V203" s="61"/>
      <c r="W203" s="61"/>
      <c r="X203" s="61"/>
      <c r="Y203" s="61"/>
      <c r="Z203" s="61"/>
    </row>
    <row r="204" spans="1:26" ht="15.75" customHeight="1">
      <c r="A204" s="61"/>
      <c r="B204" s="61"/>
      <c r="C204" s="68"/>
      <c r="D204" s="69"/>
      <c r="E204" s="62"/>
      <c r="F204" s="61"/>
      <c r="G204" s="61"/>
      <c r="H204" s="61"/>
      <c r="I204" s="61"/>
      <c r="J204" s="61"/>
      <c r="K204" s="61"/>
      <c r="L204" s="61"/>
      <c r="M204" s="61"/>
      <c r="N204" s="61"/>
      <c r="O204" s="61"/>
      <c r="P204" s="61"/>
      <c r="Q204" s="61"/>
      <c r="R204" s="61"/>
      <c r="S204" s="61"/>
      <c r="T204" s="61"/>
      <c r="U204" s="61"/>
      <c r="V204" s="61"/>
      <c r="W204" s="61"/>
      <c r="X204" s="61"/>
      <c r="Y204" s="61"/>
      <c r="Z204" s="61"/>
    </row>
    <row r="205" spans="1:26" ht="15.75" customHeight="1">
      <c r="A205" s="61"/>
      <c r="B205" s="61"/>
      <c r="C205" s="68"/>
      <c r="D205" s="69"/>
      <c r="E205" s="62"/>
      <c r="F205" s="61"/>
      <c r="G205" s="61"/>
      <c r="H205" s="61"/>
      <c r="I205" s="61"/>
      <c r="J205" s="61"/>
      <c r="K205" s="61"/>
      <c r="L205" s="61"/>
      <c r="M205" s="61"/>
      <c r="N205" s="61"/>
      <c r="O205" s="61"/>
      <c r="P205" s="61"/>
      <c r="Q205" s="61"/>
      <c r="R205" s="61"/>
      <c r="S205" s="61"/>
      <c r="T205" s="61"/>
      <c r="U205" s="61"/>
      <c r="V205" s="61"/>
      <c r="W205" s="61"/>
      <c r="X205" s="61"/>
      <c r="Y205" s="61"/>
      <c r="Z205" s="61"/>
    </row>
    <row r="206" spans="1:26" ht="15.75" customHeight="1">
      <c r="A206" s="61"/>
      <c r="B206" s="61"/>
      <c r="C206" s="68"/>
      <c r="D206" s="69"/>
      <c r="E206" s="62"/>
      <c r="F206" s="61"/>
      <c r="G206" s="61"/>
      <c r="H206" s="61"/>
      <c r="I206" s="61"/>
      <c r="J206" s="61"/>
      <c r="K206" s="61"/>
      <c r="L206" s="61"/>
      <c r="M206" s="61"/>
      <c r="N206" s="61"/>
      <c r="O206" s="61"/>
      <c r="P206" s="61"/>
      <c r="Q206" s="61"/>
      <c r="R206" s="61"/>
      <c r="S206" s="61"/>
      <c r="T206" s="61"/>
      <c r="U206" s="61"/>
      <c r="V206" s="61"/>
      <c r="W206" s="61"/>
      <c r="X206" s="61"/>
      <c r="Y206" s="61"/>
      <c r="Z206" s="61"/>
    </row>
    <row r="207" spans="1:26" ht="15.75" customHeight="1">
      <c r="A207" s="61"/>
      <c r="B207" s="61"/>
      <c r="C207" s="68"/>
      <c r="D207" s="69"/>
      <c r="E207" s="62"/>
      <c r="F207" s="61"/>
      <c r="G207" s="61"/>
      <c r="H207" s="61"/>
      <c r="I207" s="61"/>
      <c r="J207" s="61"/>
      <c r="K207" s="61"/>
      <c r="L207" s="61"/>
      <c r="M207" s="61"/>
      <c r="N207" s="61"/>
      <c r="O207" s="61"/>
      <c r="P207" s="61"/>
      <c r="Q207" s="61"/>
      <c r="R207" s="61"/>
      <c r="S207" s="61"/>
      <c r="T207" s="61"/>
      <c r="U207" s="61"/>
      <c r="V207" s="61"/>
      <c r="W207" s="61"/>
      <c r="X207" s="61"/>
      <c r="Y207" s="61"/>
      <c r="Z207" s="61"/>
    </row>
    <row r="208" spans="1:26" ht="15.75" customHeight="1">
      <c r="A208" s="61"/>
      <c r="B208" s="61"/>
      <c r="C208" s="68"/>
      <c r="D208" s="69"/>
      <c r="E208" s="62"/>
      <c r="F208" s="61"/>
      <c r="G208" s="61"/>
      <c r="H208" s="61"/>
      <c r="I208" s="61"/>
      <c r="J208" s="61"/>
      <c r="K208" s="61"/>
      <c r="L208" s="61"/>
      <c r="M208" s="61"/>
      <c r="N208" s="61"/>
      <c r="O208" s="61"/>
      <c r="P208" s="61"/>
      <c r="Q208" s="61"/>
      <c r="R208" s="61"/>
      <c r="S208" s="61"/>
      <c r="T208" s="61"/>
      <c r="U208" s="61"/>
      <c r="V208" s="61"/>
      <c r="W208" s="61"/>
      <c r="X208" s="61"/>
      <c r="Y208" s="61"/>
      <c r="Z208" s="61"/>
    </row>
    <row r="209" spans="1:26" ht="15.75" customHeight="1">
      <c r="A209" s="61"/>
      <c r="B209" s="61"/>
      <c r="C209" s="68"/>
      <c r="D209" s="69"/>
      <c r="E209" s="62"/>
      <c r="F209" s="61"/>
      <c r="G209" s="61"/>
      <c r="H209" s="61"/>
      <c r="I209" s="61"/>
      <c r="J209" s="61"/>
      <c r="K209" s="61"/>
      <c r="L209" s="61"/>
      <c r="M209" s="61"/>
      <c r="N209" s="61"/>
      <c r="O209" s="61"/>
      <c r="P209" s="61"/>
      <c r="Q209" s="61"/>
      <c r="R209" s="61"/>
      <c r="S209" s="61"/>
      <c r="T209" s="61"/>
      <c r="U209" s="61"/>
      <c r="V209" s="61"/>
      <c r="W209" s="61"/>
      <c r="X209" s="61"/>
      <c r="Y209" s="61"/>
      <c r="Z209" s="61"/>
    </row>
    <row r="210" spans="1:26" ht="15.75" customHeight="1">
      <c r="A210" s="61"/>
      <c r="B210" s="61"/>
      <c r="C210" s="68"/>
      <c r="D210" s="69"/>
      <c r="E210" s="62"/>
      <c r="F210" s="61"/>
      <c r="G210" s="61"/>
      <c r="H210" s="61"/>
      <c r="I210" s="61"/>
      <c r="J210" s="61"/>
      <c r="K210" s="61"/>
      <c r="L210" s="61"/>
      <c r="M210" s="61"/>
      <c r="N210" s="61"/>
      <c r="O210" s="61"/>
      <c r="P210" s="61"/>
      <c r="Q210" s="61"/>
      <c r="R210" s="61"/>
      <c r="S210" s="61"/>
      <c r="T210" s="61"/>
      <c r="U210" s="61"/>
      <c r="V210" s="61"/>
      <c r="W210" s="61"/>
      <c r="X210" s="61"/>
      <c r="Y210" s="61"/>
      <c r="Z210" s="61"/>
    </row>
    <row r="211" spans="1:26" ht="15.75" customHeight="1">
      <c r="A211" s="61"/>
      <c r="B211" s="61"/>
      <c r="C211" s="68"/>
      <c r="D211" s="69"/>
      <c r="E211" s="62"/>
      <c r="F211" s="61"/>
      <c r="G211" s="61"/>
      <c r="H211" s="61"/>
      <c r="I211" s="61"/>
      <c r="J211" s="61"/>
      <c r="K211" s="61"/>
      <c r="L211" s="61"/>
      <c r="M211" s="61"/>
      <c r="N211" s="61"/>
      <c r="O211" s="61"/>
      <c r="P211" s="61"/>
      <c r="Q211" s="61"/>
      <c r="R211" s="61"/>
      <c r="S211" s="61"/>
      <c r="T211" s="61"/>
      <c r="U211" s="61"/>
      <c r="V211" s="61"/>
      <c r="W211" s="61"/>
      <c r="X211" s="61"/>
      <c r="Y211" s="61"/>
      <c r="Z211" s="61"/>
    </row>
    <row r="212" spans="1:26" ht="15.75" customHeight="1">
      <c r="A212" s="61"/>
      <c r="B212" s="61"/>
      <c r="C212" s="68"/>
      <c r="D212" s="69"/>
      <c r="E212" s="62"/>
      <c r="F212" s="61"/>
      <c r="G212" s="61"/>
      <c r="H212" s="61"/>
      <c r="I212" s="61"/>
      <c r="J212" s="61"/>
      <c r="K212" s="61"/>
      <c r="L212" s="61"/>
      <c r="M212" s="61"/>
      <c r="N212" s="61"/>
      <c r="O212" s="61"/>
      <c r="P212" s="61"/>
      <c r="Q212" s="61"/>
      <c r="R212" s="61"/>
      <c r="S212" s="61"/>
      <c r="T212" s="61"/>
      <c r="U212" s="61"/>
      <c r="V212" s="61"/>
      <c r="W212" s="61"/>
      <c r="X212" s="61"/>
      <c r="Y212" s="61"/>
      <c r="Z212" s="61"/>
    </row>
    <row r="213" spans="1:26" ht="15.75" customHeight="1">
      <c r="A213" s="61"/>
      <c r="B213" s="61"/>
      <c r="C213" s="68"/>
      <c r="D213" s="69"/>
      <c r="E213" s="62"/>
      <c r="F213" s="61"/>
      <c r="G213" s="61"/>
      <c r="H213" s="61"/>
      <c r="I213" s="61"/>
      <c r="J213" s="61"/>
      <c r="K213" s="61"/>
      <c r="L213" s="61"/>
      <c r="M213" s="61"/>
      <c r="N213" s="61"/>
      <c r="O213" s="61"/>
      <c r="P213" s="61"/>
      <c r="Q213" s="61"/>
      <c r="R213" s="61"/>
      <c r="S213" s="61"/>
      <c r="T213" s="61"/>
      <c r="U213" s="61"/>
      <c r="V213" s="61"/>
      <c r="W213" s="61"/>
      <c r="X213" s="61"/>
      <c r="Y213" s="61"/>
      <c r="Z213" s="61"/>
    </row>
    <row r="214" spans="1:26" ht="15.75" customHeight="1">
      <c r="A214" s="61"/>
      <c r="B214" s="61"/>
      <c r="C214" s="68"/>
      <c r="D214" s="69"/>
      <c r="E214" s="62"/>
      <c r="F214" s="61"/>
      <c r="G214" s="61"/>
      <c r="H214" s="61"/>
      <c r="I214" s="61"/>
      <c r="J214" s="61"/>
      <c r="K214" s="61"/>
      <c r="L214" s="61"/>
      <c r="M214" s="61"/>
      <c r="N214" s="61"/>
      <c r="O214" s="61"/>
      <c r="P214" s="61"/>
      <c r="Q214" s="61"/>
      <c r="R214" s="61"/>
      <c r="S214" s="61"/>
      <c r="T214" s="61"/>
      <c r="U214" s="61"/>
      <c r="V214" s="61"/>
      <c r="W214" s="61"/>
      <c r="X214" s="61"/>
      <c r="Y214" s="61"/>
      <c r="Z214" s="61"/>
    </row>
    <row r="215" spans="1:26" ht="15.75" customHeight="1">
      <c r="A215" s="61"/>
      <c r="B215" s="61"/>
      <c r="C215" s="68"/>
      <c r="D215" s="69"/>
      <c r="E215" s="62"/>
      <c r="F215" s="61"/>
      <c r="G215" s="61"/>
      <c r="H215" s="61"/>
      <c r="I215" s="61"/>
      <c r="J215" s="61"/>
      <c r="K215" s="61"/>
      <c r="L215" s="61"/>
      <c r="M215" s="61"/>
      <c r="N215" s="61"/>
      <c r="O215" s="61"/>
      <c r="P215" s="61"/>
      <c r="Q215" s="61"/>
      <c r="R215" s="61"/>
      <c r="S215" s="61"/>
      <c r="T215" s="61"/>
      <c r="U215" s="61"/>
      <c r="V215" s="61"/>
      <c r="W215" s="61"/>
      <c r="X215" s="61"/>
      <c r="Y215" s="61"/>
      <c r="Z215" s="61"/>
    </row>
    <row r="216" spans="1:26" ht="15.75" customHeight="1">
      <c r="A216" s="61"/>
      <c r="B216" s="61"/>
      <c r="C216" s="68"/>
      <c r="D216" s="69"/>
      <c r="E216" s="62"/>
      <c r="F216" s="61"/>
      <c r="G216" s="61"/>
      <c r="H216" s="61"/>
      <c r="I216" s="61"/>
      <c r="J216" s="61"/>
      <c r="K216" s="61"/>
      <c r="L216" s="61"/>
      <c r="M216" s="61"/>
      <c r="N216" s="61"/>
      <c r="O216" s="61"/>
      <c r="P216" s="61"/>
      <c r="Q216" s="61"/>
      <c r="R216" s="61"/>
      <c r="S216" s="61"/>
      <c r="T216" s="61"/>
      <c r="U216" s="61"/>
      <c r="V216" s="61"/>
      <c r="W216" s="61"/>
      <c r="X216" s="61"/>
      <c r="Y216" s="61"/>
      <c r="Z216" s="61"/>
    </row>
    <row r="217" spans="1:26" ht="15.75" customHeight="1">
      <c r="A217" s="61"/>
      <c r="B217" s="61"/>
      <c r="C217" s="68"/>
      <c r="D217" s="69"/>
      <c r="E217" s="62"/>
      <c r="F217" s="61"/>
      <c r="G217" s="61"/>
      <c r="H217" s="61"/>
      <c r="I217" s="61"/>
      <c r="J217" s="61"/>
      <c r="K217" s="61"/>
      <c r="L217" s="61"/>
      <c r="M217" s="61"/>
      <c r="N217" s="61"/>
      <c r="O217" s="61"/>
      <c r="P217" s="61"/>
      <c r="Q217" s="61"/>
      <c r="R217" s="61"/>
      <c r="S217" s="61"/>
      <c r="T217" s="61"/>
      <c r="U217" s="61"/>
      <c r="V217" s="61"/>
      <c r="W217" s="61"/>
      <c r="X217" s="61"/>
      <c r="Y217" s="61"/>
      <c r="Z217" s="61"/>
    </row>
    <row r="218" spans="1:26" ht="15.75" customHeight="1">
      <c r="A218" s="61"/>
      <c r="B218" s="61"/>
      <c r="C218" s="68"/>
      <c r="D218" s="69"/>
      <c r="E218" s="62"/>
      <c r="F218" s="61"/>
      <c r="G218" s="61"/>
      <c r="H218" s="61"/>
      <c r="I218" s="61"/>
      <c r="J218" s="61"/>
      <c r="K218" s="61"/>
      <c r="L218" s="61"/>
      <c r="M218" s="61"/>
      <c r="N218" s="61"/>
      <c r="O218" s="61"/>
      <c r="P218" s="61"/>
      <c r="Q218" s="61"/>
      <c r="R218" s="61"/>
      <c r="S218" s="61"/>
      <c r="T218" s="61"/>
      <c r="U218" s="61"/>
      <c r="V218" s="61"/>
      <c r="W218" s="61"/>
      <c r="X218" s="61"/>
      <c r="Y218" s="61"/>
      <c r="Z218" s="61"/>
    </row>
    <row r="219" spans="1:26" ht="15.75" customHeight="1">
      <c r="A219" s="61"/>
      <c r="B219" s="61"/>
      <c r="C219" s="68"/>
      <c r="D219" s="69"/>
      <c r="E219" s="62"/>
      <c r="F219" s="61"/>
      <c r="G219" s="61"/>
      <c r="H219" s="61"/>
      <c r="I219" s="61"/>
      <c r="J219" s="61"/>
      <c r="K219" s="61"/>
      <c r="L219" s="61"/>
      <c r="M219" s="61"/>
      <c r="N219" s="61"/>
      <c r="O219" s="61"/>
      <c r="P219" s="61"/>
      <c r="Q219" s="61"/>
      <c r="R219" s="61"/>
      <c r="S219" s="61"/>
      <c r="T219" s="61"/>
      <c r="U219" s="61"/>
      <c r="V219" s="61"/>
      <c r="W219" s="61"/>
      <c r="X219" s="61"/>
      <c r="Y219" s="61"/>
      <c r="Z219" s="61"/>
    </row>
    <row r="220" spans="1:26" ht="15.75" customHeight="1">
      <c r="A220" s="61"/>
      <c r="B220" s="61"/>
      <c r="C220" s="68"/>
      <c r="D220" s="69"/>
      <c r="E220" s="62"/>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c r="A221" s="61"/>
      <c r="B221" s="61"/>
      <c r="C221" s="68"/>
      <c r="D221" s="69"/>
      <c r="E221" s="62"/>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c r="A222" s="61"/>
      <c r="B222" s="61"/>
      <c r="C222" s="68"/>
      <c r="D222" s="69"/>
      <c r="E222" s="62"/>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c r="A223" s="61"/>
      <c r="B223" s="61"/>
      <c r="C223" s="68"/>
      <c r="D223" s="69"/>
      <c r="E223" s="62"/>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c r="A224" s="61"/>
      <c r="B224" s="61"/>
      <c r="C224" s="68"/>
      <c r="D224" s="69"/>
      <c r="E224" s="62"/>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c r="A225" s="61"/>
      <c r="B225" s="61"/>
      <c r="C225" s="68"/>
      <c r="D225" s="69"/>
      <c r="E225" s="62"/>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c r="A226" s="61"/>
      <c r="B226" s="61"/>
      <c r="C226" s="68"/>
      <c r="D226" s="69"/>
      <c r="E226" s="62"/>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c r="A227" s="61"/>
      <c r="B227" s="61"/>
      <c r="C227" s="68"/>
      <c r="D227" s="69"/>
      <c r="E227" s="62"/>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c r="A228" s="61"/>
      <c r="B228" s="61"/>
      <c r="C228" s="68"/>
      <c r="D228" s="69"/>
      <c r="E228" s="62"/>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c r="A229" s="61"/>
      <c r="B229" s="61"/>
      <c r="C229" s="68"/>
      <c r="D229" s="69"/>
      <c r="E229" s="62"/>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c r="A230" s="61"/>
      <c r="B230" s="61"/>
      <c r="C230" s="68"/>
      <c r="D230" s="69"/>
      <c r="E230" s="62"/>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c r="A231" s="61"/>
      <c r="B231" s="61"/>
      <c r="C231" s="68"/>
      <c r="D231" s="69"/>
      <c r="E231" s="62"/>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c r="A232" s="61"/>
      <c r="B232" s="61"/>
      <c r="C232" s="68"/>
      <c r="D232" s="69"/>
      <c r="E232" s="62"/>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c r="A233" s="61"/>
      <c r="B233" s="61"/>
      <c r="C233" s="68"/>
      <c r="D233" s="69"/>
      <c r="E233" s="62"/>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c r="A234" s="61"/>
      <c r="B234" s="61"/>
      <c r="C234" s="68"/>
      <c r="D234" s="69"/>
      <c r="E234" s="62"/>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c r="A235" s="61"/>
      <c r="B235" s="61"/>
      <c r="C235" s="68"/>
      <c r="D235" s="69"/>
      <c r="E235" s="62"/>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c r="A236" s="61"/>
      <c r="B236" s="61"/>
      <c r="C236" s="68"/>
      <c r="D236" s="69"/>
      <c r="E236" s="62"/>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c r="A237" s="61"/>
      <c r="B237" s="61"/>
      <c r="C237" s="68"/>
      <c r="D237" s="69"/>
      <c r="E237" s="62"/>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c r="A238" s="61"/>
      <c r="B238" s="61"/>
      <c r="C238" s="68"/>
      <c r="D238" s="69"/>
      <c r="E238" s="62"/>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c r="A239" s="61"/>
      <c r="B239" s="61"/>
      <c r="C239" s="68"/>
      <c r="D239" s="69"/>
      <c r="E239" s="62"/>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c r="A240" s="61"/>
      <c r="B240" s="61"/>
      <c r="C240" s="58"/>
      <c r="D240" s="59"/>
      <c r="E240" s="60"/>
    </row>
    <row r="241" spans="1:5" ht="15.75" customHeight="1">
      <c r="A241" s="61"/>
      <c r="B241" s="61"/>
      <c r="C241" s="58"/>
      <c r="D241" s="59"/>
      <c r="E241" s="60"/>
    </row>
    <row r="242" spans="1:5" ht="15.75" customHeight="1">
      <c r="A242" s="61"/>
      <c r="B242" s="61"/>
      <c r="C242" s="58"/>
      <c r="D242" s="59"/>
      <c r="E242" s="60"/>
    </row>
    <row r="243" spans="1:5" ht="15.75" customHeight="1">
      <c r="A243" s="61"/>
      <c r="B243" s="61"/>
      <c r="C243" s="58"/>
      <c r="D243" s="59"/>
      <c r="E243" s="60"/>
    </row>
    <row r="244" spans="1:5" ht="15.75" customHeight="1">
      <c r="A244" s="61"/>
      <c r="B244" s="61"/>
      <c r="C244" s="58"/>
      <c r="D244" s="59"/>
      <c r="E244" s="60"/>
    </row>
    <row r="245" spans="1:5" ht="15.75" customHeight="1">
      <c r="A245" s="61"/>
      <c r="B245" s="61"/>
      <c r="C245" s="58"/>
      <c r="D245" s="59"/>
      <c r="E245" s="60"/>
    </row>
    <row r="246" spans="1:5" ht="15.75" customHeight="1">
      <c r="A246" s="61"/>
      <c r="B246" s="61"/>
      <c r="C246" s="58"/>
      <c r="D246" s="59"/>
      <c r="E246" s="60"/>
    </row>
    <row r="247" spans="1:5" ht="15.75" customHeight="1">
      <c r="A247" s="61"/>
      <c r="B247" s="61"/>
      <c r="C247" s="58"/>
      <c r="D247" s="59"/>
      <c r="E247" s="60"/>
    </row>
    <row r="248" spans="1:5" ht="15.75" customHeight="1">
      <c r="A248" s="61"/>
      <c r="B248" s="61"/>
      <c r="C248" s="58"/>
      <c r="D248" s="59"/>
      <c r="E248" s="60"/>
    </row>
    <row r="249" spans="1:5" ht="15.75" customHeight="1">
      <c r="A249" s="61"/>
      <c r="B249" s="61"/>
      <c r="C249" s="58"/>
      <c r="D249" s="59"/>
      <c r="E249" s="60"/>
    </row>
    <row r="250" spans="1:5" ht="15.75" customHeight="1">
      <c r="A250" s="61"/>
      <c r="B250" s="61"/>
      <c r="C250" s="58"/>
      <c r="D250" s="59"/>
      <c r="E250" s="60"/>
    </row>
    <row r="251" spans="1:5" ht="15.75" customHeight="1">
      <c r="A251" s="61"/>
      <c r="B251" s="61"/>
      <c r="C251" s="58"/>
      <c r="D251" s="59"/>
      <c r="E251" s="60"/>
    </row>
    <row r="252" spans="1:5" ht="15.75" customHeight="1">
      <c r="A252" s="61"/>
      <c r="B252" s="61"/>
      <c r="C252" s="58"/>
      <c r="D252" s="59"/>
      <c r="E252" s="60"/>
    </row>
    <row r="253" spans="1:5" ht="15.75" customHeight="1">
      <c r="A253" s="61"/>
      <c r="B253" s="61"/>
      <c r="C253" s="58"/>
      <c r="D253" s="59"/>
      <c r="E253" s="60"/>
    </row>
    <row r="254" spans="1:5" ht="15.75" customHeight="1">
      <c r="A254" s="61"/>
      <c r="B254" s="61"/>
      <c r="C254" s="58"/>
      <c r="D254" s="59"/>
      <c r="E254" s="60"/>
    </row>
    <row r="255" spans="1:5" ht="15.75" customHeight="1">
      <c r="A255" s="61"/>
      <c r="B255" s="61"/>
      <c r="C255" s="58"/>
      <c r="D255" s="59"/>
      <c r="E255" s="60"/>
    </row>
    <row r="256" spans="1:5" ht="15.75" customHeight="1">
      <c r="A256" s="61"/>
      <c r="B256" s="61"/>
      <c r="C256" s="58"/>
      <c r="D256" s="59"/>
      <c r="E256" s="60"/>
    </row>
    <row r="257" spans="1:5" ht="15.75" customHeight="1">
      <c r="A257" s="61"/>
      <c r="B257" s="61"/>
      <c r="C257" s="58"/>
      <c r="D257" s="59"/>
      <c r="E257" s="60"/>
    </row>
    <row r="258" spans="1:5" ht="15.75" customHeight="1">
      <c r="A258" s="61"/>
      <c r="B258" s="61"/>
      <c r="C258" s="58"/>
      <c r="D258" s="59"/>
      <c r="E258" s="60"/>
    </row>
    <row r="259" spans="1:5" ht="15.75" customHeight="1">
      <c r="A259" s="61"/>
      <c r="B259" s="61"/>
      <c r="C259" s="58"/>
      <c r="D259" s="59"/>
      <c r="E259" s="60"/>
    </row>
    <row r="260" spans="1:5" ht="15.75" customHeight="1">
      <c r="A260" s="61"/>
      <c r="B260" s="61"/>
      <c r="C260" s="58"/>
      <c r="D260" s="59"/>
      <c r="E260" s="60"/>
    </row>
    <row r="261" spans="1:5" ht="15.75" customHeight="1">
      <c r="A261" s="61"/>
      <c r="B261" s="61"/>
      <c r="C261" s="58"/>
      <c r="D261" s="59"/>
      <c r="E261" s="60"/>
    </row>
    <row r="262" spans="1:5" ht="15.75" customHeight="1">
      <c r="A262" s="61"/>
      <c r="B262" s="61"/>
      <c r="C262" s="58"/>
      <c r="D262" s="59"/>
      <c r="E262" s="60"/>
    </row>
    <row r="263" spans="1:5" ht="15.75" customHeight="1">
      <c r="A263" s="61"/>
      <c r="B263" s="61"/>
      <c r="C263" s="58"/>
      <c r="D263" s="59"/>
      <c r="E263" s="60"/>
    </row>
    <row r="264" spans="1:5" ht="15.75" customHeight="1">
      <c r="A264" s="61"/>
      <c r="B264" s="61"/>
      <c r="C264" s="58"/>
      <c r="D264" s="59"/>
      <c r="E264" s="60"/>
    </row>
    <row r="265" spans="1:5" ht="15.75" customHeight="1">
      <c r="A265" s="61"/>
      <c r="B265" s="61"/>
      <c r="C265" s="58"/>
      <c r="D265" s="59"/>
      <c r="E265" s="60"/>
    </row>
    <row r="266" spans="1:5" ht="15.75" customHeight="1">
      <c r="A266" s="61"/>
      <c r="B266" s="61"/>
      <c r="C266" s="58"/>
      <c r="D266" s="59"/>
      <c r="E266" s="60"/>
    </row>
    <row r="267" spans="1:5" ht="15.75" customHeight="1">
      <c r="A267" s="61"/>
      <c r="B267" s="61"/>
      <c r="C267" s="58"/>
      <c r="D267" s="59"/>
      <c r="E267" s="60"/>
    </row>
    <row r="268" spans="1:5" ht="15.75" customHeight="1">
      <c r="A268" s="61"/>
      <c r="B268" s="61"/>
      <c r="C268" s="58"/>
      <c r="D268" s="59"/>
      <c r="E268" s="60"/>
    </row>
    <row r="269" spans="1:5" ht="15.75" customHeight="1">
      <c r="A269" s="61"/>
      <c r="B269" s="61"/>
      <c r="C269" s="58"/>
      <c r="D269" s="59"/>
      <c r="E269" s="60"/>
    </row>
    <row r="270" spans="1:5" ht="15.75" customHeight="1">
      <c r="A270" s="61"/>
      <c r="B270" s="61"/>
      <c r="C270" s="58"/>
      <c r="D270" s="59"/>
      <c r="E270" s="60"/>
    </row>
    <row r="271" spans="1:5" ht="15.75" customHeight="1">
      <c r="A271" s="61"/>
      <c r="B271" s="61"/>
      <c r="C271" s="58"/>
      <c r="D271" s="59"/>
      <c r="E271" s="60"/>
    </row>
    <row r="272" spans="1:5" ht="15.75" customHeight="1">
      <c r="A272" s="61"/>
      <c r="B272" s="61"/>
      <c r="C272" s="58"/>
      <c r="D272" s="59"/>
      <c r="E272" s="60"/>
    </row>
    <row r="273" spans="1:5" ht="15.75" customHeight="1">
      <c r="A273" s="61"/>
      <c r="B273" s="61"/>
      <c r="C273" s="58"/>
      <c r="D273" s="59"/>
      <c r="E273" s="60"/>
    </row>
    <row r="274" spans="1:5" ht="15.75" customHeight="1">
      <c r="A274" s="61"/>
      <c r="B274" s="61"/>
      <c r="C274" s="58"/>
      <c r="D274" s="59"/>
      <c r="E274" s="60"/>
    </row>
    <row r="275" spans="1:5" ht="15.75" customHeight="1">
      <c r="A275" s="61"/>
      <c r="B275" s="61"/>
      <c r="C275" s="58"/>
      <c r="D275" s="59"/>
      <c r="E275" s="60"/>
    </row>
    <row r="276" spans="1:5" ht="15.75" customHeight="1">
      <c r="A276" s="61"/>
      <c r="B276" s="61"/>
      <c r="C276" s="58"/>
      <c r="D276" s="59"/>
      <c r="E276" s="60"/>
    </row>
    <row r="277" spans="1:5" ht="15.75" customHeight="1">
      <c r="A277" s="61"/>
      <c r="B277" s="61"/>
      <c r="C277" s="58"/>
      <c r="D277" s="59"/>
      <c r="E277" s="60"/>
    </row>
    <row r="278" spans="1:5" ht="15.75" customHeight="1">
      <c r="A278" s="61"/>
      <c r="B278" s="61"/>
      <c r="C278" s="58"/>
      <c r="D278" s="59"/>
      <c r="E278" s="60"/>
    </row>
    <row r="279" spans="1:5" ht="15.75" customHeight="1">
      <c r="A279" s="61"/>
      <c r="B279" s="61"/>
      <c r="C279" s="58"/>
      <c r="D279" s="59"/>
      <c r="E279" s="60"/>
    </row>
    <row r="280" spans="1:5" ht="15.75" customHeight="1">
      <c r="A280" s="61"/>
      <c r="B280" s="61"/>
      <c r="C280" s="58"/>
      <c r="D280" s="59"/>
      <c r="E280" s="60"/>
    </row>
    <row r="281" spans="1:5" ht="15.75" customHeight="1">
      <c r="A281" s="61"/>
      <c r="B281" s="61"/>
      <c r="C281" s="58"/>
      <c r="D281" s="59"/>
      <c r="E281" s="60"/>
    </row>
    <row r="282" spans="1:5" ht="15.75" customHeight="1">
      <c r="A282" s="61"/>
      <c r="B282" s="61"/>
      <c r="C282" s="58"/>
      <c r="D282" s="59"/>
      <c r="E282" s="60"/>
    </row>
    <row r="283" spans="1:5" ht="15.75" customHeight="1">
      <c r="A283" s="61"/>
      <c r="B283" s="61"/>
      <c r="C283" s="58"/>
      <c r="D283" s="59"/>
      <c r="E283" s="60"/>
    </row>
    <row r="284" spans="1:5" ht="15.75" customHeight="1">
      <c r="A284" s="61"/>
      <c r="B284" s="61"/>
      <c r="C284" s="58"/>
      <c r="D284" s="59"/>
      <c r="E284" s="60"/>
    </row>
    <row r="285" spans="1:5" ht="15.75" customHeight="1">
      <c r="A285" s="61"/>
      <c r="B285" s="61"/>
      <c r="C285" s="58"/>
      <c r="D285" s="59"/>
      <c r="E285" s="60"/>
    </row>
    <row r="286" spans="1:5" ht="15.75" customHeight="1">
      <c r="A286" s="61"/>
      <c r="B286" s="61"/>
      <c r="C286" s="58"/>
      <c r="D286" s="59"/>
      <c r="E286" s="60"/>
    </row>
    <row r="287" spans="1:5" ht="15.75" customHeight="1">
      <c r="A287" s="61"/>
      <c r="B287" s="61"/>
      <c r="C287" s="58"/>
      <c r="D287" s="59"/>
      <c r="E287" s="60"/>
    </row>
    <row r="288" spans="1:5" ht="15.75" customHeight="1">
      <c r="A288" s="61"/>
      <c r="B288" s="61"/>
      <c r="C288" s="58"/>
      <c r="D288" s="59"/>
      <c r="E288" s="60"/>
    </row>
    <row r="289" spans="1:5" ht="15.75" customHeight="1">
      <c r="A289" s="61"/>
      <c r="B289" s="61"/>
      <c r="C289" s="58"/>
      <c r="D289" s="59"/>
      <c r="E289" s="60"/>
    </row>
    <row r="290" spans="1:5" ht="15.75" customHeight="1">
      <c r="A290" s="61"/>
      <c r="B290" s="61"/>
      <c r="C290" s="58"/>
      <c r="D290" s="59"/>
      <c r="E290" s="60"/>
    </row>
    <row r="291" spans="1:5" ht="15.75" customHeight="1">
      <c r="A291" s="61"/>
      <c r="B291" s="61"/>
      <c r="C291" s="58"/>
      <c r="D291" s="59"/>
      <c r="E291" s="60"/>
    </row>
    <row r="292" spans="1:5" ht="15.75" customHeight="1">
      <c r="A292" s="61"/>
      <c r="B292" s="61"/>
      <c r="C292" s="58"/>
      <c r="D292" s="59"/>
      <c r="E292" s="60"/>
    </row>
    <row r="293" spans="1:5" ht="15.75" customHeight="1">
      <c r="A293" s="61"/>
      <c r="B293" s="61"/>
      <c r="C293" s="58"/>
      <c r="D293" s="59"/>
      <c r="E293" s="60"/>
    </row>
    <row r="294" spans="1:5" ht="15.75" customHeight="1">
      <c r="A294" s="61"/>
      <c r="B294" s="61"/>
      <c r="C294" s="58"/>
      <c r="D294" s="59"/>
      <c r="E294" s="60"/>
    </row>
    <row r="295" spans="1:5" ht="15.75" customHeight="1">
      <c r="A295" s="61"/>
      <c r="B295" s="61"/>
      <c r="C295" s="58"/>
      <c r="D295" s="59"/>
      <c r="E295" s="60"/>
    </row>
    <row r="296" spans="1:5" ht="15.75" customHeight="1">
      <c r="A296" s="61"/>
      <c r="B296" s="61"/>
      <c r="C296" s="58"/>
      <c r="D296" s="59"/>
      <c r="E296" s="60"/>
    </row>
    <row r="297" spans="1:5" ht="15.75" customHeight="1">
      <c r="A297" s="61"/>
      <c r="B297" s="61"/>
      <c r="C297" s="58"/>
      <c r="D297" s="59"/>
      <c r="E297" s="60"/>
    </row>
    <row r="298" spans="1:5" ht="15.75" customHeight="1">
      <c r="A298" s="61"/>
      <c r="B298" s="61"/>
      <c r="C298" s="58"/>
      <c r="D298" s="59"/>
      <c r="E298" s="60"/>
    </row>
    <row r="299" spans="1:5" ht="15.75" customHeight="1">
      <c r="A299" s="61"/>
      <c r="B299" s="61"/>
      <c r="C299" s="58"/>
      <c r="D299" s="59"/>
      <c r="E299" s="60"/>
    </row>
    <row r="300" spans="1:5" ht="15.75" customHeight="1">
      <c r="A300" s="61"/>
      <c r="B300" s="61"/>
      <c r="C300" s="58"/>
      <c r="D300" s="59"/>
      <c r="E300" s="60"/>
    </row>
    <row r="301" spans="1:5" ht="15.75" customHeight="1">
      <c r="A301" s="61"/>
      <c r="B301" s="61"/>
      <c r="C301" s="58"/>
      <c r="D301" s="59"/>
      <c r="E301" s="60"/>
    </row>
    <row r="302" spans="1:5" ht="15.75" customHeight="1">
      <c r="A302" s="61"/>
      <c r="B302" s="61"/>
      <c r="C302" s="58"/>
      <c r="D302" s="59"/>
      <c r="E302" s="60"/>
    </row>
    <row r="303" spans="1:5" ht="15.75" customHeight="1">
      <c r="A303" s="61"/>
      <c r="B303" s="61"/>
      <c r="C303" s="58"/>
      <c r="D303" s="59"/>
      <c r="E303" s="60"/>
    </row>
    <row r="304" spans="1:5" ht="15.75" customHeight="1">
      <c r="A304" s="61"/>
      <c r="B304" s="61"/>
      <c r="C304" s="58"/>
      <c r="D304" s="59"/>
      <c r="E304" s="60"/>
    </row>
    <row r="305" spans="1:5" ht="15.75" customHeight="1">
      <c r="A305" s="61"/>
      <c r="B305" s="61"/>
      <c r="C305" s="58"/>
      <c r="D305" s="59"/>
      <c r="E305" s="60"/>
    </row>
    <row r="306" spans="1:5" ht="15.75" customHeight="1">
      <c r="A306" s="61"/>
      <c r="B306" s="61"/>
      <c r="C306" s="58"/>
      <c r="D306" s="59"/>
      <c r="E306" s="60"/>
    </row>
    <row r="307" spans="1:5" ht="15.75" customHeight="1">
      <c r="A307" s="61"/>
      <c r="B307" s="61"/>
      <c r="C307" s="58"/>
      <c r="D307" s="59"/>
      <c r="E307" s="60"/>
    </row>
    <row r="308" spans="1:5" ht="15.75" customHeight="1">
      <c r="A308" s="61"/>
      <c r="B308" s="61"/>
      <c r="C308" s="58"/>
      <c r="D308" s="59"/>
      <c r="E308" s="60"/>
    </row>
    <row r="309" spans="1:5" ht="15.75" customHeight="1">
      <c r="A309" s="61"/>
      <c r="B309" s="61"/>
      <c r="C309" s="58"/>
      <c r="D309" s="59"/>
      <c r="E309" s="60"/>
    </row>
    <row r="310" spans="1:5" ht="15.75" customHeight="1">
      <c r="A310" s="61"/>
      <c r="B310" s="61"/>
      <c r="C310" s="58"/>
      <c r="D310" s="59"/>
      <c r="E310" s="60"/>
    </row>
    <row r="311" spans="1:5" ht="15.75" customHeight="1">
      <c r="A311" s="61"/>
      <c r="B311" s="61"/>
      <c r="C311" s="58"/>
      <c r="D311" s="59"/>
      <c r="E311" s="60"/>
    </row>
    <row r="312" spans="1:5" ht="15.75" customHeight="1">
      <c r="A312" s="61"/>
      <c r="B312" s="61"/>
      <c r="C312" s="58"/>
      <c r="D312" s="59"/>
      <c r="E312" s="60"/>
    </row>
    <row r="313" spans="1:5" ht="15.75" customHeight="1">
      <c r="A313" s="61"/>
      <c r="B313" s="61"/>
      <c r="C313" s="58"/>
      <c r="D313" s="59"/>
      <c r="E313" s="60"/>
    </row>
    <row r="314" spans="1:5" ht="15.75" customHeight="1">
      <c r="A314" s="61"/>
      <c r="B314" s="61"/>
      <c r="C314" s="58"/>
      <c r="D314" s="59"/>
      <c r="E314" s="60"/>
    </row>
    <row r="315" spans="1:5" ht="15.75" customHeight="1">
      <c r="A315" s="61"/>
      <c r="B315" s="61"/>
      <c r="C315" s="58"/>
      <c r="D315" s="59"/>
      <c r="E315" s="60"/>
    </row>
    <row r="316" spans="1:5" ht="15.75" customHeight="1">
      <c r="A316" s="61"/>
      <c r="B316" s="61"/>
      <c r="C316" s="58"/>
      <c r="D316" s="59"/>
      <c r="E316" s="60"/>
    </row>
    <row r="317" spans="1:5" ht="15.75" customHeight="1">
      <c r="A317" s="61"/>
      <c r="B317" s="61"/>
      <c r="C317" s="58"/>
      <c r="D317" s="59"/>
      <c r="E317" s="60"/>
    </row>
    <row r="318" spans="1:5" ht="15.75" customHeight="1">
      <c r="A318" s="61"/>
      <c r="B318" s="61"/>
      <c r="C318" s="58"/>
      <c r="D318" s="59"/>
      <c r="E318" s="60"/>
    </row>
    <row r="319" spans="1:5" ht="15.75" customHeight="1">
      <c r="A319" s="61"/>
      <c r="B319" s="61"/>
      <c r="C319" s="58"/>
      <c r="D319" s="59"/>
      <c r="E319" s="60"/>
    </row>
    <row r="320" spans="1:5" ht="15.75" customHeight="1">
      <c r="A320" s="61"/>
      <c r="B320" s="61"/>
      <c r="C320" s="58"/>
      <c r="D320" s="59"/>
      <c r="E320" s="60"/>
    </row>
    <row r="321" spans="1:5" ht="15.75" customHeight="1">
      <c r="A321" s="61"/>
      <c r="B321" s="61"/>
      <c r="C321" s="58"/>
      <c r="D321" s="59"/>
      <c r="E321" s="60"/>
    </row>
    <row r="322" spans="1:5" ht="15.75" customHeight="1">
      <c r="A322" s="61"/>
      <c r="B322" s="61"/>
      <c r="C322" s="58"/>
      <c r="D322" s="59"/>
      <c r="E322" s="60"/>
    </row>
    <row r="323" spans="1:5" ht="15.75" customHeight="1">
      <c r="A323" s="61"/>
      <c r="B323" s="61"/>
      <c r="C323" s="58"/>
      <c r="D323" s="59"/>
      <c r="E323" s="60"/>
    </row>
    <row r="324" spans="1:5" ht="15.75" customHeight="1">
      <c r="A324" s="61"/>
      <c r="B324" s="61"/>
      <c r="C324" s="58"/>
      <c r="D324" s="59"/>
      <c r="E324" s="60"/>
    </row>
    <row r="325" spans="1:5" ht="15.75" customHeight="1">
      <c r="A325" s="61"/>
      <c r="B325" s="61"/>
      <c r="C325" s="58"/>
      <c r="D325" s="59"/>
      <c r="E325" s="60"/>
    </row>
    <row r="326" spans="1:5" ht="15.75" customHeight="1">
      <c r="A326" s="61"/>
      <c r="B326" s="61"/>
      <c r="C326" s="58"/>
      <c r="D326" s="59"/>
      <c r="E326" s="60"/>
    </row>
    <row r="327" spans="1:5" ht="15.75" customHeight="1">
      <c r="A327" s="61"/>
      <c r="B327" s="61"/>
      <c r="C327" s="58"/>
      <c r="D327" s="59"/>
      <c r="E327" s="60"/>
    </row>
    <row r="328" spans="1:5" ht="15.75" customHeight="1">
      <c r="A328" s="61"/>
      <c r="B328" s="61"/>
      <c r="C328" s="58"/>
      <c r="D328" s="59"/>
      <c r="E328" s="60"/>
    </row>
    <row r="329" spans="1:5" ht="15.75" customHeight="1">
      <c r="A329" s="61"/>
      <c r="B329" s="61"/>
      <c r="C329" s="58"/>
      <c r="D329" s="59"/>
      <c r="E329" s="60"/>
    </row>
    <row r="330" spans="1:5" ht="15.75" customHeight="1">
      <c r="A330" s="61"/>
      <c r="B330" s="61"/>
      <c r="C330" s="58"/>
      <c r="D330" s="59"/>
      <c r="E330" s="60"/>
    </row>
    <row r="331" spans="1:5" ht="15.75" customHeight="1">
      <c r="A331" s="61"/>
      <c r="B331" s="61"/>
      <c r="C331" s="58"/>
      <c r="D331" s="59"/>
      <c r="E331" s="60"/>
    </row>
    <row r="332" spans="1:5" ht="15.75" customHeight="1">
      <c r="A332" s="61"/>
      <c r="B332" s="61"/>
      <c r="C332" s="58"/>
      <c r="D332" s="59"/>
      <c r="E332" s="60"/>
    </row>
    <row r="333" spans="1:5" ht="15.75" customHeight="1">
      <c r="A333" s="61"/>
      <c r="B333" s="61"/>
      <c r="C333" s="58"/>
      <c r="D333" s="59"/>
      <c r="E333" s="60"/>
    </row>
    <row r="334" spans="1:5" ht="15.75" customHeight="1">
      <c r="A334" s="61"/>
      <c r="B334" s="61"/>
      <c r="C334" s="58"/>
      <c r="D334" s="59"/>
      <c r="E334" s="60"/>
    </row>
    <row r="335" spans="1:5" ht="15.75" customHeight="1">
      <c r="A335" s="61"/>
      <c r="B335" s="61"/>
      <c r="C335" s="58"/>
      <c r="D335" s="59"/>
      <c r="E335" s="60"/>
    </row>
    <row r="336" spans="1:5" ht="15.75" customHeight="1">
      <c r="A336" s="61"/>
      <c r="B336" s="61"/>
      <c r="C336" s="58"/>
      <c r="D336" s="59"/>
      <c r="E336" s="60"/>
    </row>
    <row r="337" spans="1:5" ht="15.75" customHeight="1">
      <c r="A337" s="61"/>
      <c r="B337" s="61"/>
      <c r="C337" s="58"/>
      <c r="D337" s="59"/>
      <c r="E337" s="60"/>
    </row>
    <row r="338" spans="1:5" ht="15.75" customHeight="1">
      <c r="A338" s="61"/>
      <c r="B338" s="61"/>
      <c r="C338" s="58"/>
      <c r="D338" s="59"/>
      <c r="E338" s="60"/>
    </row>
    <row r="339" spans="1:5" ht="15.75" customHeight="1">
      <c r="A339" s="61"/>
      <c r="B339" s="61"/>
      <c r="C339" s="58"/>
      <c r="D339" s="59"/>
      <c r="E339" s="60"/>
    </row>
    <row r="340" spans="1:5" ht="15.75" customHeight="1">
      <c r="A340" s="61"/>
      <c r="B340" s="61"/>
      <c r="C340" s="58"/>
      <c r="D340" s="59"/>
      <c r="E340" s="60"/>
    </row>
    <row r="341" spans="1:5" ht="15.75" customHeight="1">
      <c r="A341" s="61"/>
      <c r="B341" s="61"/>
      <c r="C341" s="58"/>
      <c r="D341" s="59"/>
      <c r="E341" s="60"/>
    </row>
    <row r="342" spans="1:5" ht="15.75" customHeight="1">
      <c r="A342" s="61"/>
      <c r="B342" s="61"/>
      <c r="C342" s="58"/>
      <c r="D342" s="59"/>
      <c r="E342" s="60"/>
    </row>
    <row r="343" spans="1:5" ht="15.75" customHeight="1">
      <c r="A343" s="61"/>
      <c r="B343" s="61"/>
      <c r="C343" s="58"/>
      <c r="D343" s="59"/>
      <c r="E343" s="60"/>
    </row>
    <row r="344" spans="1:5" ht="15.75" customHeight="1">
      <c r="A344" s="61"/>
      <c r="B344" s="61"/>
      <c r="C344" s="58"/>
      <c r="D344" s="59"/>
      <c r="E344" s="60"/>
    </row>
    <row r="345" spans="1:5" ht="15.75" customHeight="1">
      <c r="A345" s="61"/>
      <c r="B345" s="61"/>
      <c r="C345" s="58"/>
      <c r="D345" s="59"/>
      <c r="E345" s="60"/>
    </row>
    <row r="346" spans="1:5" ht="15.75" customHeight="1">
      <c r="A346" s="61"/>
      <c r="B346" s="61"/>
      <c r="C346" s="58"/>
      <c r="D346" s="59"/>
      <c r="E346" s="60"/>
    </row>
    <row r="347" spans="1:5" ht="15.75" customHeight="1">
      <c r="A347" s="61"/>
      <c r="B347" s="61"/>
      <c r="C347" s="58"/>
      <c r="D347" s="59"/>
      <c r="E347" s="60"/>
    </row>
    <row r="348" spans="1:5" ht="15.75" customHeight="1">
      <c r="A348" s="61"/>
      <c r="B348" s="61"/>
      <c r="C348" s="58"/>
      <c r="D348" s="59"/>
      <c r="E348" s="60"/>
    </row>
    <row r="349" spans="1:5" ht="15.75" customHeight="1">
      <c r="A349" s="61"/>
      <c r="B349" s="61"/>
      <c r="C349" s="58"/>
      <c r="D349" s="59"/>
      <c r="E349" s="60"/>
    </row>
    <row r="350" spans="1:5" ht="15.75" customHeight="1">
      <c r="A350" s="61"/>
      <c r="B350" s="61"/>
      <c r="C350" s="58"/>
      <c r="D350" s="59"/>
      <c r="E350" s="60"/>
    </row>
    <row r="351" spans="1:5" ht="15.75" customHeight="1">
      <c r="A351" s="61"/>
      <c r="B351" s="61"/>
      <c r="C351" s="58"/>
      <c r="D351" s="59"/>
      <c r="E351" s="60"/>
    </row>
    <row r="352" spans="1:5" ht="15.75" customHeight="1">
      <c r="A352" s="61"/>
      <c r="B352" s="61"/>
      <c r="C352" s="58"/>
      <c r="D352" s="59"/>
      <c r="E352" s="60"/>
    </row>
    <row r="353" spans="1:5" ht="15.75" customHeight="1">
      <c r="A353" s="61"/>
      <c r="B353" s="61"/>
      <c r="C353" s="58"/>
      <c r="D353" s="59"/>
      <c r="E353" s="60"/>
    </row>
    <row r="354" spans="1:5" ht="15.75" customHeight="1">
      <c r="A354" s="61"/>
      <c r="B354" s="61"/>
      <c r="C354" s="58"/>
      <c r="D354" s="59"/>
      <c r="E354" s="60"/>
    </row>
    <row r="355" spans="1:5" ht="15.75" customHeight="1">
      <c r="A355" s="61"/>
      <c r="B355" s="61"/>
      <c r="C355" s="58"/>
      <c r="D355" s="59"/>
      <c r="E355" s="60"/>
    </row>
    <row r="356" spans="1:5" ht="15.75" customHeight="1">
      <c r="A356" s="61"/>
      <c r="B356" s="61"/>
      <c r="C356" s="58"/>
      <c r="D356" s="59"/>
      <c r="E356" s="60"/>
    </row>
    <row r="357" spans="1:5" ht="15.75" customHeight="1">
      <c r="A357" s="61"/>
      <c r="B357" s="61"/>
      <c r="C357" s="58"/>
      <c r="D357" s="59"/>
      <c r="E357" s="60"/>
    </row>
    <row r="358" spans="1:5" ht="15.75" customHeight="1">
      <c r="A358" s="61"/>
      <c r="B358" s="61"/>
      <c r="C358" s="58"/>
      <c r="D358" s="59"/>
      <c r="E358" s="60"/>
    </row>
    <row r="359" spans="1:5" ht="15.75" customHeight="1">
      <c r="A359" s="61"/>
      <c r="B359" s="61"/>
      <c r="C359" s="58"/>
      <c r="D359" s="59"/>
      <c r="E359" s="60"/>
    </row>
    <row r="360" spans="1:5" ht="15.75" customHeight="1">
      <c r="A360" s="61"/>
      <c r="B360" s="61"/>
      <c r="C360" s="58"/>
      <c r="D360" s="59"/>
      <c r="E360" s="60"/>
    </row>
    <row r="361" spans="1:5" ht="15.75" customHeight="1">
      <c r="A361" s="61"/>
      <c r="B361" s="61"/>
      <c r="C361" s="58"/>
      <c r="D361" s="59"/>
      <c r="E361" s="60"/>
    </row>
    <row r="362" spans="1:5" ht="15.75" customHeight="1">
      <c r="A362" s="61"/>
      <c r="B362" s="61"/>
      <c r="C362" s="58"/>
      <c r="D362" s="59"/>
      <c r="E362" s="60"/>
    </row>
    <row r="363" spans="1:5" ht="15.75" customHeight="1">
      <c r="A363" s="61"/>
      <c r="B363" s="61"/>
      <c r="C363" s="58"/>
      <c r="D363" s="59"/>
      <c r="E363" s="60"/>
    </row>
    <row r="364" spans="1:5" ht="15.75" customHeight="1">
      <c r="A364" s="61"/>
      <c r="B364" s="61"/>
      <c r="C364" s="58"/>
      <c r="D364" s="59"/>
      <c r="E364" s="60"/>
    </row>
    <row r="365" spans="1:5" ht="15.75" customHeight="1">
      <c r="A365" s="61"/>
      <c r="B365" s="61"/>
      <c r="C365" s="58"/>
      <c r="D365" s="59"/>
      <c r="E365" s="60"/>
    </row>
    <row r="366" spans="1:5" ht="15.75" customHeight="1">
      <c r="A366" s="61"/>
      <c r="B366" s="61"/>
      <c r="C366" s="58"/>
      <c r="D366" s="59"/>
      <c r="E366" s="60"/>
    </row>
    <row r="367" spans="1:5" ht="15.75" customHeight="1">
      <c r="A367" s="61"/>
      <c r="B367" s="61"/>
      <c r="C367" s="58"/>
      <c r="D367" s="59"/>
      <c r="E367" s="60"/>
    </row>
    <row r="368" spans="1:5" ht="15.75" customHeight="1">
      <c r="A368" s="61"/>
      <c r="B368" s="61"/>
      <c r="C368" s="58"/>
      <c r="D368" s="59"/>
      <c r="E368" s="60"/>
    </row>
    <row r="369" spans="1:5" ht="15.75" customHeight="1">
      <c r="A369" s="61"/>
      <c r="B369" s="61"/>
      <c r="C369" s="58"/>
      <c r="D369" s="59"/>
      <c r="E369" s="60"/>
    </row>
    <row r="370" spans="1:5" ht="15.75" customHeight="1">
      <c r="A370" s="61"/>
      <c r="B370" s="61"/>
      <c r="C370" s="58"/>
      <c r="D370" s="59"/>
      <c r="E370" s="60"/>
    </row>
    <row r="371" spans="1:5" ht="15.75" customHeight="1">
      <c r="A371" s="61"/>
      <c r="B371" s="61"/>
      <c r="C371" s="58"/>
      <c r="D371" s="59"/>
      <c r="E371" s="60"/>
    </row>
    <row r="372" spans="1:5" ht="15.75" customHeight="1">
      <c r="A372" s="61"/>
      <c r="B372" s="61"/>
      <c r="C372" s="58"/>
      <c r="D372" s="59"/>
      <c r="E372" s="60"/>
    </row>
    <row r="373" spans="1:5" ht="15.75" customHeight="1">
      <c r="A373" s="61"/>
      <c r="B373" s="61"/>
      <c r="C373" s="58"/>
      <c r="D373" s="59"/>
      <c r="E373" s="60"/>
    </row>
    <row r="374" spans="1:5" ht="15.75" customHeight="1">
      <c r="A374" s="61"/>
      <c r="B374" s="61"/>
      <c r="C374" s="58"/>
      <c r="D374" s="59"/>
      <c r="E374" s="60"/>
    </row>
    <row r="375" spans="1:5" ht="15.75" customHeight="1">
      <c r="A375" s="61"/>
      <c r="B375" s="61"/>
      <c r="C375" s="58"/>
      <c r="D375" s="59"/>
      <c r="E375" s="60"/>
    </row>
    <row r="376" spans="1:5" ht="15.75" customHeight="1">
      <c r="A376" s="61"/>
      <c r="B376" s="61"/>
      <c r="C376" s="58"/>
      <c r="D376" s="59"/>
      <c r="E376" s="60"/>
    </row>
    <row r="377" spans="1:5" ht="15.75" customHeight="1">
      <c r="A377" s="61"/>
      <c r="B377" s="61"/>
      <c r="C377" s="58"/>
      <c r="D377" s="59"/>
      <c r="E377" s="60"/>
    </row>
    <row r="378" spans="1:5" ht="15.75" customHeight="1">
      <c r="A378" s="61"/>
      <c r="B378" s="61"/>
      <c r="C378" s="58"/>
      <c r="D378" s="59"/>
      <c r="E378" s="60"/>
    </row>
    <row r="379" spans="1:5" ht="15.75" customHeight="1">
      <c r="A379" s="61"/>
      <c r="B379" s="61"/>
      <c r="C379" s="58"/>
      <c r="D379" s="59"/>
      <c r="E379" s="60"/>
    </row>
    <row r="380" spans="1:5" ht="15.75" customHeight="1">
      <c r="A380" s="61"/>
      <c r="B380" s="61"/>
      <c r="C380" s="58"/>
      <c r="D380" s="59"/>
      <c r="E380" s="60"/>
    </row>
    <row r="381" spans="1:5" ht="15.75" customHeight="1">
      <c r="A381" s="61"/>
      <c r="B381" s="61"/>
      <c r="C381" s="58"/>
      <c r="D381" s="59"/>
      <c r="E381" s="60"/>
    </row>
    <row r="382" spans="1:5" ht="15.75" customHeight="1">
      <c r="A382" s="61"/>
      <c r="B382" s="61"/>
      <c r="C382" s="58"/>
      <c r="D382" s="59"/>
      <c r="E382" s="60"/>
    </row>
    <row r="383" spans="1:5" ht="15.75" customHeight="1">
      <c r="A383" s="61"/>
      <c r="B383" s="61"/>
      <c r="C383" s="58"/>
      <c r="D383" s="59"/>
      <c r="E383" s="60"/>
    </row>
    <row r="384" spans="1:5" ht="15.75" customHeight="1">
      <c r="A384" s="61"/>
      <c r="B384" s="61"/>
      <c r="C384" s="58"/>
      <c r="D384" s="59"/>
      <c r="E384" s="60"/>
    </row>
    <row r="385" spans="1:5" ht="15.75" customHeight="1">
      <c r="A385" s="61"/>
      <c r="B385" s="61"/>
      <c r="C385" s="58"/>
      <c r="D385" s="59"/>
      <c r="E385" s="60"/>
    </row>
    <row r="386" spans="1:5" ht="15.75" customHeight="1">
      <c r="A386" s="61"/>
      <c r="B386" s="61"/>
      <c r="C386" s="58"/>
      <c r="D386" s="59"/>
      <c r="E386" s="60"/>
    </row>
    <row r="387" spans="1:5" ht="15.75" customHeight="1">
      <c r="A387" s="61"/>
      <c r="B387" s="61"/>
      <c r="C387" s="58"/>
      <c r="D387" s="59"/>
      <c r="E387" s="60"/>
    </row>
    <row r="388" spans="1:5" ht="15.75" customHeight="1">
      <c r="B388" s="70"/>
      <c r="C388" s="58"/>
      <c r="D388" s="59"/>
      <c r="E388" s="60"/>
    </row>
    <row r="389" spans="1:5" ht="15.75" customHeight="1">
      <c r="B389" s="70"/>
      <c r="C389" s="58"/>
      <c r="D389" s="59"/>
      <c r="E389" s="60"/>
    </row>
    <row r="390" spans="1:5" ht="15.75" customHeight="1">
      <c r="B390" s="70"/>
      <c r="C390" s="58"/>
      <c r="D390" s="59"/>
      <c r="E390" s="60"/>
    </row>
    <row r="391" spans="1:5" ht="15.75" customHeight="1">
      <c r="B391" s="70"/>
      <c r="C391" s="58"/>
      <c r="D391" s="59"/>
      <c r="E391" s="60"/>
    </row>
    <row r="392" spans="1:5" ht="15.75" customHeight="1">
      <c r="B392" s="70"/>
      <c r="C392" s="58"/>
      <c r="D392" s="59"/>
      <c r="E392" s="60"/>
    </row>
    <row r="393" spans="1:5" ht="15.75" customHeight="1">
      <c r="B393" s="70"/>
      <c r="C393" s="58"/>
      <c r="D393" s="59"/>
      <c r="E393" s="60"/>
    </row>
    <row r="394" spans="1:5" ht="15.75" customHeight="1">
      <c r="B394" s="70"/>
      <c r="C394" s="58"/>
      <c r="D394" s="59"/>
      <c r="E394" s="60"/>
    </row>
    <row r="395" spans="1:5" ht="15.75" customHeight="1">
      <c r="B395" s="70"/>
      <c r="C395" s="58"/>
      <c r="D395" s="59"/>
      <c r="E395" s="60"/>
    </row>
    <row r="396" spans="1:5" ht="15.75" customHeight="1">
      <c r="B396" s="70"/>
      <c r="C396" s="58"/>
      <c r="D396" s="59"/>
      <c r="E396" s="60"/>
    </row>
    <row r="397" spans="1:5" ht="15.75" customHeight="1">
      <c r="B397" s="70"/>
      <c r="C397" s="58"/>
      <c r="D397" s="59"/>
      <c r="E397" s="60"/>
    </row>
    <row r="398" spans="1:5" ht="15.75" customHeight="1">
      <c r="B398" s="70"/>
      <c r="C398" s="58"/>
      <c r="D398" s="59"/>
      <c r="E398" s="60"/>
    </row>
    <row r="399" spans="1:5" ht="15.75" customHeight="1">
      <c r="B399" s="70"/>
      <c r="C399" s="58"/>
      <c r="D399" s="59"/>
      <c r="E399" s="60"/>
    </row>
    <row r="400" spans="1:5" ht="15.75" customHeight="1">
      <c r="B400" s="70"/>
      <c r="C400" s="58"/>
      <c r="D400" s="59"/>
      <c r="E400" s="60"/>
    </row>
    <row r="401" spans="2:5" ht="15.75" customHeight="1">
      <c r="B401" s="70"/>
      <c r="C401" s="58"/>
      <c r="D401" s="59"/>
      <c r="E401" s="60"/>
    </row>
    <row r="402" spans="2:5" ht="15.75" customHeight="1">
      <c r="B402" s="70"/>
      <c r="C402" s="58"/>
      <c r="D402" s="59"/>
      <c r="E402" s="60"/>
    </row>
    <row r="403" spans="2:5" ht="15.75" customHeight="1">
      <c r="B403" s="70"/>
      <c r="C403" s="58"/>
      <c r="D403" s="59"/>
      <c r="E403" s="60"/>
    </row>
    <row r="404" spans="2:5" ht="15.75" customHeight="1">
      <c r="B404" s="70"/>
      <c r="C404" s="58"/>
      <c r="D404" s="59"/>
      <c r="E404" s="60"/>
    </row>
    <row r="405" spans="2:5" ht="15.75" customHeight="1">
      <c r="B405" s="70"/>
      <c r="C405" s="58"/>
      <c r="D405" s="59"/>
      <c r="E405" s="60"/>
    </row>
    <row r="406" spans="2:5" ht="15.75" customHeight="1">
      <c r="B406" s="70"/>
      <c r="C406" s="58"/>
      <c r="D406" s="59"/>
      <c r="E406" s="60"/>
    </row>
    <row r="407" spans="2:5" ht="15.75" customHeight="1">
      <c r="B407" s="70"/>
      <c r="C407" s="58"/>
      <c r="D407" s="59"/>
      <c r="E407" s="60"/>
    </row>
    <row r="408" spans="2:5" ht="15.75" customHeight="1">
      <c r="B408" s="70"/>
      <c r="C408" s="58"/>
      <c r="D408" s="59"/>
      <c r="E408" s="60"/>
    </row>
    <row r="409" spans="2:5" ht="15.75" customHeight="1">
      <c r="B409" s="70"/>
      <c r="C409" s="58"/>
      <c r="D409" s="59"/>
      <c r="E409" s="60"/>
    </row>
    <row r="410" spans="2:5" ht="15.75" customHeight="1">
      <c r="B410" s="70"/>
      <c r="C410" s="58"/>
      <c r="D410" s="59"/>
      <c r="E410" s="60"/>
    </row>
    <row r="411" spans="2:5" ht="15.75" customHeight="1">
      <c r="B411" s="70"/>
      <c r="C411" s="58"/>
      <c r="D411" s="59"/>
      <c r="E411" s="60"/>
    </row>
    <row r="412" spans="2:5" ht="15.75" customHeight="1">
      <c r="B412" s="70"/>
      <c r="C412" s="58"/>
      <c r="D412" s="59"/>
      <c r="E412" s="60"/>
    </row>
    <row r="413" spans="2:5" ht="15.75" customHeight="1">
      <c r="B413" s="70"/>
      <c r="C413" s="58"/>
      <c r="D413" s="59"/>
      <c r="E413" s="60"/>
    </row>
    <row r="414" spans="2:5" ht="15.75" customHeight="1">
      <c r="B414" s="70"/>
      <c r="C414" s="58"/>
      <c r="D414" s="59"/>
      <c r="E414" s="60"/>
    </row>
    <row r="415" spans="2:5" ht="15.75" customHeight="1">
      <c r="B415" s="70"/>
      <c r="C415" s="58"/>
      <c r="D415" s="59"/>
      <c r="E415" s="60"/>
    </row>
    <row r="416" spans="2:5" ht="15.75" customHeight="1">
      <c r="B416" s="70"/>
      <c r="C416" s="58"/>
      <c r="D416" s="59"/>
      <c r="E416" s="60"/>
    </row>
    <row r="417" spans="2:5" ht="15.75" customHeight="1">
      <c r="B417" s="70"/>
      <c r="C417" s="58"/>
      <c r="D417" s="59"/>
      <c r="E417" s="60"/>
    </row>
    <row r="418" spans="2:5" ht="15.75" customHeight="1">
      <c r="B418" s="70"/>
      <c r="C418" s="58"/>
      <c r="D418" s="59"/>
      <c r="E418" s="60"/>
    </row>
    <row r="419" spans="2:5" ht="15.75" customHeight="1">
      <c r="B419" s="70"/>
      <c r="C419" s="58"/>
      <c r="D419" s="59"/>
      <c r="E419" s="60"/>
    </row>
    <row r="420" spans="2:5" ht="15.75" customHeight="1">
      <c r="B420" s="70"/>
      <c r="C420" s="58"/>
      <c r="D420" s="59"/>
      <c r="E420" s="60"/>
    </row>
    <row r="421" spans="2:5" ht="15.75" customHeight="1">
      <c r="B421" s="70"/>
      <c r="C421" s="58"/>
      <c r="D421" s="59"/>
      <c r="E421" s="60"/>
    </row>
    <row r="422" spans="2:5" ht="15.75" customHeight="1">
      <c r="B422" s="70"/>
      <c r="C422" s="58"/>
      <c r="D422" s="59"/>
      <c r="E422" s="60"/>
    </row>
    <row r="423" spans="2:5" ht="15.75" customHeight="1">
      <c r="B423" s="70"/>
      <c r="C423" s="58"/>
      <c r="D423" s="59"/>
      <c r="E423" s="60"/>
    </row>
    <row r="424" spans="2:5" ht="15.75" customHeight="1">
      <c r="B424" s="70"/>
      <c r="C424" s="58"/>
      <c r="D424" s="59"/>
      <c r="E424" s="60"/>
    </row>
    <row r="425" spans="2:5" ht="15.75" customHeight="1">
      <c r="B425" s="70"/>
      <c r="C425" s="58"/>
      <c r="D425" s="59"/>
      <c r="E425" s="60"/>
    </row>
    <row r="426" spans="2:5" ht="15.75" customHeight="1">
      <c r="B426" s="70"/>
      <c r="C426" s="58"/>
      <c r="D426" s="59"/>
      <c r="E426" s="60"/>
    </row>
    <row r="427" spans="2:5" ht="15.75" customHeight="1">
      <c r="B427" s="70"/>
      <c r="C427" s="58"/>
      <c r="D427" s="59"/>
      <c r="E427" s="60"/>
    </row>
    <row r="428" spans="2:5" ht="15.75" customHeight="1">
      <c r="B428" s="70"/>
      <c r="C428" s="58"/>
      <c r="D428" s="59"/>
      <c r="E428" s="60"/>
    </row>
    <row r="429" spans="2:5" ht="15.75" customHeight="1">
      <c r="B429" s="70"/>
      <c r="C429" s="58"/>
      <c r="D429" s="59"/>
      <c r="E429" s="60"/>
    </row>
    <row r="430" spans="2:5" ht="15.75" customHeight="1">
      <c r="B430" s="70"/>
      <c r="C430" s="58"/>
      <c r="D430" s="59"/>
      <c r="E430" s="60"/>
    </row>
    <row r="431" spans="2:5" ht="15.75" customHeight="1">
      <c r="B431" s="70"/>
      <c r="C431" s="58"/>
      <c r="D431" s="59"/>
      <c r="E431" s="60"/>
    </row>
    <row r="432" spans="2:5" ht="15.75" customHeight="1">
      <c r="B432" s="70"/>
      <c r="C432" s="58"/>
      <c r="D432" s="59"/>
      <c r="E432" s="60"/>
    </row>
    <row r="433" spans="2:5" ht="15.75" customHeight="1">
      <c r="B433" s="70"/>
      <c r="C433" s="58"/>
      <c r="D433" s="59"/>
      <c r="E433" s="60"/>
    </row>
    <row r="434" spans="2:5" ht="15.75" customHeight="1">
      <c r="B434" s="70"/>
      <c r="C434" s="58"/>
      <c r="D434" s="59"/>
      <c r="E434" s="60"/>
    </row>
    <row r="435" spans="2:5" ht="15.75" customHeight="1">
      <c r="B435" s="70"/>
      <c r="C435" s="58"/>
      <c r="D435" s="59"/>
      <c r="E435" s="60"/>
    </row>
    <row r="436" spans="2:5" ht="15.75" customHeight="1">
      <c r="B436" s="70"/>
      <c r="C436" s="58"/>
      <c r="D436" s="59"/>
      <c r="E436" s="60"/>
    </row>
    <row r="437" spans="2:5" ht="15.75" customHeight="1">
      <c r="B437" s="70"/>
      <c r="C437" s="58"/>
      <c r="D437" s="59"/>
      <c r="E437" s="60"/>
    </row>
    <row r="438" spans="2:5" ht="15.75" customHeight="1">
      <c r="B438" s="70"/>
      <c r="C438" s="58"/>
      <c r="D438" s="59"/>
      <c r="E438" s="60"/>
    </row>
    <row r="439" spans="2:5" ht="15.75" customHeight="1">
      <c r="B439" s="70"/>
      <c r="C439" s="58"/>
      <c r="D439" s="59"/>
      <c r="E439" s="60"/>
    </row>
    <row r="440" spans="2:5" ht="15.75" customHeight="1">
      <c r="B440" s="70"/>
      <c r="C440" s="58"/>
      <c r="D440" s="59"/>
      <c r="E440" s="60"/>
    </row>
    <row r="441" spans="2:5" ht="15.75" customHeight="1">
      <c r="B441" s="70"/>
      <c r="C441" s="58"/>
      <c r="D441" s="59"/>
      <c r="E441" s="60"/>
    </row>
    <row r="442" spans="2:5" ht="15.75" customHeight="1">
      <c r="B442" s="70"/>
      <c r="C442" s="58"/>
      <c r="D442" s="59"/>
      <c r="E442" s="60"/>
    </row>
    <row r="443" spans="2:5" ht="15.75" customHeight="1">
      <c r="B443" s="70"/>
      <c r="C443" s="58"/>
      <c r="D443" s="59"/>
      <c r="E443" s="60"/>
    </row>
    <row r="444" spans="2:5" ht="15.75" customHeight="1">
      <c r="B444" s="70"/>
      <c r="C444" s="58"/>
      <c r="D444" s="59"/>
      <c r="E444" s="60"/>
    </row>
    <row r="445" spans="2:5" ht="15.75" customHeight="1">
      <c r="B445" s="70"/>
      <c r="C445" s="58"/>
      <c r="D445" s="59"/>
      <c r="E445" s="60"/>
    </row>
    <row r="446" spans="2:5" ht="15.75" customHeight="1">
      <c r="B446" s="70"/>
      <c r="C446" s="58"/>
      <c r="D446" s="59"/>
      <c r="E446" s="60"/>
    </row>
    <row r="447" spans="2:5" ht="15.75" customHeight="1">
      <c r="B447" s="70"/>
      <c r="C447" s="58"/>
      <c r="D447" s="59"/>
      <c r="E447" s="60"/>
    </row>
    <row r="448" spans="2:5" ht="15.75" customHeight="1">
      <c r="B448" s="70"/>
      <c r="C448" s="58"/>
      <c r="D448" s="59"/>
      <c r="E448" s="60"/>
    </row>
    <row r="449" spans="2:5" ht="15.75" customHeight="1">
      <c r="B449" s="70"/>
      <c r="C449" s="58"/>
      <c r="D449" s="59"/>
      <c r="E449" s="60"/>
    </row>
    <row r="450" spans="2:5" ht="15.75" customHeight="1">
      <c r="B450" s="70"/>
      <c r="C450" s="58"/>
      <c r="D450" s="59"/>
      <c r="E450" s="60"/>
    </row>
    <row r="451" spans="2:5" ht="15.75" customHeight="1">
      <c r="B451" s="70"/>
      <c r="C451" s="58"/>
      <c r="D451" s="59"/>
      <c r="E451" s="60"/>
    </row>
    <row r="452" spans="2:5" ht="15.75" customHeight="1">
      <c r="B452" s="70"/>
      <c r="C452" s="58"/>
      <c r="D452" s="59"/>
      <c r="E452" s="60"/>
    </row>
    <row r="453" spans="2:5" ht="15.75" customHeight="1">
      <c r="B453" s="70"/>
      <c r="C453" s="58"/>
      <c r="D453" s="59"/>
      <c r="E453" s="60"/>
    </row>
    <row r="454" spans="2:5" ht="15.75" customHeight="1">
      <c r="B454" s="70"/>
      <c r="C454" s="58"/>
      <c r="D454" s="59"/>
      <c r="E454" s="60"/>
    </row>
    <row r="455" spans="2:5" ht="15.75" customHeight="1">
      <c r="B455" s="70"/>
      <c r="C455" s="58"/>
      <c r="D455" s="59"/>
      <c r="E455" s="60"/>
    </row>
    <row r="456" spans="2:5" ht="15.75" customHeight="1">
      <c r="B456" s="70"/>
      <c r="C456" s="58"/>
      <c r="D456" s="59"/>
      <c r="E456" s="60"/>
    </row>
    <row r="457" spans="2:5" ht="15.75" customHeight="1">
      <c r="B457" s="70"/>
      <c r="C457" s="58"/>
      <c r="D457" s="59"/>
      <c r="E457" s="60"/>
    </row>
    <row r="458" spans="2:5" ht="15.75" customHeight="1">
      <c r="B458" s="70"/>
      <c r="C458" s="58"/>
      <c r="D458" s="59"/>
      <c r="E458" s="60"/>
    </row>
    <row r="459" spans="2:5" ht="15.75" customHeight="1">
      <c r="B459" s="70"/>
      <c r="C459" s="58"/>
      <c r="D459" s="59"/>
      <c r="E459" s="60"/>
    </row>
    <row r="460" spans="2:5" ht="15.75" customHeight="1">
      <c r="B460" s="70"/>
      <c r="C460" s="58"/>
      <c r="D460" s="59"/>
      <c r="E460" s="60"/>
    </row>
    <row r="461" spans="2:5" ht="15.75" customHeight="1">
      <c r="B461" s="70"/>
      <c r="C461" s="58"/>
      <c r="D461" s="59"/>
      <c r="E461" s="60"/>
    </row>
    <row r="462" spans="2:5" ht="15.75" customHeight="1">
      <c r="B462" s="70"/>
      <c r="C462" s="58"/>
      <c r="D462" s="59"/>
      <c r="E462" s="60"/>
    </row>
    <row r="463" spans="2:5" ht="15.75" customHeight="1">
      <c r="B463" s="70"/>
      <c r="C463" s="58"/>
      <c r="D463" s="59"/>
      <c r="E463" s="60"/>
    </row>
    <row r="464" spans="2:5" ht="15.75" customHeight="1">
      <c r="B464" s="70"/>
      <c r="C464" s="58"/>
      <c r="D464" s="59"/>
      <c r="E464" s="60"/>
    </row>
    <row r="465" spans="2:5" ht="15.75" customHeight="1">
      <c r="B465" s="70"/>
      <c r="C465" s="58"/>
      <c r="D465" s="59"/>
      <c r="E465" s="60"/>
    </row>
    <row r="466" spans="2:5" ht="15.75" customHeight="1">
      <c r="B466" s="70"/>
      <c r="C466" s="58"/>
      <c r="D466" s="59"/>
      <c r="E466" s="60"/>
    </row>
    <row r="467" spans="2:5" ht="15.75" customHeight="1">
      <c r="B467" s="70"/>
      <c r="C467" s="58"/>
      <c r="D467" s="59"/>
      <c r="E467" s="60"/>
    </row>
    <row r="468" spans="2:5" ht="15.75" customHeight="1">
      <c r="B468" s="70"/>
      <c r="C468" s="58"/>
      <c r="D468" s="59"/>
      <c r="E468" s="60"/>
    </row>
    <row r="469" spans="2:5" ht="15.75" customHeight="1">
      <c r="B469" s="70"/>
      <c r="C469" s="58"/>
      <c r="D469" s="59"/>
      <c r="E469" s="60"/>
    </row>
    <row r="470" spans="2:5" ht="15.75" customHeight="1">
      <c r="B470" s="70"/>
      <c r="C470" s="58"/>
      <c r="D470" s="59"/>
      <c r="E470" s="60"/>
    </row>
    <row r="471" spans="2:5" ht="15.75" customHeight="1">
      <c r="B471" s="70"/>
      <c r="C471" s="58"/>
      <c r="D471" s="59"/>
      <c r="E471" s="60"/>
    </row>
    <row r="472" spans="2:5" ht="15.75" customHeight="1">
      <c r="B472" s="70"/>
      <c r="C472" s="58"/>
      <c r="D472" s="59"/>
      <c r="E472" s="60"/>
    </row>
    <row r="473" spans="2:5" ht="15.75" customHeight="1">
      <c r="B473" s="70"/>
      <c r="C473" s="58"/>
      <c r="D473" s="59"/>
      <c r="E473" s="60"/>
    </row>
    <row r="474" spans="2:5" ht="15.75" customHeight="1">
      <c r="B474" s="70"/>
      <c r="C474" s="58"/>
      <c r="D474" s="59"/>
      <c r="E474" s="60"/>
    </row>
    <row r="475" spans="2:5" ht="15.75" customHeight="1">
      <c r="B475" s="70"/>
      <c r="C475" s="58"/>
      <c r="D475" s="59"/>
      <c r="E475" s="60"/>
    </row>
    <row r="476" spans="2:5" ht="15.75" customHeight="1">
      <c r="B476" s="70"/>
      <c r="C476" s="58"/>
      <c r="D476" s="59"/>
      <c r="E476" s="60"/>
    </row>
    <row r="477" spans="2:5" ht="15.75" customHeight="1">
      <c r="B477" s="70"/>
      <c r="C477" s="58"/>
      <c r="D477" s="59"/>
      <c r="E477" s="60"/>
    </row>
    <row r="478" spans="2:5" ht="15.75" customHeight="1">
      <c r="B478" s="70"/>
      <c r="C478" s="58"/>
      <c r="D478" s="59"/>
      <c r="E478" s="60"/>
    </row>
    <row r="479" spans="2:5" ht="15.75" customHeight="1">
      <c r="B479" s="70"/>
      <c r="C479" s="58"/>
      <c r="D479" s="59"/>
      <c r="E479" s="60"/>
    </row>
    <row r="480" spans="2:5" ht="15.75" customHeight="1">
      <c r="B480" s="70"/>
      <c r="C480" s="58"/>
      <c r="D480" s="59"/>
      <c r="E480" s="60"/>
    </row>
    <row r="481" spans="2:5" ht="15.75" customHeight="1">
      <c r="B481" s="70"/>
      <c r="C481" s="58"/>
      <c r="D481" s="59"/>
      <c r="E481" s="60"/>
    </row>
    <row r="482" spans="2:5" ht="15.75" customHeight="1">
      <c r="B482" s="70"/>
      <c r="C482" s="58"/>
      <c r="D482" s="59"/>
      <c r="E482" s="60"/>
    </row>
    <row r="483" spans="2:5" ht="15.75" customHeight="1">
      <c r="B483" s="70"/>
      <c r="C483" s="58"/>
      <c r="D483" s="59"/>
      <c r="E483" s="60"/>
    </row>
    <row r="484" spans="2:5" ht="15.75" customHeight="1">
      <c r="B484" s="70"/>
      <c r="C484" s="58"/>
      <c r="D484" s="59"/>
      <c r="E484" s="60"/>
    </row>
    <row r="485" spans="2:5" ht="15.75" customHeight="1">
      <c r="B485" s="70"/>
      <c r="C485" s="58"/>
      <c r="D485" s="59"/>
      <c r="E485" s="60"/>
    </row>
    <row r="486" spans="2:5" ht="15.75" customHeight="1">
      <c r="B486" s="70"/>
      <c r="C486" s="58"/>
      <c r="D486" s="59"/>
      <c r="E486" s="60"/>
    </row>
    <row r="487" spans="2:5" ht="15.75" customHeight="1">
      <c r="B487" s="70"/>
      <c r="C487" s="58"/>
      <c r="D487" s="59"/>
      <c r="E487" s="60"/>
    </row>
    <row r="488" spans="2:5" ht="15.75" customHeight="1">
      <c r="B488" s="70"/>
      <c r="C488" s="58"/>
      <c r="D488" s="59"/>
      <c r="E488" s="60"/>
    </row>
    <row r="489" spans="2:5" ht="15.75" customHeight="1">
      <c r="B489" s="70"/>
      <c r="C489" s="58"/>
      <c r="D489" s="59"/>
      <c r="E489" s="60"/>
    </row>
    <row r="490" spans="2:5" ht="15.75" customHeight="1">
      <c r="B490" s="70"/>
      <c r="C490" s="58"/>
      <c r="D490" s="59"/>
      <c r="E490" s="60"/>
    </row>
    <row r="491" spans="2:5" ht="15.75" customHeight="1">
      <c r="B491" s="70"/>
      <c r="C491" s="58"/>
      <c r="D491" s="59"/>
      <c r="E491" s="60"/>
    </row>
    <row r="492" spans="2:5" ht="15.75" customHeight="1">
      <c r="B492" s="70"/>
      <c r="C492" s="58"/>
      <c r="D492" s="59"/>
      <c r="E492" s="60"/>
    </row>
    <row r="493" spans="2:5" ht="15.75" customHeight="1">
      <c r="B493" s="70"/>
      <c r="C493" s="58"/>
      <c r="D493" s="59"/>
      <c r="E493" s="60"/>
    </row>
    <row r="494" spans="2:5" ht="15.75" customHeight="1">
      <c r="B494" s="70"/>
      <c r="C494" s="58"/>
      <c r="D494" s="59"/>
      <c r="E494" s="60"/>
    </row>
    <row r="495" spans="2:5" ht="15.75" customHeight="1">
      <c r="B495" s="70"/>
      <c r="C495" s="58"/>
      <c r="D495" s="59"/>
      <c r="E495" s="60"/>
    </row>
    <row r="496" spans="2:5" ht="15.75" customHeight="1">
      <c r="B496" s="70"/>
      <c r="C496" s="58"/>
      <c r="D496" s="59"/>
      <c r="E496" s="60"/>
    </row>
    <row r="497" spans="2:5" ht="15.75" customHeight="1">
      <c r="B497" s="70"/>
      <c r="C497" s="58"/>
      <c r="D497" s="59"/>
      <c r="E497" s="60"/>
    </row>
    <row r="498" spans="2:5" ht="15.75" customHeight="1">
      <c r="B498" s="70"/>
      <c r="C498" s="58"/>
      <c r="D498" s="59"/>
      <c r="E498" s="60"/>
    </row>
    <row r="499" spans="2:5" ht="15.75" customHeight="1">
      <c r="B499" s="70"/>
      <c r="C499" s="58"/>
      <c r="D499" s="59"/>
      <c r="E499" s="60"/>
    </row>
    <row r="500" spans="2:5" ht="15.75" customHeight="1">
      <c r="B500" s="70"/>
      <c r="C500" s="58"/>
      <c r="D500" s="59"/>
      <c r="E500" s="60"/>
    </row>
    <row r="501" spans="2:5" ht="15.75" customHeight="1">
      <c r="B501" s="70"/>
      <c r="C501" s="58"/>
      <c r="D501" s="59"/>
      <c r="E501" s="60"/>
    </row>
    <row r="502" spans="2:5" ht="15.75" customHeight="1">
      <c r="B502" s="70"/>
      <c r="C502" s="58"/>
      <c r="D502" s="59"/>
      <c r="E502" s="60"/>
    </row>
    <row r="503" spans="2:5" ht="15.75" customHeight="1">
      <c r="B503" s="70"/>
      <c r="C503" s="58"/>
      <c r="D503" s="59"/>
      <c r="E503" s="60"/>
    </row>
    <row r="504" spans="2:5" ht="15.75" customHeight="1">
      <c r="B504" s="70"/>
      <c r="C504" s="58"/>
      <c r="D504" s="59"/>
      <c r="E504" s="60"/>
    </row>
    <row r="505" spans="2:5" ht="15.75" customHeight="1">
      <c r="B505" s="70"/>
      <c r="C505" s="58"/>
      <c r="D505" s="59"/>
      <c r="E505" s="60"/>
    </row>
    <row r="506" spans="2:5" ht="15.75" customHeight="1">
      <c r="B506" s="70"/>
      <c r="C506" s="58"/>
      <c r="D506" s="59"/>
      <c r="E506" s="60"/>
    </row>
    <row r="507" spans="2:5" ht="15.75" customHeight="1">
      <c r="B507" s="70"/>
      <c r="C507" s="58"/>
      <c r="D507" s="59"/>
      <c r="E507" s="60"/>
    </row>
    <row r="508" spans="2:5" ht="15.75" customHeight="1">
      <c r="B508" s="70"/>
      <c r="C508" s="58"/>
      <c r="D508" s="59"/>
      <c r="E508" s="60"/>
    </row>
    <row r="509" spans="2:5" ht="15.75" customHeight="1">
      <c r="B509" s="70"/>
      <c r="C509" s="58"/>
      <c r="D509" s="59"/>
      <c r="E509" s="60"/>
    </row>
    <row r="510" spans="2:5" ht="15.75" customHeight="1">
      <c r="B510" s="70"/>
      <c r="C510" s="58"/>
      <c r="D510" s="59"/>
      <c r="E510" s="60"/>
    </row>
    <row r="511" spans="2:5" ht="15.75" customHeight="1">
      <c r="B511" s="70"/>
      <c r="C511" s="58"/>
      <c r="D511" s="59"/>
      <c r="E511" s="60"/>
    </row>
    <row r="512" spans="2:5" ht="15.75" customHeight="1">
      <c r="B512" s="70"/>
      <c r="C512" s="58"/>
      <c r="D512" s="59"/>
      <c r="E512" s="60"/>
    </row>
    <row r="513" spans="2:5" ht="15.75" customHeight="1">
      <c r="B513" s="70"/>
      <c r="C513" s="58"/>
      <c r="D513" s="59"/>
      <c r="E513" s="60"/>
    </row>
    <row r="514" spans="2:5" ht="15.75" customHeight="1">
      <c r="B514" s="70"/>
      <c r="C514" s="58"/>
      <c r="D514" s="59"/>
      <c r="E514" s="60"/>
    </row>
    <row r="515" spans="2:5" ht="15.75" customHeight="1">
      <c r="B515" s="70"/>
      <c r="C515" s="58"/>
      <c r="D515" s="59"/>
      <c r="E515" s="60"/>
    </row>
    <row r="516" spans="2:5" ht="15.75" customHeight="1">
      <c r="B516" s="70"/>
      <c r="C516" s="58"/>
      <c r="D516" s="59"/>
      <c r="E516" s="60"/>
    </row>
    <row r="517" spans="2:5" ht="15.75" customHeight="1">
      <c r="B517" s="70"/>
      <c r="C517" s="58"/>
      <c r="D517" s="59"/>
      <c r="E517" s="60"/>
    </row>
    <row r="518" spans="2:5" ht="15.75" customHeight="1">
      <c r="B518" s="70"/>
      <c r="C518" s="58"/>
      <c r="D518" s="59"/>
      <c r="E518" s="60"/>
    </row>
    <row r="519" spans="2:5" ht="15.75" customHeight="1">
      <c r="B519" s="70"/>
      <c r="C519" s="58"/>
      <c r="D519" s="59"/>
      <c r="E519" s="60"/>
    </row>
    <row r="520" spans="2:5" ht="15.75" customHeight="1">
      <c r="B520" s="70"/>
      <c r="C520" s="58"/>
      <c r="D520" s="59"/>
      <c r="E520" s="60"/>
    </row>
    <row r="521" spans="2:5" ht="15.75" customHeight="1">
      <c r="B521" s="70"/>
      <c r="C521" s="58"/>
      <c r="D521" s="59"/>
      <c r="E521" s="60"/>
    </row>
    <row r="522" spans="2:5" ht="15.75" customHeight="1">
      <c r="B522" s="70"/>
      <c r="C522" s="58"/>
      <c r="D522" s="59"/>
      <c r="E522" s="60"/>
    </row>
    <row r="523" spans="2:5" ht="15.75" customHeight="1">
      <c r="B523" s="70"/>
      <c r="C523" s="58"/>
      <c r="D523" s="59"/>
      <c r="E523" s="60"/>
    </row>
    <row r="524" spans="2:5" ht="15.75" customHeight="1">
      <c r="B524" s="70"/>
      <c r="C524" s="58"/>
      <c r="D524" s="59"/>
      <c r="E524" s="60"/>
    </row>
    <row r="525" spans="2:5" ht="15.75" customHeight="1">
      <c r="B525" s="70"/>
      <c r="C525" s="58"/>
      <c r="D525" s="59"/>
      <c r="E525" s="60"/>
    </row>
    <row r="526" spans="2:5" ht="15.75" customHeight="1">
      <c r="B526" s="70"/>
      <c r="C526" s="58"/>
      <c r="D526" s="59"/>
      <c r="E526" s="60"/>
    </row>
    <row r="527" spans="2:5" ht="15.75" customHeight="1">
      <c r="B527" s="70"/>
      <c r="C527" s="58"/>
      <c r="D527" s="59"/>
      <c r="E527" s="60"/>
    </row>
    <row r="528" spans="2:5" ht="15.75" customHeight="1">
      <c r="B528" s="70"/>
      <c r="C528" s="58"/>
      <c r="D528" s="59"/>
      <c r="E528" s="60"/>
    </row>
    <row r="529" spans="2:5" ht="15.75" customHeight="1">
      <c r="B529" s="70"/>
      <c r="C529" s="58"/>
      <c r="D529" s="59"/>
      <c r="E529" s="60"/>
    </row>
    <row r="530" spans="2:5" ht="15.75" customHeight="1">
      <c r="B530" s="70"/>
      <c r="C530" s="58"/>
      <c r="D530" s="59"/>
      <c r="E530" s="60"/>
    </row>
    <row r="531" spans="2:5" ht="15.75" customHeight="1">
      <c r="B531" s="70"/>
      <c r="C531" s="58"/>
      <c r="D531" s="59"/>
      <c r="E531" s="60"/>
    </row>
    <row r="532" spans="2:5" ht="15.75" customHeight="1">
      <c r="B532" s="70"/>
      <c r="C532" s="58"/>
      <c r="D532" s="59"/>
      <c r="E532" s="60"/>
    </row>
    <row r="533" spans="2:5" ht="15.75" customHeight="1">
      <c r="B533" s="70"/>
      <c r="C533" s="58"/>
      <c r="D533" s="59"/>
      <c r="E533" s="60"/>
    </row>
    <row r="534" spans="2:5" ht="15.75" customHeight="1">
      <c r="B534" s="70"/>
      <c r="C534" s="58"/>
      <c r="D534" s="59"/>
      <c r="E534" s="60"/>
    </row>
    <row r="535" spans="2:5" ht="15.75" customHeight="1">
      <c r="B535" s="70"/>
      <c r="C535" s="58"/>
      <c r="D535" s="59"/>
      <c r="E535" s="60"/>
    </row>
    <row r="536" spans="2:5" ht="15.75" customHeight="1">
      <c r="B536" s="70"/>
      <c r="C536" s="58"/>
      <c r="D536" s="59"/>
      <c r="E536" s="60"/>
    </row>
    <row r="537" spans="2:5" ht="15.75" customHeight="1">
      <c r="B537" s="70"/>
      <c r="C537" s="58"/>
      <c r="D537" s="59"/>
      <c r="E537" s="60"/>
    </row>
    <row r="538" spans="2:5" ht="15.75" customHeight="1">
      <c r="B538" s="70"/>
      <c r="C538" s="58"/>
      <c r="D538" s="59"/>
      <c r="E538" s="60"/>
    </row>
    <row r="539" spans="2:5" ht="15.75" customHeight="1">
      <c r="B539" s="70"/>
      <c r="C539" s="58"/>
      <c r="D539" s="59"/>
      <c r="E539" s="60"/>
    </row>
    <row r="540" spans="2:5" ht="15.75" customHeight="1">
      <c r="B540" s="70"/>
      <c r="C540" s="58"/>
      <c r="D540" s="59"/>
      <c r="E540" s="60"/>
    </row>
    <row r="541" spans="2:5" ht="15.75" customHeight="1">
      <c r="B541" s="70"/>
      <c r="C541" s="58"/>
      <c r="D541" s="59"/>
      <c r="E541" s="60"/>
    </row>
    <row r="542" spans="2:5" ht="15.75" customHeight="1">
      <c r="B542" s="70"/>
      <c r="C542" s="58"/>
      <c r="D542" s="59"/>
      <c r="E542" s="60"/>
    </row>
    <row r="543" spans="2:5" ht="15.75" customHeight="1">
      <c r="B543" s="70"/>
      <c r="C543" s="58"/>
      <c r="D543" s="59"/>
      <c r="E543" s="60"/>
    </row>
    <row r="544" spans="2:5" ht="15.75" customHeight="1">
      <c r="B544" s="70"/>
      <c r="C544" s="58"/>
      <c r="D544" s="59"/>
      <c r="E544" s="60"/>
    </row>
    <row r="545" spans="2:5" ht="15.75" customHeight="1">
      <c r="B545" s="70"/>
      <c r="C545" s="58"/>
      <c r="D545" s="59"/>
      <c r="E545" s="60"/>
    </row>
    <row r="546" spans="2:5" ht="15.75" customHeight="1">
      <c r="B546" s="70"/>
      <c r="C546" s="58"/>
      <c r="D546" s="59"/>
      <c r="E546" s="60"/>
    </row>
    <row r="547" spans="2:5" ht="15.75" customHeight="1">
      <c r="B547" s="70"/>
      <c r="C547" s="58"/>
      <c r="D547" s="59"/>
      <c r="E547" s="60"/>
    </row>
    <row r="548" spans="2:5" ht="15.75" customHeight="1">
      <c r="B548" s="70"/>
      <c r="C548" s="58"/>
      <c r="D548" s="59"/>
      <c r="E548" s="60"/>
    </row>
    <row r="549" spans="2:5" ht="15.75" customHeight="1">
      <c r="B549" s="70"/>
      <c r="C549" s="58"/>
      <c r="D549" s="59"/>
      <c r="E549" s="60"/>
    </row>
    <row r="550" spans="2:5" ht="15.75" customHeight="1">
      <c r="B550" s="70"/>
      <c r="C550" s="58"/>
      <c r="D550" s="59"/>
      <c r="E550" s="60"/>
    </row>
    <row r="551" spans="2:5" ht="15.75" customHeight="1">
      <c r="B551" s="70"/>
      <c r="C551" s="58"/>
      <c r="D551" s="59"/>
      <c r="E551" s="60"/>
    </row>
    <row r="552" spans="2:5" ht="15.75" customHeight="1">
      <c r="B552" s="70"/>
      <c r="C552" s="58"/>
      <c r="D552" s="59"/>
      <c r="E552" s="60"/>
    </row>
    <row r="553" spans="2:5" ht="15.75" customHeight="1">
      <c r="B553" s="70"/>
      <c r="C553" s="58"/>
      <c r="D553" s="59"/>
      <c r="E553" s="60"/>
    </row>
    <row r="554" spans="2:5" ht="15.75" customHeight="1">
      <c r="B554" s="70"/>
      <c r="C554" s="58"/>
      <c r="D554" s="59"/>
      <c r="E554" s="60"/>
    </row>
    <row r="555" spans="2:5" ht="15.75" customHeight="1">
      <c r="B555" s="70"/>
      <c r="C555" s="58"/>
      <c r="D555" s="59"/>
      <c r="E555" s="60"/>
    </row>
    <row r="556" spans="2:5" ht="15.75" customHeight="1">
      <c r="B556" s="70"/>
      <c r="C556" s="58"/>
      <c r="D556" s="59"/>
      <c r="E556" s="60"/>
    </row>
    <row r="557" spans="2:5" ht="15.75" customHeight="1">
      <c r="B557" s="70"/>
      <c r="C557" s="58"/>
      <c r="D557" s="59"/>
      <c r="E557" s="60"/>
    </row>
    <row r="558" spans="2:5" ht="15.75" customHeight="1">
      <c r="B558" s="70"/>
      <c r="C558" s="58"/>
      <c r="D558" s="59"/>
      <c r="E558" s="60"/>
    </row>
    <row r="559" spans="2:5" ht="15.75" customHeight="1">
      <c r="B559" s="70"/>
      <c r="C559" s="58"/>
      <c r="D559" s="59"/>
      <c r="E559" s="60"/>
    </row>
    <row r="560" spans="2:5" ht="15.75" customHeight="1">
      <c r="B560" s="70"/>
      <c r="C560" s="58"/>
      <c r="D560" s="59"/>
      <c r="E560" s="60"/>
    </row>
    <row r="561" spans="2:5" ht="15.75" customHeight="1">
      <c r="B561" s="70"/>
      <c r="C561" s="58"/>
      <c r="D561" s="59"/>
      <c r="E561" s="60"/>
    </row>
    <row r="562" spans="2:5" ht="15.75" customHeight="1">
      <c r="B562" s="70"/>
      <c r="C562" s="58"/>
      <c r="D562" s="59"/>
      <c r="E562" s="60"/>
    </row>
    <row r="563" spans="2:5" ht="15.75" customHeight="1">
      <c r="B563" s="70"/>
      <c r="C563" s="58"/>
      <c r="D563" s="59"/>
      <c r="E563" s="60"/>
    </row>
    <row r="564" spans="2:5" ht="15.75" customHeight="1">
      <c r="B564" s="70"/>
      <c r="C564" s="58"/>
      <c r="D564" s="59"/>
      <c r="E564" s="60"/>
    </row>
    <row r="565" spans="2:5" ht="15.75" customHeight="1">
      <c r="B565" s="70"/>
      <c r="C565" s="58"/>
      <c r="D565" s="59"/>
      <c r="E565" s="60"/>
    </row>
    <row r="566" spans="2:5" ht="15.75" customHeight="1">
      <c r="B566" s="70"/>
      <c r="C566" s="58"/>
      <c r="D566" s="59"/>
      <c r="E566" s="60"/>
    </row>
    <row r="567" spans="2:5" ht="15.75" customHeight="1">
      <c r="B567" s="70"/>
      <c r="C567" s="58"/>
      <c r="D567" s="59"/>
      <c r="E567" s="60"/>
    </row>
    <row r="568" spans="2:5" ht="15.75" customHeight="1">
      <c r="B568" s="70"/>
      <c r="C568" s="58"/>
      <c r="D568" s="59"/>
      <c r="E568" s="60"/>
    </row>
    <row r="569" spans="2:5" ht="15.75" customHeight="1">
      <c r="B569" s="70"/>
      <c r="C569" s="58"/>
      <c r="D569" s="59"/>
      <c r="E569" s="60"/>
    </row>
    <row r="570" spans="2:5" ht="15.75" customHeight="1">
      <c r="B570" s="70"/>
      <c r="C570" s="58"/>
      <c r="D570" s="59"/>
      <c r="E570" s="60"/>
    </row>
    <row r="571" spans="2:5" ht="15.75" customHeight="1">
      <c r="B571" s="70"/>
      <c r="C571" s="58"/>
      <c r="D571" s="59"/>
      <c r="E571" s="60"/>
    </row>
    <row r="572" spans="2:5" ht="15.75" customHeight="1">
      <c r="B572" s="70"/>
      <c r="C572" s="58"/>
      <c r="D572" s="59"/>
      <c r="E572" s="60"/>
    </row>
    <row r="573" spans="2:5" ht="15.75" customHeight="1">
      <c r="B573" s="70"/>
      <c r="C573" s="58"/>
      <c r="D573" s="59"/>
      <c r="E573" s="60"/>
    </row>
    <row r="574" spans="2:5" ht="15.75" customHeight="1">
      <c r="B574" s="70"/>
      <c r="C574" s="58"/>
      <c r="D574" s="59"/>
      <c r="E574" s="60"/>
    </row>
    <row r="575" spans="2:5" ht="15.75" customHeight="1">
      <c r="B575" s="70"/>
      <c r="C575" s="58"/>
      <c r="D575" s="59"/>
      <c r="E575" s="60"/>
    </row>
    <row r="576" spans="2:5" ht="15.75" customHeight="1">
      <c r="B576" s="70"/>
      <c r="C576" s="58"/>
      <c r="D576" s="59"/>
      <c r="E576" s="60"/>
    </row>
    <row r="577" spans="2:5" ht="15.75" customHeight="1">
      <c r="B577" s="70"/>
      <c r="C577" s="58"/>
      <c r="D577" s="59"/>
      <c r="E577" s="60"/>
    </row>
    <row r="578" spans="2:5" ht="15.75" customHeight="1">
      <c r="B578" s="70"/>
      <c r="C578" s="58"/>
      <c r="D578" s="59"/>
      <c r="E578" s="60"/>
    </row>
    <row r="579" spans="2:5" ht="15.75" customHeight="1">
      <c r="B579" s="70"/>
      <c r="C579" s="58"/>
      <c r="D579" s="59"/>
      <c r="E579" s="60"/>
    </row>
    <row r="580" spans="2:5" ht="15.75" customHeight="1">
      <c r="B580" s="70"/>
      <c r="C580" s="58"/>
      <c r="D580" s="59"/>
      <c r="E580" s="60"/>
    </row>
    <row r="581" spans="2:5" ht="15.75" customHeight="1">
      <c r="B581" s="70"/>
      <c r="C581" s="58"/>
      <c r="D581" s="59"/>
      <c r="E581" s="60"/>
    </row>
    <row r="582" spans="2:5" ht="15.75" customHeight="1">
      <c r="B582" s="70"/>
      <c r="C582" s="58"/>
      <c r="D582" s="59"/>
      <c r="E582" s="60"/>
    </row>
    <row r="583" spans="2:5" ht="15.75" customHeight="1">
      <c r="B583" s="70"/>
      <c r="C583" s="58"/>
      <c r="D583" s="59"/>
      <c r="E583" s="60"/>
    </row>
    <row r="584" spans="2:5" ht="15.75" customHeight="1">
      <c r="B584" s="70"/>
      <c r="C584" s="58"/>
      <c r="D584" s="59"/>
      <c r="E584" s="60"/>
    </row>
    <row r="585" spans="2:5" ht="15.75" customHeight="1">
      <c r="B585" s="70"/>
      <c r="C585" s="58"/>
      <c r="D585" s="59"/>
      <c r="E585" s="60"/>
    </row>
    <row r="586" spans="2:5" ht="15.75" customHeight="1">
      <c r="B586" s="70"/>
      <c r="C586" s="58"/>
      <c r="D586" s="59"/>
      <c r="E586" s="60"/>
    </row>
    <row r="587" spans="2:5" ht="15.75" customHeight="1">
      <c r="B587" s="70"/>
      <c r="C587" s="58"/>
      <c r="D587" s="59"/>
      <c r="E587" s="60"/>
    </row>
    <row r="588" spans="2:5" ht="15.75" customHeight="1">
      <c r="B588" s="70"/>
      <c r="C588" s="58"/>
      <c r="D588" s="59"/>
      <c r="E588" s="60"/>
    </row>
    <row r="589" spans="2:5" ht="15.75" customHeight="1">
      <c r="B589" s="70"/>
      <c r="C589" s="58"/>
      <c r="D589" s="59"/>
      <c r="E589" s="60"/>
    </row>
    <row r="590" spans="2:5" ht="15.75" customHeight="1">
      <c r="B590" s="70"/>
      <c r="C590" s="58"/>
      <c r="D590" s="59"/>
      <c r="E590" s="60"/>
    </row>
    <row r="591" spans="2:5" ht="15.75" customHeight="1">
      <c r="B591" s="70"/>
      <c r="C591" s="58"/>
      <c r="D591" s="59"/>
      <c r="E591" s="60"/>
    </row>
    <row r="592" spans="2:5" ht="15.75" customHeight="1">
      <c r="B592" s="70"/>
      <c r="C592" s="58"/>
      <c r="D592" s="59"/>
      <c r="E592" s="60"/>
    </row>
    <row r="593" spans="2:5" ht="15.75" customHeight="1">
      <c r="B593" s="70"/>
      <c r="C593" s="58"/>
      <c r="D593" s="59"/>
      <c r="E593" s="60"/>
    </row>
    <row r="594" spans="2:5" ht="15.75" customHeight="1">
      <c r="B594" s="70"/>
      <c r="C594" s="58"/>
      <c r="D594" s="59"/>
      <c r="E594" s="60"/>
    </row>
    <row r="595" spans="2:5" ht="15.75" customHeight="1">
      <c r="B595" s="70"/>
      <c r="C595" s="58"/>
      <c r="D595" s="59"/>
      <c r="E595" s="60"/>
    </row>
    <row r="596" spans="2:5" ht="15.75" customHeight="1">
      <c r="B596" s="70"/>
      <c r="C596" s="58"/>
      <c r="D596" s="59"/>
      <c r="E596" s="60"/>
    </row>
    <row r="597" spans="2:5" ht="15.75" customHeight="1">
      <c r="B597" s="70"/>
      <c r="C597" s="58"/>
      <c r="D597" s="59"/>
      <c r="E597" s="60"/>
    </row>
    <row r="598" spans="2:5" ht="15.75" customHeight="1">
      <c r="B598" s="70"/>
      <c r="C598" s="58"/>
      <c r="D598" s="59"/>
      <c r="E598" s="60"/>
    </row>
    <row r="599" spans="2:5" ht="15.75" customHeight="1">
      <c r="B599" s="70"/>
      <c r="C599" s="58"/>
      <c r="D599" s="59"/>
      <c r="E599" s="60"/>
    </row>
    <row r="600" spans="2:5" ht="15.75" customHeight="1">
      <c r="B600" s="70"/>
      <c r="C600" s="58"/>
      <c r="D600" s="59"/>
      <c r="E600" s="60"/>
    </row>
    <row r="601" spans="2:5" ht="15.75" customHeight="1">
      <c r="B601" s="70"/>
      <c r="C601" s="58"/>
      <c r="D601" s="59"/>
      <c r="E601" s="60"/>
    </row>
    <row r="602" spans="2:5" ht="15.75" customHeight="1">
      <c r="B602" s="70"/>
      <c r="C602" s="58"/>
      <c r="D602" s="59"/>
      <c r="E602" s="60"/>
    </row>
    <row r="603" spans="2:5" ht="15.75" customHeight="1">
      <c r="B603" s="70"/>
      <c r="C603" s="58"/>
      <c r="D603" s="59"/>
      <c r="E603" s="60"/>
    </row>
    <row r="604" spans="2:5" ht="15.75" customHeight="1">
      <c r="B604" s="70"/>
      <c r="C604" s="58"/>
      <c r="D604" s="59"/>
      <c r="E604" s="60"/>
    </row>
    <row r="605" spans="2:5" ht="15.75" customHeight="1">
      <c r="B605" s="70"/>
      <c r="C605" s="58"/>
      <c r="D605" s="59"/>
      <c r="E605" s="60"/>
    </row>
    <row r="606" spans="2:5" ht="15.75" customHeight="1">
      <c r="B606" s="70"/>
      <c r="C606" s="58"/>
      <c r="D606" s="59"/>
      <c r="E606" s="60"/>
    </row>
    <row r="607" spans="2:5" ht="15.75" customHeight="1">
      <c r="B607" s="70"/>
      <c r="C607" s="58"/>
      <c r="D607" s="59"/>
      <c r="E607" s="60"/>
    </row>
    <row r="608" spans="2:5" ht="15.75" customHeight="1">
      <c r="B608" s="70"/>
      <c r="C608" s="58"/>
      <c r="D608" s="59"/>
      <c r="E608" s="60"/>
    </row>
    <row r="609" spans="2:5" ht="15.75" customHeight="1">
      <c r="B609" s="70"/>
      <c r="C609" s="58"/>
      <c r="D609" s="59"/>
      <c r="E609" s="60"/>
    </row>
    <row r="610" spans="2:5" ht="15.75" customHeight="1">
      <c r="B610" s="70"/>
      <c r="C610" s="58"/>
      <c r="D610" s="59"/>
      <c r="E610" s="60"/>
    </row>
    <row r="611" spans="2:5" ht="15.75" customHeight="1">
      <c r="B611" s="70"/>
      <c r="C611" s="58"/>
      <c r="D611" s="59"/>
      <c r="E611" s="60"/>
    </row>
    <row r="612" spans="2:5" ht="15.75" customHeight="1">
      <c r="B612" s="70"/>
      <c r="C612" s="58"/>
      <c r="D612" s="59"/>
      <c r="E612" s="60"/>
    </row>
    <row r="613" spans="2:5" ht="15.75" customHeight="1">
      <c r="B613" s="70"/>
      <c r="C613" s="58"/>
      <c r="D613" s="59"/>
      <c r="E613" s="60"/>
    </row>
    <row r="614" spans="2:5" ht="15.75" customHeight="1">
      <c r="B614" s="70"/>
      <c r="C614" s="58"/>
      <c r="D614" s="59"/>
      <c r="E614" s="60"/>
    </row>
    <row r="615" spans="2:5" ht="15.75" customHeight="1">
      <c r="B615" s="70"/>
      <c r="C615" s="58"/>
      <c r="D615" s="59"/>
      <c r="E615" s="60"/>
    </row>
    <row r="616" spans="2:5" ht="15.75" customHeight="1">
      <c r="B616" s="70"/>
      <c r="C616" s="58"/>
      <c r="D616" s="59"/>
      <c r="E616" s="60"/>
    </row>
    <row r="617" spans="2:5" ht="15.75" customHeight="1">
      <c r="B617" s="70"/>
      <c r="C617" s="58"/>
      <c r="D617" s="59"/>
      <c r="E617" s="60"/>
    </row>
    <row r="618" spans="2:5" ht="15.75" customHeight="1">
      <c r="B618" s="70"/>
      <c r="C618" s="58"/>
      <c r="D618" s="59"/>
      <c r="E618" s="60"/>
    </row>
    <row r="619" spans="2:5" ht="15.75" customHeight="1">
      <c r="B619" s="70"/>
      <c r="C619" s="58"/>
      <c r="D619" s="59"/>
      <c r="E619" s="60"/>
    </row>
    <row r="620" spans="2:5" ht="15.75" customHeight="1">
      <c r="B620" s="70"/>
      <c r="C620" s="58"/>
      <c r="D620" s="59"/>
      <c r="E620" s="60"/>
    </row>
    <row r="621" spans="2:5" ht="15.75" customHeight="1">
      <c r="B621" s="70"/>
      <c r="C621" s="58"/>
      <c r="D621" s="59"/>
      <c r="E621" s="60"/>
    </row>
    <row r="622" spans="2:5" ht="15.75" customHeight="1">
      <c r="B622" s="70"/>
      <c r="C622" s="58"/>
      <c r="D622" s="59"/>
      <c r="E622" s="60"/>
    </row>
    <row r="623" spans="2:5" ht="15.75" customHeight="1">
      <c r="B623" s="70"/>
      <c r="C623" s="58"/>
      <c r="D623" s="59"/>
      <c r="E623" s="60"/>
    </row>
    <row r="624" spans="2:5" ht="15.75" customHeight="1">
      <c r="B624" s="70"/>
      <c r="C624" s="58"/>
      <c r="D624" s="59"/>
      <c r="E624" s="60"/>
    </row>
    <row r="625" spans="2:5" ht="15.75" customHeight="1">
      <c r="B625" s="70"/>
      <c r="C625" s="58"/>
      <c r="D625" s="59"/>
      <c r="E625" s="60"/>
    </row>
    <row r="626" spans="2:5" ht="15.75" customHeight="1">
      <c r="B626" s="70"/>
      <c r="C626" s="58"/>
      <c r="D626" s="59"/>
      <c r="E626" s="60"/>
    </row>
    <row r="627" spans="2:5" ht="15.75" customHeight="1">
      <c r="B627" s="70"/>
      <c r="C627" s="58"/>
      <c r="D627" s="59"/>
      <c r="E627" s="60"/>
    </row>
    <row r="628" spans="2:5" ht="15.75" customHeight="1">
      <c r="B628" s="70"/>
      <c r="C628" s="58"/>
      <c r="D628" s="59"/>
      <c r="E628" s="60"/>
    </row>
    <row r="629" spans="2:5" ht="15.75" customHeight="1">
      <c r="B629" s="70"/>
      <c r="C629" s="58"/>
      <c r="D629" s="59"/>
      <c r="E629" s="60"/>
    </row>
    <row r="630" spans="2:5" ht="15.75" customHeight="1">
      <c r="B630" s="70"/>
      <c r="C630" s="58"/>
      <c r="D630" s="59"/>
      <c r="E630" s="60"/>
    </row>
    <row r="631" spans="2:5" ht="15.75" customHeight="1">
      <c r="B631" s="70"/>
      <c r="C631" s="58"/>
      <c r="D631" s="59"/>
      <c r="E631" s="60"/>
    </row>
    <row r="632" spans="2:5" ht="15.75" customHeight="1">
      <c r="B632" s="70"/>
      <c r="C632" s="58"/>
      <c r="D632" s="59"/>
      <c r="E632" s="60"/>
    </row>
    <row r="633" spans="2:5" ht="15.75" customHeight="1">
      <c r="B633" s="70"/>
      <c r="C633" s="58"/>
      <c r="D633" s="59"/>
      <c r="E633" s="60"/>
    </row>
    <row r="634" spans="2:5" ht="15.75" customHeight="1">
      <c r="B634" s="70"/>
      <c r="C634" s="58"/>
      <c r="D634" s="59"/>
      <c r="E634" s="60"/>
    </row>
    <row r="635" spans="2:5" ht="15.75" customHeight="1">
      <c r="B635" s="70"/>
      <c r="C635" s="58"/>
      <c r="D635" s="59"/>
      <c r="E635" s="60"/>
    </row>
    <row r="636" spans="2:5" ht="15.75" customHeight="1">
      <c r="B636" s="70"/>
      <c r="C636" s="58"/>
      <c r="D636" s="59"/>
      <c r="E636" s="60"/>
    </row>
    <row r="637" spans="2:5" ht="15.75" customHeight="1">
      <c r="B637" s="70"/>
      <c r="C637" s="58"/>
      <c r="D637" s="59"/>
      <c r="E637" s="60"/>
    </row>
    <row r="638" spans="2:5" ht="15.75" customHeight="1">
      <c r="B638" s="70"/>
      <c r="C638" s="58"/>
      <c r="D638" s="59"/>
      <c r="E638" s="60"/>
    </row>
    <row r="639" spans="2:5" ht="15.75" customHeight="1">
      <c r="B639" s="70"/>
      <c r="C639" s="58"/>
      <c r="D639" s="59"/>
      <c r="E639" s="60"/>
    </row>
    <row r="640" spans="2:5" ht="15.75" customHeight="1">
      <c r="B640" s="70"/>
      <c r="C640" s="58"/>
      <c r="D640" s="59"/>
      <c r="E640" s="60"/>
    </row>
    <row r="641" spans="2:5" ht="15.75" customHeight="1">
      <c r="B641" s="70"/>
      <c r="C641" s="58"/>
      <c r="D641" s="59"/>
      <c r="E641" s="60"/>
    </row>
    <row r="642" spans="2:5" ht="15.75" customHeight="1">
      <c r="B642" s="70"/>
      <c r="C642" s="58"/>
      <c r="D642" s="59"/>
      <c r="E642" s="60"/>
    </row>
    <row r="643" spans="2:5" ht="15.75" customHeight="1">
      <c r="B643" s="70"/>
      <c r="C643" s="58"/>
      <c r="D643" s="59"/>
      <c r="E643" s="60"/>
    </row>
    <row r="644" spans="2:5" ht="15.75" customHeight="1">
      <c r="B644" s="70"/>
      <c r="C644" s="58"/>
      <c r="D644" s="59"/>
      <c r="E644" s="60"/>
    </row>
    <row r="645" spans="2:5" ht="15.75" customHeight="1">
      <c r="B645" s="70"/>
      <c r="C645" s="58"/>
      <c r="D645" s="59"/>
      <c r="E645" s="60"/>
    </row>
    <row r="646" spans="2:5" ht="15.75" customHeight="1">
      <c r="B646" s="70"/>
      <c r="C646" s="58"/>
      <c r="D646" s="59"/>
      <c r="E646" s="60"/>
    </row>
    <row r="647" spans="2:5" ht="15.75" customHeight="1">
      <c r="B647" s="70"/>
      <c r="C647" s="58"/>
      <c r="D647" s="59"/>
      <c r="E647" s="60"/>
    </row>
    <row r="648" spans="2:5" ht="15.75" customHeight="1">
      <c r="B648" s="70"/>
      <c r="C648" s="58"/>
      <c r="D648" s="59"/>
      <c r="E648" s="60"/>
    </row>
    <row r="649" spans="2:5" ht="15.75" customHeight="1">
      <c r="B649" s="70"/>
      <c r="C649" s="58"/>
      <c r="D649" s="59"/>
      <c r="E649" s="60"/>
    </row>
    <row r="650" spans="2:5" ht="15.75" customHeight="1">
      <c r="B650" s="70"/>
      <c r="C650" s="58"/>
      <c r="D650" s="59"/>
      <c r="E650" s="60"/>
    </row>
    <row r="651" spans="2:5" ht="15.75" customHeight="1">
      <c r="B651" s="70"/>
      <c r="C651" s="58"/>
      <c r="D651" s="59"/>
      <c r="E651" s="60"/>
    </row>
    <row r="652" spans="2:5" ht="15.75" customHeight="1">
      <c r="B652" s="70"/>
      <c r="C652" s="58"/>
      <c r="D652" s="59"/>
      <c r="E652" s="60"/>
    </row>
    <row r="653" spans="2:5" ht="15.75" customHeight="1">
      <c r="B653" s="70"/>
      <c r="C653" s="58"/>
      <c r="D653" s="59"/>
      <c r="E653" s="60"/>
    </row>
    <row r="654" spans="2:5" ht="15.75" customHeight="1">
      <c r="B654" s="70"/>
      <c r="C654" s="58"/>
      <c r="D654" s="59"/>
      <c r="E654" s="60"/>
    </row>
    <row r="655" spans="2:5" ht="15.75" customHeight="1">
      <c r="B655" s="70"/>
      <c r="C655" s="58"/>
      <c r="D655" s="59"/>
      <c r="E655" s="60"/>
    </row>
    <row r="656" spans="2:5" ht="15.75" customHeight="1">
      <c r="B656" s="70"/>
      <c r="C656" s="58"/>
      <c r="D656" s="59"/>
      <c r="E656" s="60"/>
    </row>
    <row r="657" spans="2:5" ht="15.75" customHeight="1">
      <c r="B657" s="70"/>
      <c r="C657" s="58"/>
      <c r="D657" s="59"/>
      <c r="E657" s="60"/>
    </row>
    <row r="658" spans="2:5" ht="15.75" customHeight="1">
      <c r="B658" s="70"/>
      <c r="C658" s="58"/>
      <c r="D658" s="59"/>
      <c r="E658" s="60"/>
    </row>
    <row r="659" spans="2:5" ht="15.75" customHeight="1">
      <c r="B659" s="70"/>
      <c r="C659" s="58"/>
      <c r="D659" s="59"/>
      <c r="E659" s="60"/>
    </row>
    <row r="660" spans="2:5" ht="15.75" customHeight="1">
      <c r="B660" s="70"/>
      <c r="C660" s="58"/>
      <c r="D660" s="59"/>
      <c r="E660" s="60"/>
    </row>
    <row r="661" spans="2:5" ht="15.75" customHeight="1">
      <c r="B661" s="70"/>
      <c r="C661" s="58"/>
      <c r="D661" s="59"/>
      <c r="E661" s="60"/>
    </row>
    <row r="662" spans="2:5" ht="15.75" customHeight="1">
      <c r="B662" s="70"/>
      <c r="C662" s="58"/>
      <c r="D662" s="59"/>
      <c r="E662" s="60"/>
    </row>
    <row r="663" spans="2:5" ht="15.75" customHeight="1">
      <c r="B663" s="70"/>
      <c r="C663" s="58"/>
      <c r="D663" s="59"/>
      <c r="E663" s="60"/>
    </row>
    <row r="664" spans="2:5" ht="15.75" customHeight="1">
      <c r="B664" s="70"/>
      <c r="C664" s="58"/>
      <c r="D664" s="59"/>
      <c r="E664" s="60"/>
    </row>
    <row r="665" spans="2:5" ht="15.75" customHeight="1">
      <c r="B665" s="70"/>
      <c r="C665" s="58"/>
      <c r="D665" s="59"/>
      <c r="E665" s="60"/>
    </row>
    <row r="666" spans="2:5" ht="15.75" customHeight="1">
      <c r="B666" s="70"/>
      <c r="C666" s="58"/>
      <c r="D666" s="59"/>
      <c r="E666" s="60"/>
    </row>
    <row r="667" spans="2:5" ht="15.75" customHeight="1">
      <c r="B667" s="70"/>
      <c r="C667" s="58"/>
      <c r="D667" s="59"/>
      <c r="E667" s="60"/>
    </row>
    <row r="668" spans="2:5" ht="15.75" customHeight="1">
      <c r="B668" s="70"/>
      <c r="C668" s="58"/>
      <c r="D668" s="59"/>
      <c r="E668" s="60"/>
    </row>
    <row r="669" spans="2:5" ht="15.75" customHeight="1">
      <c r="B669" s="70"/>
      <c r="C669" s="58"/>
      <c r="D669" s="59"/>
      <c r="E669" s="60"/>
    </row>
    <row r="670" spans="2:5" ht="15.75" customHeight="1">
      <c r="B670" s="70"/>
      <c r="C670" s="58"/>
      <c r="D670" s="59"/>
      <c r="E670" s="60"/>
    </row>
    <row r="671" spans="2:5" ht="15.75" customHeight="1">
      <c r="B671" s="70"/>
      <c r="C671" s="58"/>
      <c r="D671" s="59"/>
      <c r="E671" s="60"/>
    </row>
    <row r="672" spans="2:5" ht="15.75" customHeight="1">
      <c r="B672" s="70"/>
      <c r="C672" s="58"/>
      <c r="D672" s="59"/>
      <c r="E672" s="60"/>
    </row>
    <row r="673" spans="2:5" ht="15.75" customHeight="1">
      <c r="B673" s="70"/>
      <c r="C673" s="58"/>
      <c r="D673" s="59"/>
      <c r="E673" s="60"/>
    </row>
    <row r="674" spans="2:5" ht="15.75" customHeight="1">
      <c r="B674" s="70"/>
      <c r="C674" s="58"/>
      <c r="D674" s="59"/>
      <c r="E674" s="60"/>
    </row>
    <row r="675" spans="2:5" ht="15.75" customHeight="1">
      <c r="B675" s="70"/>
      <c r="C675" s="58"/>
      <c r="D675" s="59"/>
      <c r="E675" s="60"/>
    </row>
    <row r="676" spans="2:5" ht="15.75" customHeight="1">
      <c r="B676" s="70"/>
      <c r="C676" s="58"/>
      <c r="D676" s="59"/>
      <c r="E676" s="60"/>
    </row>
    <row r="677" spans="2:5" ht="15.75" customHeight="1">
      <c r="B677" s="70"/>
      <c r="C677" s="58"/>
      <c r="D677" s="59"/>
      <c r="E677" s="60"/>
    </row>
    <row r="678" spans="2:5" ht="15.75" customHeight="1">
      <c r="B678" s="70"/>
      <c r="C678" s="58"/>
      <c r="D678" s="59"/>
      <c r="E678" s="60"/>
    </row>
    <row r="679" spans="2:5" ht="15.75" customHeight="1">
      <c r="B679" s="70"/>
      <c r="C679" s="58"/>
      <c r="D679" s="59"/>
      <c r="E679" s="60"/>
    </row>
    <row r="680" spans="2:5" ht="15.75" customHeight="1">
      <c r="B680" s="70"/>
      <c r="C680" s="58"/>
      <c r="D680" s="59"/>
      <c r="E680" s="60"/>
    </row>
    <row r="681" spans="2:5" ht="15.75" customHeight="1">
      <c r="B681" s="70"/>
      <c r="C681" s="58"/>
      <c r="D681" s="59"/>
      <c r="E681" s="60"/>
    </row>
    <row r="682" spans="2:5" ht="15.75" customHeight="1">
      <c r="B682" s="70"/>
      <c r="C682" s="58"/>
      <c r="D682" s="59"/>
      <c r="E682" s="60"/>
    </row>
    <row r="683" spans="2:5" ht="15.75" customHeight="1">
      <c r="B683" s="70"/>
      <c r="C683" s="58"/>
      <c r="D683" s="59"/>
      <c r="E683" s="60"/>
    </row>
    <row r="684" spans="2:5" ht="15.75" customHeight="1">
      <c r="B684" s="70"/>
      <c r="C684" s="58"/>
      <c r="D684" s="59"/>
      <c r="E684" s="60"/>
    </row>
    <row r="685" spans="2:5" ht="15.75" customHeight="1">
      <c r="B685" s="70"/>
      <c r="C685" s="58"/>
      <c r="D685" s="59"/>
      <c r="E685" s="60"/>
    </row>
    <row r="686" spans="2:5" ht="15.75" customHeight="1">
      <c r="B686" s="70"/>
      <c r="C686" s="58"/>
      <c r="D686" s="59"/>
      <c r="E686" s="60"/>
    </row>
    <row r="687" spans="2:5" ht="15.75" customHeight="1">
      <c r="B687" s="70"/>
      <c r="C687" s="58"/>
      <c r="D687" s="59"/>
      <c r="E687" s="60"/>
    </row>
    <row r="688" spans="2:5" ht="15.75" customHeight="1">
      <c r="B688" s="70"/>
      <c r="C688" s="58"/>
      <c r="D688" s="59"/>
      <c r="E688" s="60"/>
    </row>
    <row r="689" spans="2:5" ht="15.75" customHeight="1">
      <c r="B689" s="70"/>
      <c r="C689" s="58"/>
      <c r="D689" s="59"/>
      <c r="E689" s="60"/>
    </row>
    <row r="690" spans="2:5" ht="15.75" customHeight="1">
      <c r="B690" s="70"/>
      <c r="C690" s="58"/>
      <c r="D690" s="59"/>
      <c r="E690" s="60"/>
    </row>
    <row r="691" spans="2:5" ht="15.75" customHeight="1">
      <c r="B691" s="70"/>
      <c r="C691" s="58"/>
      <c r="D691" s="59"/>
      <c r="E691" s="60"/>
    </row>
    <row r="692" spans="2:5" ht="15.75" customHeight="1">
      <c r="B692" s="70"/>
      <c r="C692" s="58"/>
      <c r="D692" s="59"/>
      <c r="E692" s="60"/>
    </row>
    <row r="693" spans="2:5" ht="15.75" customHeight="1">
      <c r="B693" s="70"/>
      <c r="C693" s="58"/>
      <c r="D693" s="59"/>
      <c r="E693" s="60"/>
    </row>
    <row r="694" spans="2:5" ht="15.75" customHeight="1">
      <c r="B694" s="70"/>
      <c r="C694" s="58"/>
      <c r="D694" s="59"/>
      <c r="E694" s="60"/>
    </row>
    <row r="695" spans="2:5" ht="15.75" customHeight="1">
      <c r="B695" s="70"/>
      <c r="C695" s="58"/>
      <c r="D695" s="59"/>
      <c r="E695" s="60"/>
    </row>
    <row r="696" spans="2:5" ht="15.75" customHeight="1">
      <c r="B696" s="70"/>
      <c r="C696" s="58"/>
      <c r="D696" s="59"/>
      <c r="E696" s="60"/>
    </row>
    <row r="697" spans="2:5" ht="15.75" customHeight="1">
      <c r="B697" s="70"/>
      <c r="C697" s="58"/>
      <c r="D697" s="59"/>
      <c r="E697" s="60"/>
    </row>
    <row r="698" spans="2:5" ht="15.75" customHeight="1">
      <c r="B698" s="70"/>
      <c r="C698" s="58"/>
      <c r="D698" s="59"/>
      <c r="E698" s="60"/>
    </row>
    <row r="699" spans="2:5" ht="15.75" customHeight="1">
      <c r="B699" s="70"/>
      <c r="C699" s="58"/>
      <c r="D699" s="59"/>
      <c r="E699" s="60"/>
    </row>
    <row r="700" spans="2:5" ht="15.75" customHeight="1">
      <c r="B700" s="70"/>
      <c r="C700" s="58"/>
      <c r="D700" s="59"/>
      <c r="E700" s="60"/>
    </row>
    <row r="701" spans="2:5" ht="15.75" customHeight="1">
      <c r="B701" s="70"/>
      <c r="C701" s="58"/>
      <c r="D701" s="59"/>
      <c r="E701" s="60"/>
    </row>
    <row r="702" spans="2:5" ht="15.75" customHeight="1">
      <c r="B702" s="70"/>
      <c r="C702" s="58"/>
      <c r="D702" s="59"/>
      <c r="E702" s="60"/>
    </row>
    <row r="703" spans="2:5" ht="15.75" customHeight="1">
      <c r="B703" s="70"/>
      <c r="C703" s="58"/>
      <c r="D703" s="59"/>
      <c r="E703" s="60"/>
    </row>
    <row r="704" spans="2:5" ht="15.75" customHeight="1">
      <c r="B704" s="70"/>
      <c r="C704" s="58"/>
      <c r="D704" s="59"/>
      <c r="E704" s="60"/>
    </row>
    <row r="705" spans="2:5" ht="15.75" customHeight="1">
      <c r="B705" s="70"/>
      <c r="C705" s="58"/>
      <c r="D705" s="59"/>
      <c r="E705" s="60"/>
    </row>
    <row r="706" spans="2:5" ht="15.75" customHeight="1">
      <c r="B706" s="70"/>
      <c r="C706" s="58"/>
      <c r="D706" s="59"/>
      <c r="E706" s="60"/>
    </row>
    <row r="707" spans="2:5" ht="15.75" customHeight="1">
      <c r="B707" s="70"/>
      <c r="C707" s="58"/>
      <c r="D707" s="59"/>
      <c r="E707" s="60"/>
    </row>
    <row r="708" spans="2:5" ht="15.75" customHeight="1">
      <c r="B708" s="70"/>
      <c r="C708" s="58"/>
      <c r="D708" s="59"/>
      <c r="E708" s="60"/>
    </row>
    <row r="709" spans="2:5" ht="15.75" customHeight="1">
      <c r="B709" s="70"/>
      <c r="C709" s="58"/>
      <c r="D709" s="59"/>
      <c r="E709" s="60"/>
    </row>
    <row r="710" spans="2:5" ht="15.75" customHeight="1">
      <c r="B710" s="70"/>
      <c r="C710" s="58"/>
      <c r="D710" s="59"/>
      <c r="E710" s="60"/>
    </row>
    <row r="711" spans="2:5" ht="15.75" customHeight="1">
      <c r="B711" s="70"/>
      <c r="C711" s="58"/>
      <c r="D711" s="59"/>
      <c r="E711" s="60"/>
    </row>
    <row r="712" spans="2:5" ht="15.75" customHeight="1">
      <c r="B712" s="70"/>
      <c r="C712" s="58"/>
      <c r="D712" s="59"/>
      <c r="E712" s="60"/>
    </row>
    <row r="713" spans="2:5" ht="15.75" customHeight="1">
      <c r="B713" s="70"/>
      <c r="C713" s="58"/>
      <c r="D713" s="59"/>
      <c r="E713" s="60"/>
    </row>
    <row r="714" spans="2:5" ht="15.75" customHeight="1">
      <c r="B714" s="70"/>
      <c r="C714" s="58"/>
      <c r="D714" s="59"/>
      <c r="E714" s="60"/>
    </row>
    <row r="715" spans="2:5" ht="15.75" customHeight="1">
      <c r="B715" s="70"/>
      <c r="C715" s="58"/>
      <c r="D715" s="59"/>
      <c r="E715" s="60"/>
    </row>
    <row r="716" spans="2:5" ht="15.75" customHeight="1">
      <c r="B716" s="70"/>
      <c r="C716" s="58"/>
      <c r="D716" s="59"/>
      <c r="E716" s="60"/>
    </row>
    <row r="717" spans="2:5" ht="15.75" customHeight="1">
      <c r="B717" s="70"/>
      <c r="C717" s="58"/>
      <c r="D717" s="59"/>
      <c r="E717" s="60"/>
    </row>
    <row r="718" spans="2:5" ht="15.75" customHeight="1">
      <c r="B718" s="70"/>
      <c r="C718" s="58"/>
      <c r="D718" s="59"/>
      <c r="E718" s="60"/>
    </row>
    <row r="719" spans="2:5" ht="15.75" customHeight="1">
      <c r="B719" s="70"/>
      <c r="C719" s="58"/>
      <c r="D719" s="59"/>
      <c r="E719" s="60"/>
    </row>
    <row r="720" spans="2:5" ht="15.75" customHeight="1">
      <c r="B720" s="70"/>
      <c r="C720" s="58"/>
      <c r="D720" s="59"/>
      <c r="E720" s="60"/>
    </row>
    <row r="721" spans="2:5" ht="15.75" customHeight="1">
      <c r="B721" s="70"/>
      <c r="C721" s="58"/>
      <c r="D721" s="59"/>
      <c r="E721" s="60"/>
    </row>
    <row r="722" spans="2:5" ht="15.75" customHeight="1">
      <c r="B722" s="70"/>
      <c r="C722" s="58"/>
      <c r="D722" s="59"/>
      <c r="E722" s="60"/>
    </row>
    <row r="723" spans="2:5" ht="15.75" customHeight="1">
      <c r="B723" s="70"/>
      <c r="C723" s="58"/>
      <c r="D723" s="59"/>
      <c r="E723" s="60"/>
    </row>
    <row r="724" spans="2:5" ht="15.75" customHeight="1">
      <c r="B724" s="70"/>
      <c r="C724" s="58"/>
      <c r="D724" s="59"/>
      <c r="E724" s="60"/>
    </row>
    <row r="725" spans="2:5" ht="15.75" customHeight="1">
      <c r="B725" s="70"/>
      <c r="C725" s="58"/>
      <c r="D725" s="59"/>
      <c r="E725" s="60"/>
    </row>
    <row r="726" spans="2:5" ht="15.75" customHeight="1">
      <c r="B726" s="70"/>
      <c r="C726" s="58"/>
      <c r="D726" s="59"/>
      <c r="E726" s="60"/>
    </row>
    <row r="727" spans="2:5" ht="15.75" customHeight="1">
      <c r="B727" s="70"/>
      <c r="C727" s="58"/>
      <c r="D727" s="59"/>
      <c r="E727" s="60"/>
    </row>
    <row r="728" spans="2:5" ht="15.75" customHeight="1">
      <c r="B728" s="70"/>
      <c r="C728" s="58"/>
      <c r="D728" s="59"/>
      <c r="E728" s="60"/>
    </row>
    <row r="729" spans="2:5" ht="15.75" customHeight="1">
      <c r="B729" s="70"/>
      <c r="C729" s="58"/>
      <c r="D729" s="59"/>
      <c r="E729" s="60"/>
    </row>
    <row r="730" spans="2:5" ht="15.75" customHeight="1">
      <c r="B730" s="70"/>
      <c r="C730" s="58"/>
      <c r="D730" s="59"/>
      <c r="E730" s="60"/>
    </row>
    <row r="731" spans="2:5" ht="15.75" customHeight="1">
      <c r="B731" s="70"/>
      <c r="C731" s="58"/>
      <c r="D731" s="59"/>
      <c r="E731" s="60"/>
    </row>
    <row r="732" spans="2:5" ht="15.75" customHeight="1">
      <c r="B732" s="70"/>
      <c r="C732" s="58"/>
      <c r="D732" s="59"/>
      <c r="E732" s="60"/>
    </row>
    <row r="733" spans="2:5" ht="15.75" customHeight="1">
      <c r="B733" s="70"/>
      <c r="C733" s="58"/>
      <c r="D733" s="59"/>
      <c r="E733" s="60"/>
    </row>
    <row r="734" spans="2:5" ht="15.75" customHeight="1">
      <c r="B734" s="70"/>
      <c r="C734" s="58"/>
      <c r="D734" s="59"/>
      <c r="E734" s="60"/>
    </row>
    <row r="735" spans="2:5" ht="15.75" customHeight="1">
      <c r="B735" s="70"/>
      <c r="C735" s="58"/>
      <c r="D735" s="59"/>
      <c r="E735" s="60"/>
    </row>
    <row r="736" spans="2:5" ht="15.75" customHeight="1">
      <c r="B736" s="70"/>
      <c r="C736" s="58"/>
      <c r="D736" s="59"/>
      <c r="E736" s="60"/>
    </row>
    <row r="737" spans="2:5" ht="15.75" customHeight="1">
      <c r="B737" s="70"/>
      <c r="C737" s="58"/>
      <c r="D737" s="59"/>
      <c r="E737" s="60"/>
    </row>
    <row r="738" spans="2:5" ht="15.75" customHeight="1">
      <c r="B738" s="70"/>
      <c r="C738" s="58"/>
      <c r="D738" s="59"/>
      <c r="E738" s="60"/>
    </row>
    <row r="739" spans="2:5" ht="15.75" customHeight="1">
      <c r="B739" s="70"/>
      <c r="C739" s="58"/>
      <c r="D739" s="59"/>
      <c r="E739" s="60"/>
    </row>
    <row r="740" spans="2:5" ht="15.75" customHeight="1">
      <c r="B740" s="70"/>
      <c r="C740" s="58"/>
      <c r="D740" s="59"/>
      <c r="E740" s="60"/>
    </row>
    <row r="741" spans="2:5" ht="15.75" customHeight="1">
      <c r="B741" s="70"/>
      <c r="C741" s="58"/>
      <c r="D741" s="59"/>
      <c r="E741" s="60"/>
    </row>
    <row r="742" spans="2:5" ht="15.75" customHeight="1">
      <c r="B742" s="70"/>
      <c r="C742" s="58"/>
      <c r="D742" s="59"/>
      <c r="E742" s="60"/>
    </row>
    <row r="743" spans="2:5" ht="15.75" customHeight="1">
      <c r="B743" s="70"/>
      <c r="C743" s="58"/>
      <c r="D743" s="59"/>
      <c r="E743" s="60"/>
    </row>
    <row r="744" spans="2:5" ht="15.75" customHeight="1">
      <c r="B744" s="70"/>
      <c r="C744" s="58"/>
      <c r="D744" s="59"/>
      <c r="E744" s="60"/>
    </row>
    <row r="745" spans="2:5" ht="15.75" customHeight="1">
      <c r="B745" s="70"/>
      <c r="C745" s="58"/>
      <c r="D745" s="59"/>
      <c r="E745" s="60"/>
    </row>
    <row r="746" spans="2:5" ht="15.75" customHeight="1">
      <c r="B746" s="70"/>
      <c r="C746" s="58"/>
      <c r="D746" s="59"/>
      <c r="E746" s="60"/>
    </row>
    <row r="747" spans="2:5" ht="15.75" customHeight="1">
      <c r="B747" s="70"/>
      <c r="C747" s="58"/>
      <c r="D747" s="59"/>
      <c r="E747" s="60"/>
    </row>
    <row r="748" spans="2:5" ht="15.75" customHeight="1">
      <c r="B748" s="70"/>
      <c r="C748" s="58"/>
      <c r="D748" s="59"/>
      <c r="E748" s="60"/>
    </row>
    <row r="749" spans="2:5" ht="15.75" customHeight="1">
      <c r="B749" s="70"/>
      <c r="C749" s="58"/>
      <c r="D749" s="59"/>
      <c r="E749" s="60"/>
    </row>
    <row r="750" spans="2:5" ht="15.75" customHeight="1">
      <c r="B750" s="70"/>
      <c r="C750" s="58"/>
      <c r="D750" s="59"/>
      <c r="E750" s="60"/>
    </row>
    <row r="751" spans="2:5" ht="15.75" customHeight="1">
      <c r="B751" s="70"/>
      <c r="C751" s="58"/>
      <c r="D751" s="59"/>
      <c r="E751" s="60"/>
    </row>
    <row r="752" spans="2:5" ht="15.75" customHeight="1">
      <c r="B752" s="70"/>
      <c r="C752" s="58"/>
      <c r="D752" s="59"/>
      <c r="E752" s="60"/>
    </row>
    <row r="753" spans="2:5" ht="15.75" customHeight="1">
      <c r="B753" s="70"/>
      <c r="C753" s="58"/>
      <c r="D753" s="59"/>
      <c r="E753" s="60"/>
    </row>
    <row r="754" spans="2:5" ht="15.75" customHeight="1">
      <c r="B754" s="70"/>
      <c r="C754" s="58"/>
      <c r="D754" s="59"/>
      <c r="E754" s="60"/>
    </row>
    <row r="755" spans="2:5" ht="15.75" customHeight="1">
      <c r="B755" s="70"/>
      <c r="C755" s="58"/>
      <c r="D755" s="59"/>
      <c r="E755" s="60"/>
    </row>
    <row r="756" spans="2:5" ht="15.75" customHeight="1">
      <c r="B756" s="70"/>
      <c r="C756" s="58"/>
      <c r="D756" s="59"/>
      <c r="E756" s="60"/>
    </row>
    <row r="757" spans="2:5" ht="15.75" customHeight="1">
      <c r="B757" s="70"/>
      <c r="C757" s="58"/>
      <c r="D757" s="59"/>
      <c r="E757" s="60"/>
    </row>
    <row r="758" spans="2:5" ht="15.75" customHeight="1">
      <c r="B758" s="70"/>
      <c r="C758" s="58"/>
      <c r="D758" s="59"/>
      <c r="E758" s="60"/>
    </row>
    <row r="759" spans="2:5" ht="15.75" customHeight="1">
      <c r="B759" s="70"/>
      <c r="C759" s="58"/>
      <c r="D759" s="59"/>
      <c r="E759" s="60"/>
    </row>
    <row r="760" spans="2:5" ht="15.75" customHeight="1">
      <c r="B760" s="70"/>
      <c r="C760" s="58"/>
      <c r="D760" s="59"/>
      <c r="E760" s="60"/>
    </row>
    <row r="761" spans="2:5" ht="15.75" customHeight="1">
      <c r="B761" s="70"/>
      <c r="C761" s="58"/>
      <c r="D761" s="59"/>
      <c r="E761" s="60"/>
    </row>
    <row r="762" spans="2:5" ht="15.75" customHeight="1">
      <c r="B762" s="70"/>
      <c r="C762" s="58"/>
      <c r="D762" s="59"/>
      <c r="E762" s="60"/>
    </row>
    <row r="763" spans="2:5" ht="15.75" customHeight="1">
      <c r="B763" s="70"/>
      <c r="C763" s="58"/>
      <c r="D763" s="59"/>
      <c r="E763" s="60"/>
    </row>
    <row r="764" spans="2:5" ht="15.75" customHeight="1">
      <c r="B764" s="70"/>
      <c r="C764" s="58"/>
      <c r="D764" s="59"/>
      <c r="E764" s="60"/>
    </row>
    <row r="765" spans="2:5" ht="15.75" customHeight="1">
      <c r="B765" s="70"/>
      <c r="C765" s="58"/>
      <c r="D765" s="59"/>
      <c r="E765" s="60"/>
    </row>
    <row r="766" spans="2:5" ht="15.75" customHeight="1">
      <c r="B766" s="70"/>
      <c r="C766" s="58"/>
      <c r="D766" s="59"/>
      <c r="E766" s="60"/>
    </row>
    <row r="767" spans="2:5" ht="15.75" customHeight="1">
      <c r="B767" s="70"/>
      <c r="C767" s="58"/>
      <c r="D767" s="59"/>
      <c r="E767" s="60"/>
    </row>
    <row r="768" spans="2:5" ht="15.75" customHeight="1">
      <c r="B768" s="70"/>
      <c r="C768" s="58"/>
      <c r="D768" s="59"/>
      <c r="E768" s="60"/>
    </row>
    <row r="769" spans="2:5" ht="15.75" customHeight="1">
      <c r="B769" s="70"/>
      <c r="C769" s="58"/>
      <c r="D769" s="59"/>
      <c r="E769" s="60"/>
    </row>
    <row r="770" spans="2:5" ht="15.75" customHeight="1">
      <c r="B770" s="70"/>
      <c r="C770" s="58"/>
      <c r="D770" s="59"/>
      <c r="E770" s="60"/>
    </row>
    <row r="771" spans="2:5" ht="15.75" customHeight="1">
      <c r="B771" s="70"/>
      <c r="C771" s="58"/>
      <c r="D771" s="59"/>
      <c r="E771" s="60"/>
    </row>
    <row r="772" spans="2:5" ht="15.75" customHeight="1">
      <c r="B772" s="70"/>
      <c r="C772" s="58"/>
      <c r="D772" s="59"/>
      <c r="E772" s="60"/>
    </row>
    <row r="773" spans="2:5" ht="15.75" customHeight="1">
      <c r="B773" s="70"/>
      <c r="C773" s="58"/>
      <c r="D773" s="59"/>
      <c r="E773" s="60"/>
    </row>
    <row r="774" spans="2:5" ht="15.75" customHeight="1">
      <c r="B774" s="70"/>
      <c r="C774" s="58"/>
      <c r="D774" s="59"/>
      <c r="E774" s="60"/>
    </row>
    <row r="775" spans="2:5" ht="15.75" customHeight="1">
      <c r="B775" s="70"/>
      <c r="C775" s="58"/>
      <c r="D775" s="59"/>
      <c r="E775" s="60"/>
    </row>
    <row r="776" spans="2:5" ht="15.75" customHeight="1">
      <c r="B776" s="70"/>
      <c r="C776" s="58"/>
      <c r="D776" s="59"/>
      <c r="E776" s="60"/>
    </row>
    <row r="777" spans="2:5" ht="15.75" customHeight="1">
      <c r="B777" s="70"/>
      <c r="C777" s="58"/>
      <c r="D777" s="59"/>
      <c r="E777" s="60"/>
    </row>
    <row r="778" spans="2:5" ht="15.75" customHeight="1">
      <c r="B778" s="70"/>
      <c r="C778" s="58"/>
      <c r="D778" s="59"/>
      <c r="E778" s="60"/>
    </row>
    <row r="779" spans="2:5" ht="15.75" customHeight="1">
      <c r="B779" s="70"/>
      <c r="C779" s="58"/>
      <c r="D779" s="59"/>
      <c r="E779" s="60"/>
    </row>
    <row r="780" spans="2:5" ht="15.75" customHeight="1">
      <c r="B780" s="70"/>
      <c r="C780" s="58"/>
      <c r="D780" s="59"/>
      <c r="E780" s="60"/>
    </row>
    <row r="781" spans="2:5" ht="15.75" customHeight="1">
      <c r="B781" s="70"/>
      <c r="C781" s="58"/>
      <c r="D781" s="59"/>
      <c r="E781" s="60"/>
    </row>
    <row r="782" spans="2:5" ht="15.75" customHeight="1">
      <c r="B782" s="70"/>
      <c r="C782" s="58"/>
      <c r="D782" s="59"/>
      <c r="E782" s="60"/>
    </row>
    <row r="783" spans="2:5" ht="15.75" customHeight="1">
      <c r="B783" s="70"/>
      <c r="C783" s="58"/>
      <c r="D783" s="59"/>
      <c r="E783" s="60"/>
    </row>
    <row r="784" spans="2:5" ht="15.75" customHeight="1">
      <c r="B784" s="70"/>
      <c r="C784" s="58"/>
      <c r="D784" s="59"/>
      <c r="E784" s="60"/>
    </row>
    <row r="785" spans="2:5" ht="15.75" customHeight="1">
      <c r="B785" s="70"/>
      <c r="C785" s="58"/>
      <c r="D785" s="59"/>
      <c r="E785" s="60"/>
    </row>
    <row r="786" spans="2:5" ht="15.75" customHeight="1">
      <c r="B786" s="70"/>
      <c r="C786" s="58"/>
      <c r="D786" s="59"/>
      <c r="E786" s="60"/>
    </row>
    <row r="787" spans="2:5" ht="15.75" customHeight="1">
      <c r="B787" s="70"/>
      <c r="C787" s="58"/>
      <c r="D787" s="59"/>
      <c r="E787" s="60"/>
    </row>
    <row r="788" spans="2:5" ht="15.75" customHeight="1">
      <c r="B788" s="70"/>
      <c r="C788" s="58"/>
      <c r="D788" s="59"/>
      <c r="E788" s="60"/>
    </row>
    <row r="789" spans="2:5" ht="15.75" customHeight="1">
      <c r="B789" s="70"/>
      <c r="C789" s="58"/>
      <c r="D789" s="59"/>
      <c r="E789" s="60"/>
    </row>
    <row r="790" spans="2:5" ht="15.75" customHeight="1">
      <c r="B790" s="70"/>
      <c r="C790" s="58"/>
      <c r="D790" s="59"/>
      <c r="E790" s="60"/>
    </row>
    <row r="791" spans="2:5" ht="15.75" customHeight="1">
      <c r="B791" s="70"/>
      <c r="C791" s="58"/>
      <c r="D791" s="59"/>
      <c r="E791" s="60"/>
    </row>
    <row r="792" spans="2:5" ht="15.75" customHeight="1">
      <c r="B792" s="70"/>
      <c r="C792" s="58"/>
      <c r="D792" s="59"/>
      <c r="E792" s="60"/>
    </row>
    <row r="793" spans="2:5" ht="15.75" customHeight="1">
      <c r="B793" s="70"/>
      <c r="C793" s="58"/>
      <c r="D793" s="59"/>
      <c r="E793" s="60"/>
    </row>
    <row r="794" spans="2:5" ht="15.75" customHeight="1">
      <c r="B794" s="70"/>
      <c r="C794" s="58"/>
      <c r="D794" s="59"/>
      <c r="E794" s="60"/>
    </row>
    <row r="795" spans="2:5" ht="15.75" customHeight="1">
      <c r="B795" s="70"/>
      <c r="C795" s="58"/>
      <c r="D795" s="59"/>
      <c r="E795" s="60"/>
    </row>
    <row r="796" spans="2:5" ht="15.75" customHeight="1">
      <c r="B796" s="70"/>
      <c r="C796" s="58"/>
      <c r="D796" s="59"/>
      <c r="E796" s="60"/>
    </row>
    <row r="797" spans="2:5" ht="15.75" customHeight="1">
      <c r="B797" s="70"/>
      <c r="C797" s="58"/>
      <c r="D797" s="59"/>
      <c r="E797" s="60"/>
    </row>
    <row r="798" spans="2:5" ht="15.75" customHeight="1">
      <c r="B798" s="70"/>
      <c r="C798" s="58"/>
      <c r="D798" s="59"/>
      <c r="E798" s="60"/>
    </row>
    <row r="799" spans="2:5" ht="15.75" customHeight="1">
      <c r="B799" s="70"/>
      <c r="C799" s="58"/>
      <c r="D799" s="59"/>
      <c r="E799" s="60"/>
    </row>
    <row r="800" spans="2:5" ht="15.75" customHeight="1">
      <c r="B800" s="70"/>
      <c r="C800" s="58"/>
      <c r="D800" s="59"/>
      <c r="E800" s="60"/>
    </row>
    <row r="801" spans="2:5" ht="15.75" customHeight="1">
      <c r="B801" s="70"/>
      <c r="C801" s="58"/>
      <c r="D801" s="59"/>
      <c r="E801" s="60"/>
    </row>
    <row r="802" spans="2:5" ht="15.75" customHeight="1">
      <c r="B802" s="70"/>
      <c r="C802" s="58"/>
      <c r="D802" s="59"/>
      <c r="E802" s="60"/>
    </row>
    <row r="803" spans="2:5" ht="15.75" customHeight="1">
      <c r="B803" s="70"/>
      <c r="C803" s="58"/>
      <c r="D803" s="59"/>
      <c r="E803" s="60"/>
    </row>
    <row r="804" spans="2:5" ht="15.75" customHeight="1">
      <c r="B804" s="70"/>
      <c r="C804" s="58"/>
      <c r="D804" s="59"/>
      <c r="E804" s="60"/>
    </row>
    <row r="805" spans="2:5" ht="15.75" customHeight="1">
      <c r="B805" s="70"/>
      <c r="C805" s="58"/>
      <c r="D805" s="59"/>
      <c r="E805" s="60"/>
    </row>
    <row r="806" spans="2:5" ht="15.75" customHeight="1">
      <c r="B806" s="70"/>
      <c r="C806" s="58"/>
      <c r="D806" s="59"/>
      <c r="E806" s="60"/>
    </row>
    <row r="807" spans="2:5" ht="15.75" customHeight="1">
      <c r="B807" s="70"/>
      <c r="C807" s="58"/>
      <c r="D807" s="59"/>
      <c r="E807" s="60"/>
    </row>
    <row r="808" spans="2:5" ht="15.75" customHeight="1">
      <c r="B808" s="70"/>
      <c r="C808" s="58"/>
      <c r="D808" s="59"/>
      <c r="E808" s="60"/>
    </row>
    <row r="809" spans="2:5" ht="15.75" customHeight="1">
      <c r="B809" s="70"/>
      <c r="C809" s="58"/>
      <c r="D809" s="59"/>
      <c r="E809" s="60"/>
    </row>
    <row r="810" spans="2:5" ht="15.75" customHeight="1">
      <c r="B810" s="70"/>
      <c r="C810" s="58"/>
      <c r="D810" s="59"/>
      <c r="E810" s="60"/>
    </row>
    <row r="811" spans="2:5" ht="15.75" customHeight="1">
      <c r="B811" s="70"/>
      <c r="C811" s="58"/>
      <c r="D811" s="59"/>
      <c r="E811" s="60"/>
    </row>
    <row r="812" spans="2:5" ht="15.75" customHeight="1">
      <c r="B812" s="70"/>
      <c r="C812" s="58"/>
      <c r="D812" s="59"/>
      <c r="E812" s="60"/>
    </row>
    <row r="813" spans="2:5" ht="15.75" customHeight="1">
      <c r="B813" s="70"/>
      <c r="C813" s="58"/>
      <c r="D813" s="59"/>
      <c r="E813" s="60"/>
    </row>
    <row r="814" spans="2:5" ht="15.75" customHeight="1">
      <c r="B814" s="70"/>
      <c r="C814" s="58"/>
      <c r="D814" s="59"/>
      <c r="E814" s="60"/>
    </row>
    <row r="815" spans="2:5" ht="15.75" customHeight="1">
      <c r="B815" s="70"/>
      <c r="C815" s="58"/>
      <c r="D815" s="59"/>
      <c r="E815" s="60"/>
    </row>
    <row r="816" spans="2:5" ht="15.75" customHeight="1">
      <c r="B816" s="70"/>
      <c r="C816" s="58"/>
      <c r="D816" s="59"/>
      <c r="E816" s="60"/>
    </row>
    <row r="817" spans="2:5" ht="15.75" customHeight="1">
      <c r="B817" s="70"/>
      <c r="C817" s="58"/>
      <c r="D817" s="59"/>
      <c r="E817" s="60"/>
    </row>
    <row r="818" spans="2:5" ht="15.75" customHeight="1">
      <c r="B818" s="70"/>
      <c r="C818" s="58"/>
      <c r="D818" s="59"/>
      <c r="E818" s="60"/>
    </row>
    <row r="819" spans="2:5" ht="15.75" customHeight="1">
      <c r="B819" s="70"/>
      <c r="C819" s="58"/>
      <c r="D819" s="59"/>
      <c r="E819" s="60"/>
    </row>
    <row r="820" spans="2:5" ht="15.75" customHeight="1">
      <c r="B820" s="70"/>
      <c r="C820" s="58"/>
      <c r="D820" s="59"/>
      <c r="E820" s="60"/>
    </row>
    <row r="821" spans="2:5" ht="15.75" customHeight="1">
      <c r="B821" s="70"/>
      <c r="C821" s="58"/>
      <c r="D821" s="59"/>
      <c r="E821" s="60"/>
    </row>
    <row r="822" spans="2:5" ht="15.75" customHeight="1">
      <c r="B822" s="70"/>
      <c r="C822" s="58"/>
      <c r="D822" s="59"/>
      <c r="E822" s="60"/>
    </row>
    <row r="823" spans="2:5" ht="15.75" customHeight="1">
      <c r="B823" s="70"/>
      <c r="C823" s="58"/>
      <c r="D823" s="59"/>
      <c r="E823" s="60"/>
    </row>
    <row r="824" spans="2:5" ht="15.75" customHeight="1">
      <c r="B824" s="70"/>
      <c r="C824" s="58"/>
      <c r="D824" s="59"/>
      <c r="E824" s="60"/>
    </row>
    <row r="825" spans="2:5" ht="15.75" customHeight="1">
      <c r="B825" s="70"/>
      <c r="C825" s="58"/>
      <c r="D825" s="59"/>
      <c r="E825" s="60"/>
    </row>
    <row r="826" spans="2:5" ht="15.75" customHeight="1">
      <c r="B826" s="70"/>
      <c r="C826" s="58"/>
      <c r="D826" s="59"/>
      <c r="E826" s="60"/>
    </row>
    <row r="827" spans="2:5" ht="15.75" customHeight="1">
      <c r="B827" s="70"/>
      <c r="C827" s="58"/>
      <c r="D827" s="59"/>
      <c r="E827" s="60"/>
    </row>
    <row r="828" spans="2:5" ht="15.75" customHeight="1">
      <c r="B828" s="70"/>
      <c r="C828" s="58"/>
      <c r="D828" s="59"/>
      <c r="E828" s="60"/>
    </row>
    <row r="829" spans="2:5" ht="15.75" customHeight="1">
      <c r="B829" s="70"/>
      <c r="C829" s="58"/>
      <c r="D829" s="59"/>
      <c r="E829" s="60"/>
    </row>
    <row r="830" spans="2:5" ht="15.75" customHeight="1">
      <c r="B830" s="70"/>
      <c r="C830" s="58"/>
      <c r="D830" s="59"/>
      <c r="E830" s="60"/>
    </row>
    <row r="831" spans="2:5" ht="15.75" customHeight="1">
      <c r="B831" s="70"/>
      <c r="C831" s="58"/>
      <c r="D831" s="59"/>
      <c r="E831" s="60"/>
    </row>
    <row r="832" spans="2:5" ht="15.75" customHeight="1">
      <c r="B832" s="70"/>
      <c r="C832" s="58"/>
      <c r="D832" s="59"/>
      <c r="E832" s="60"/>
    </row>
    <row r="833" spans="2:5" ht="15.75" customHeight="1">
      <c r="B833" s="70"/>
      <c r="C833" s="58"/>
      <c r="D833" s="59"/>
      <c r="E833" s="60"/>
    </row>
    <row r="834" spans="2:5" ht="15.75" customHeight="1">
      <c r="B834" s="70"/>
      <c r="C834" s="58"/>
      <c r="D834" s="59"/>
      <c r="E834" s="60"/>
    </row>
    <row r="835" spans="2:5" ht="15.75" customHeight="1">
      <c r="B835" s="70"/>
      <c r="C835" s="58"/>
      <c r="D835" s="59"/>
      <c r="E835" s="60"/>
    </row>
    <row r="836" spans="2:5" ht="15.75" customHeight="1">
      <c r="B836" s="70"/>
      <c r="C836" s="58"/>
      <c r="D836" s="59"/>
      <c r="E836" s="60"/>
    </row>
    <row r="837" spans="2:5" ht="15.75" customHeight="1">
      <c r="B837" s="70"/>
      <c r="C837" s="58"/>
      <c r="D837" s="59"/>
      <c r="E837" s="60"/>
    </row>
    <row r="838" spans="2:5" ht="15.75" customHeight="1">
      <c r="B838" s="70"/>
      <c r="C838" s="58"/>
      <c r="D838" s="59"/>
      <c r="E838" s="60"/>
    </row>
    <row r="839" spans="2:5" ht="15.75" customHeight="1">
      <c r="B839" s="70"/>
      <c r="C839" s="58"/>
      <c r="D839" s="59"/>
      <c r="E839" s="60"/>
    </row>
    <row r="840" spans="2:5" ht="15.75" customHeight="1">
      <c r="B840" s="70"/>
      <c r="C840" s="58"/>
      <c r="D840" s="59"/>
      <c r="E840" s="60"/>
    </row>
    <row r="841" spans="2:5" ht="15.75" customHeight="1">
      <c r="B841" s="70"/>
      <c r="C841" s="58"/>
      <c r="D841" s="59"/>
      <c r="E841" s="60"/>
    </row>
    <row r="842" spans="2:5" ht="15.75" customHeight="1">
      <c r="B842" s="70"/>
      <c r="C842" s="58"/>
      <c r="D842" s="59"/>
      <c r="E842" s="60"/>
    </row>
    <row r="843" spans="2:5" ht="15.75" customHeight="1">
      <c r="B843" s="70"/>
      <c r="C843" s="58"/>
      <c r="D843" s="59"/>
      <c r="E843" s="60"/>
    </row>
    <row r="844" spans="2:5" ht="15.75" customHeight="1">
      <c r="B844" s="70"/>
      <c r="C844" s="58"/>
      <c r="D844" s="59"/>
      <c r="E844" s="60"/>
    </row>
    <row r="845" spans="2:5" ht="15.75" customHeight="1">
      <c r="B845" s="70"/>
      <c r="C845" s="58"/>
      <c r="D845" s="59"/>
      <c r="E845" s="60"/>
    </row>
    <row r="846" spans="2:5" ht="15.75" customHeight="1">
      <c r="B846" s="70"/>
      <c r="C846" s="58"/>
      <c r="D846" s="59"/>
      <c r="E846" s="60"/>
    </row>
    <row r="847" spans="2:5" ht="15.75" customHeight="1">
      <c r="B847" s="70"/>
      <c r="C847" s="58"/>
      <c r="D847" s="59"/>
      <c r="E847" s="60"/>
    </row>
    <row r="848" spans="2:5" ht="15.75" customHeight="1">
      <c r="B848" s="70"/>
      <c r="C848" s="58"/>
      <c r="D848" s="59"/>
      <c r="E848" s="60"/>
    </row>
    <row r="849" spans="2:5" ht="15.75" customHeight="1">
      <c r="B849" s="70"/>
      <c r="C849" s="58"/>
      <c r="D849" s="59"/>
      <c r="E849" s="60"/>
    </row>
    <row r="850" spans="2:5" ht="15.75" customHeight="1">
      <c r="B850" s="70"/>
      <c r="C850" s="58"/>
      <c r="D850" s="59"/>
      <c r="E850" s="60"/>
    </row>
    <row r="851" spans="2:5" ht="15.75" customHeight="1">
      <c r="B851" s="70"/>
      <c r="C851" s="58"/>
      <c r="D851" s="59"/>
      <c r="E851" s="60"/>
    </row>
    <row r="852" spans="2:5" ht="15.75" customHeight="1">
      <c r="B852" s="70"/>
      <c r="C852" s="58"/>
      <c r="D852" s="59"/>
      <c r="E852" s="60"/>
    </row>
    <row r="853" spans="2:5" ht="15.75" customHeight="1">
      <c r="B853" s="70"/>
      <c r="C853" s="58"/>
      <c r="D853" s="59"/>
      <c r="E853" s="60"/>
    </row>
    <row r="854" spans="2:5" ht="15.75" customHeight="1">
      <c r="B854" s="70"/>
      <c r="C854" s="58"/>
      <c r="D854" s="59"/>
      <c r="E854" s="60"/>
    </row>
    <row r="855" spans="2:5" ht="15.75" customHeight="1">
      <c r="B855" s="70"/>
      <c r="C855" s="58"/>
      <c r="D855" s="59"/>
      <c r="E855" s="60"/>
    </row>
    <row r="856" spans="2:5" ht="15.75" customHeight="1">
      <c r="B856" s="70"/>
      <c r="C856" s="58"/>
      <c r="D856" s="59"/>
      <c r="E856" s="60"/>
    </row>
    <row r="857" spans="2:5" ht="15.75" customHeight="1">
      <c r="B857" s="70"/>
      <c r="C857" s="58"/>
      <c r="D857" s="59"/>
      <c r="E857" s="60"/>
    </row>
    <row r="858" spans="2:5" ht="15.75" customHeight="1">
      <c r="B858" s="70"/>
      <c r="C858" s="58"/>
      <c r="D858" s="59"/>
      <c r="E858" s="60"/>
    </row>
    <row r="859" spans="2:5" ht="15.75" customHeight="1">
      <c r="B859" s="70"/>
      <c r="C859" s="58"/>
      <c r="D859" s="59"/>
      <c r="E859" s="60"/>
    </row>
    <row r="860" spans="2:5" ht="15.75" customHeight="1">
      <c r="B860" s="70"/>
      <c r="C860" s="58"/>
      <c r="D860" s="59"/>
      <c r="E860" s="60"/>
    </row>
    <row r="861" spans="2:5" ht="15.75" customHeight="1">
      <c r="B861" s="70"/>
      <c r="C861" s="58"/>
      <c r="D861" s="59"/>
      <c r="E861" s="60"/>
    </row>
    <row r="862" spans="2:5" ht="15.75" customHeight="1">
      <c r="B862" s="70"/>
      <c r="C862" s="58"/>
      <c r="D862" s="59"/>
      <c r="E862" s="60"/>
    </row>
    <row r="863" spans="2:5" ht="15.75" customHeight="1">
      <c r="B863" s="70"/>
      <c r="C863" s="58"/>
      <c r="D863" s="59"/>
      <c r="E863" s="60"/>
    </row>
    <row r="864" spans="2:5" ht="15.75" customHeight="1">
      <c r="B864" s="70"/>
      <c r="C864" s="58"/>
      <c r="D864" s="59"/>
      <c r="E864" s="60"/>
    </row>
    <row r="865" spans="2:5" ht="15.75" customHeight="1">
      <c r="B865" s="70"/>
      <c r="C865" s="58"/>
      <c r="D865" s="59"/>
      <c r="E865" s="60"/>
    </row>
    <row r="866" spans="2:5" ht="15.75" customHeight="1">
      <c r="B866" s="70"/>
      <c r="C866" s="58"/>
      <c r="D866" s="59"/>
      <c r="E866" s="60"/>
    </row>
    <row r="867" spans="2:5" ht="15.75" customHeight="1">
      <c r="B867" s="70"/>
      <c r="C867" s="58"/>
      <c r="D867" s="59"/>
      <c r="E867" s="60"/>
    </row>
    <row r="868" spans="2:5" ht="15.75" customHeight="1">
      <c r="B868" s="70"/>
      <c r="C868" s="58"/>
      <c r="D868" s="59"/>
      <c r="E868" s="60"/>
    </row>
    <row r="869" spans="2:5" ht="15.75" customHeight="1">
      <c r="B869" s="70"/>
      <c r="C869" s="58"/>
      <c r="D869" s="59"/>
      <c r="E869" s="60"/>
    </row>
    <row r="870" spans="2:5" ht="15.75" customHeight="1">
      <c r="B870" s="70"/>
      <c r="C870" s="58"/>
      <c r="D870" s="59"/>
      <c r="E870" s="60"/>
    </row>
    <row r="871" spans="2:5" ht="15.75" customHeight="1">
      <c r="B871" s="70"/>
      <c r="C871" s="58"/>
      <c r="D871" s="59"/>
      <c r="E871" s="60"/>
    </row>
    <row r="872" spans="2:5" ht="15.75" customHeight="1">
      <c r="B872" s="70"/>
      <c r="C872" s="58"/>
      <c r="D872" s="59"/>
      <c r="E872" s="60"/>
    </row>
    <row r="873" spans="2:5" ht="15.75" customHeight="1">
      <c r="B873" s="70"/>
      <c r="C873" s="58"/>
      <c r="D873" s="59"/>
      <c r="E873" s="60"/>
    </row>
    <row r="874" spans="2:5" ht="15.75" customHeight="1">
      <c r="B874" s="70"/>
      <c r="C874" s="58"/>
      <c r="D874" s="59"/>
      <c r="E874" s="60"/>
    </row>
    <row r="875" spans="2:5" ht="15.75" customHeight="1">
      <c r="B875" s="70"/>
      <c r="C875" s="58"/>
      <c r="D875" s="59"/>
      <c r="E875" s="60"/>
    </row>
    <row r="876" spans="2:5" ht="15.75" customHeight="1">
      <c r="B876" s="70"/>
      <c r="C876" s="58"/>
      <c r="D876" s="59"/>
      <c r="E876" s="60"/>
    </row>
    <row r="877" spans="2:5" ht="15.75" customHeight="1">
      <c r="B877" s="70"/>
      <c r="C877" s="58"/>
      <c r="D877" s="59"/>
      <c r="E877" s="60"/>
    </row>
    <row r="878" spans="2:5" ht="15.75" customHeight="1">
      <c r="B878" s="70"/>
      <c r="C878" s="58"/>
      <c r="D878" s="59"/>
      <c r="E878" s="60"/>
    </row>
    <row r="879" spans="2:5" ht="15.75" customHeight="1">
      <c r="B879" s="70"/>
      <c r="C879" s="58"/>
      <c r="D879" s="59"/>
      <c r="E879" s="60"/>
    </row>
    <row r="880" spans="2:5" ht="15.75" customHeight="1">
      <c r="B880" s="70"/>
      <c r="C880" s="58"/>
      <c r="D880" s="59"/>
      <c r="E880" s="60"/>
    </row>
    <row r="881" spans="2:5" ht="15.75" customHeight="1">
      <c r="B881" s="70"/>
      <c r="C881" s="58"/>
      <c r="D881" s="59"/>
      <c r="E881" s="60"/>
    </row>
    <row r="882" spans="2:5" ht="15.75" customHeight="1">
      <c r="B882" s="70"/>
      <c r="C882" s="58"/>
      <c r="D882" s="59"/>
      <c r="E882" s="60"/>
    </row>
    <row r="883" spans="2:5" ht="15.75" customHeight="1">
      <c r="B883" s="70"/>
      <c r="C883" s="58"/>
      <c r="D883" s="59"/>
      <c r="E883" s="60"/>
    </row>
    <row r="884" spans="2:5" ht="15.75" customHeight="1">
      <c r="B884" s="70"/>
      <c r="C884" s="58"/>
      <c r="D884" s="59"/>
      <c r="E884" s="60"/>
    </row>
    <row r="885" spans="2:5" ht="15.75" customHeight="1">
      <c r="B885" s="70"/>
      <c r="C885" s="58"/>
      <c r="D885" s="59"/>
      <c r="E885" s="60"/>
    </row>
    <row r="886" spans="2:5" ht="15.75" customHeight="1">
      <c r="B886" s="70"/>
      <c r="C886" s="58"/>
      <c r="D886" s="59"/>
      <c r="E886" s="60"/>
    </row>
    <row r="887" spans="2:5" ht="15.75" customHeight="1">
      <c r="B887" s="70"/>
      <c r="C887" s="58"/>
      <c r="D887" s="59"/>
      <c r="E887" s="60"/>
    </row>
    <row r="888" spans="2:5" ht="15.75" customHeight="1">
      <c r="B888" s="70"/>
      <c r="C888" s="58"/>
      <c r="D888" s="59"/>
      <c r="E888" s="60"/>
    </row>
    <row r="889" spans="2:5" ht="15.75" customHeight="1">
      <c r="B889" s="70"/>
      <c r="C889" s="58"/>
      <c r="D889" s="59"/>
      <c r="E889" s="60"/>
    </row>
    <row r="890" spans="2:5" ht="15.75" customHeight="1">
      <c r="B890" s="70"/>
      <c r="C890" s="58"/>
      <c r="D890" s="59"/>
      <c r="E890" s="60"/>
    </row>
    <row r="891" spans="2:5" ht="15.75" customHeight="1">
      <c r="B891" s="70"/>
      <c r="C891" s="58"/>
      <c r="D891" s="59"/>
      <c r="E891" s="60"/>
    </row>
    <row r="892" spans="2:5" ht="15.75" customHeight="1">
      <c r="B892" s="70"/>
      <c r="C892" s="58"/>
      <c r="D892" s="59"/>
      <c r="E892" s="60"/>
    </row>
    <row r="893" spans="2:5" ht="15.75" customHeight="1">
      <c r="B893" s="70"/>
      <c r="C893" s="58"/>
      <c r="D893" s="59"/>
      <c r="E893" s="60"/>
    </row>
    <row r="894" spans="2:5" ht="15.75" customHeight="1">
      <c r="B894" s="70"/>
      <c r="C894" s="58"/>
      <c r="D894" s="59"/>
      <c r="E894" s="60"/>
    </row>
    <row r="895" spans="2:5" ht="15.75" customHeight="1">
      <c r="B895" s="70"/>
      <c r="C895" s="58"/>
      <c r="D895" s="59"/>
      <c r="E895" s="60"/>
    </row>
    <row r="896" spans="2:5" ht="15.75" customHeight="1">
      <c r="B896" s="70"/>
      <c r="C896" s="58"/>
      <c r="D896" s="59"/>
      <c r="E896" s="60"/>
    </row>
    <row r="897" spans="2:5" ht="15.75" customHeight="1">
      <c r="B897" s="70"/>
      <c r="C897" s="58"/>
      <c r="D897" s="59"/>
      <c r="E897" s="60"/>
    </row>
    <row r="898" spans="2:5" ht="15.75" customHeight="1">
      <c r="B898" s="70"/>
      <c r="C898" s="58"/>
      <c r="D898" s="59"/>
      <c r="E898" s="60"/>
    </row>
    <row r="899" spans="2:5" ht="15.75" customHeight="1">
      <c r="B899" s="70"/>
      <c r="C899" s="58"/>
      <c r="D899" s="59"/>
      <c r="E899" s="60"/>
    </row>
    <row r="900" spans="2:5" ht="15.75" customHeight="1">
      <c r="B900" s="70"/>
      <c r="C900" s="58"/>
      <c r="D900" s="59"/>
      <c r="E900" s="60"/>
    </row>
    <row r="901" spans="2:5" ht="15.75" customHeight="1">
      <c r="B901" s="70"/>
      <c r="C901" s="58"/>
      <c r="D901" s="59"/>
      <c r="E901" s="60"/>
    </row>
    <row r="902" spans="2:5" ht="15.75" customHeight="1">
      <c r="B902" s="70"/>
      <c r="C902" s="58"/>
      <c r="D902" s="59"/>
      <c r="E902" s="60"/>
    </row>
    <row r="903" spans="2:5" ht="15.75" customHeight="1">
      <c r="B903" s="70"/>
      <c r="C903" s="58"/>
      <c r="D903" s="59"/>
      <c r="E903" s="60"/>
    </row>
    <row r="904" spans="2:5" ht="15.75" customHeight="1">
      <c r="B904" s="70"/>
      <c r="C904" s="58"/>
      <c r="D904" s="59"/>
      <c r="E904" s="60"/>
    </row>
    <row r="905" spans="2:5" ht="15.75" customHeight="1">
      <c r="B905" s="70"/>
      <c r="C905" s="58"/>
      <c r="D905" s="59"/>
      <c r="E905" s="60"/>
    </row>
    <row r="906" spans="2:5" ht="15.75" customHeight="1">
      <c r="B906" s="70"/>
      <c r="C906" s="58"/>
      <c r="D906" s="59"/>
      <c r="E906" s="60"/>
    </row>
    <row r="907" spans="2:5" ht="15.75" customHeight="1">
      <c r="B907" s="70"/>
      <c r="C907" s="58"/>
      <c r="D907" s="59"/>
      <c r="E907" s="60"/>
    </row>
    <row r="908" spans="2:5" ht="15.75" customHeight="1">
      <c r="B908" s="70"/>
      <c r="C908" s="58"/>
      <c r="D908" s="59"/>
      <c r="E908" s="60"/>
    </row>
    <row r="909" spans="2:5" ht="15.75" customHeight="1">
      <c r="B909" s="70"/>
      <c r="C909" s="58"/>
      <c r="D909" s="59"/>
      <c r="E909" s="60"/>
    </row>
    <row r="910" spans="2:5" ht="15.75" customHeight="1">
      <c r="B910" s="70"/>
      <c r="C910" s="58"/>
      <c r="D910" s="59"/>
      <c r="E910" s="60"/>
    </row>
    <row r="911" spans="2:5" ht="15.75" customHeight="1">
      <c r="B911" s="70"/>
      <c r="C911" s="58"/>
      <c r="D911" s="59"/>
      <c r="E911" s="60"/>
    </row>
    <row r="912" spans="2:5" ht="15.75" customHeight="1">
      <c r="B912" s="70"/>
      <c r="C912" s="58"/>
      <c r="D912" s="59"/>
      <c r="E912" s="60"/>
    </row>
    <row r="913" spans="2:5" ht="15.75" customHeight="1">
      <c r="B913" s="70"/>
      <c r="C913" s="58"/>
      <c r="D913" s="59"/>
      <c r="E913" s="60"/>
    </row>
    <row r="914" spans="2:5" ht="15.75" customHeight="1">
      <c r="B914" s="70"/>
      <c r="C914" s="58"/>
      <c r="D914" s="59"/>
      <c r="E914" s="60"/>
    </row>
    <row r="915" spans="2:5" ht="15.75" customHeight="1">
      <c r="B915" s="70"/>
      <c r="C915" s="58"/>
      <c r="D915" s="59"/>
      <c r="E915" s="60"/>
    </row>
    <row r="916" spans="2:5" ht="15.75" customHeight="1">
      <c r="B916" s="70"/>
      <c r="C916" s="58"/>
      <c r="D916" s="59"/>
      <c r="E916" s="60"/>
    </row>
    <row r="917" spans="2:5" ht="15.75" customHeight="1">
      <c r="B917" s="70"/>
      <c r="C917" s="58"/>
      <c r="D917" s="59"/>
      <c r="E917" s="60"/>
    </row>
    <row r="918" spans="2:5" ht="15.75" customHeight="1">
      <c r="B918" s="70"/>
      <c r="C918" s="58"/>
      <c r="D918" s="59"/>
      <c r="E918" s="60"/>
    </row>
    <row r="919" spans="2:5" ht="15.75" customHeight="1">
      <c r="B919" s="70"/>
      <c r="C919" s="58"/>
      <c r="D919" s="59"/>
      <c r="E919" s="60"/>
    </row>
    <row r="920" spans="2:5" ht="15.75" customHeight="1">
      <c r="B920" s="70"/>
      <c r="C920" s="58"/>
      <c r="D920" s="59"/>
      <c r="E920" s="60"/>
    </row>
    <row r="921" spans="2:5" ht="15.75" customHeight="1">
      <c r="B921" s="70"/>
      <c r="C921" s="58"/>
      <c r="D921" s="59"/>
      <c r="E921" s="60"/>
    </row>
    <row r="922" spans="2:5" ht="15.75" customHeight="1">
      <c r="B922" s="70"/>
      <c r="C922" s="58"/>
      <c r="D922" s="59"/>
      <c r="E922" s="60"/>
    </row>
    <row r="923" spans="2:5" ht="15.75" customHeight="1">
      <c r="B923" s="70"/>
      <c r="C923" s="58"/>
      <c r="D923" s="59"/>
      <c r="E923" s="60"/>
    </row>
    <row r="924" spans="2:5" ht="15.75" customHeight="1">
      <c r="B924" s="70"/>
      <c r="C924" s="58"/>
      <c r="D924" s="59"/>
      <c r="E924" s="60"/>
    </row>
    <row r="925" spans="2:5" ht="15.75" customHeight="1">
      <c r="B925" s="70"/>
      <c r="C925" s="58"/>
      <c r="D925" s="59"/>
      <c r="E925" s="60"/>
    </row>
    <row r="926" spans="2:5" ht="15.75" customHeight="1">
      <c r="B926" s="70"/>
      <c r="C926" s="58"/>
      <c r="D926" s="59"/>
      <c r="E926" s="60"/>
    </row>
    <row r="927" spans="2:5" ht="15.75" customHeight="1">
      <c r="B927" s="70"/>
      <c r="C927" s="58"/>
      <c r="D927" s="59"/>
      <c r="E927" s="60"/>
    </row>
    <row r="928" spans="2:5" ht="15.75" customHeight="1">
      <c r="B928" s="70"/>
      <c r="C928" s="58"/>
      <c r="D928" s="59"/>
      <c r="E928" s="60"/>
    </row>
    <row r="929" spans="2:5" ht="15.75" customHeight="1">
      <c r="B929" s="70"/>
      <c r="C929" s="58"/>
      <c r="D929" s="59"/>
      <c r="E929" s="60"/>
    </row>
    <row r="930" spans="2:5" ht="15.75" customHeight="1">
      <c r="B930" s="70"/>
      <c r="C930" s="58"/>
      <c r="D930" s="59"/>
      <c r="E930" s="60"/>
    </row>
    <row r="931" spans="2:5" ht="15.75" customHeight="1">
      <c r="B931" s="70"/>
      <c r="C931" s="58"/>
      <c r="D931" s="59"/>
      <c r="E931" s="60"/>
    </row>
    <row r="932" spans="2:5" ht="15.75" customHeight="1">
      <c r="B932" s="70"/>
      <c r="C932" s="58"/>
      <c r="D932" s="59"/>
      <c r="E932" s="60"/>
    </row>
    <row r="933" spans="2:5" ht="15.75" customHeight="1">
      <c r="B933" s="70"/>
      <c r="C933" s="58"/>
      <c r="D933" s="59"/>
      <c r="E933" s="60"/>
    </row>
    <row r="934" spans="2:5" ht="15.75" customHeight="1">
      <c r="B934" s="70"/>
      <c r="C934" s="58"/>
      <c r="D934" s="59"/>
      <c r="E934" s="60"/>
    </row>
    <row r="935" spans="2:5" ht="15.75" customHeight="1">
      <c r="B935" s="70"/>
      <c r="C935" s="58"/>
      <c r="D935" s="59"/>
      <c r="E935" s="60"/>
    </row>
    <row r="936" spans="2:5" ht="15.75" customHeight="1">
      <c r="B936" s="70"/>
      <c r="C936" s="58"/>
      <c r="D936" s="59"/>
      <c r="E936" s="60"/>
    </row>
    <row r="937" spans="2:5" ht="15.75" customHeight="1">
      <c r="B937" s="70"/>
      <c r="C937" s="58"/>
      <c r="D937" s="59"/>
      <c r="E937" s="60"/>
    </row>
    <row r="938" spans="2:5" ht="15.75" customHeight="1">
      <c r="B938" s="70"/>
      <c r="C938" s="58"/>
      <c r="D938" s="59"/>
      <c r="E938" s="60"/>
    </row>
    <row r="939" spans="2:5" ht="15.75" customHeight="1">
      <c r="B939" s="70"/>
      <c r="C939" s="58"/>
      <c r="D939" s="59"/>
      <c r="E939" s="60"/>
    </row>
    <row r="940" spans="2:5" ht="15.75" customHeight="1">
      <c r="B940" s="70"/>
      <c r="C940" s="58"/>
      <c r="D940" s="59"/>
      <c r="E940" s="60"/>
    </row>
    <row r="941" spans="2:5" ht="15.75" customHeight="1">
      <c r="B941" s="70"/>
      <c r="C941" s="58"/>
      <c r="D941" s="59"/>
      <c r="E941" s="60"/>
    </row>
    <row r="942" spans="2:5" ht="15.75" customHeight="1">
      <c r="B942" s="70"/>
      <c r="C942" s="58"/>
      <c r="D942" s="59"/>
      <c r="E942" s="60"/>
    </row>
    <row r="943" spans="2:5" ht="15.75" customHeight="1">
      <c r="B943" s="70"/>
      <c r="C943" s="58"/>
      <c r="D943" s="59"/>
      <c r="E943" s="60"/>
    </row>
    <row r="944" spans="2:5" ht="15.75" customHeight="1">
      <c r="B944" s="70"/>
      <c r="C944" s="58"/>
      <c r="D944" s="59"/>
      <c r="E944" s="60"/>
    </row>
    <row r="945" spans="2:5" ht="15.75" customHeight="1">
      <c r="B945" s="70"/>
      <c r="C945" s="58"/>
      <c r="D945" s="59"/>
      <c r="E945" s="60"/>
    </row>
    <row r="946" spans="2:5" ht="15.75" customHeight="1">
      <c r="B946" s="70"/>
      <c r="C946" s="58"/>
      <c r="D946" s="59"/>
      <c r="E946" s="60"/>
    </row>
    <row r="947" spans="2:5" ht="15.75" customHeight="1">
      <c r="B947" s="70"/>
      <c r="C947" s="58"/>
      <c r="D947" s="59"/>
      <c r="E947" s="60"/>
    </row>
    <row r="948" spans="2:5" ht="15.75" customHeight="1">
      <c r="B948" s="70"/>
      <c r="C948" s="58"/>
      <c r="D948" s="59"/>
      <c r="E948" s="60"/>
    </row>
    <row r="949" spans="2:5" ht="15.75" customHeight="1">
      <c r="B949" s="70"/>
      <c r="C949" s="58"/>
      <c r="D949" s="59"/>
      <c r="E949" s="60"/>
    </row>
    <row r="950" spans="2:5" ht="15.75" customHeight="1">
      <c r="B950" s="70"/>
      <c r="C950" s="58"/>
      <c r="D950" s="59"/>
      <c r="E950" s="60"/>
    </row>
    <row r="951" spans="2:5" ht="15.75" customHeight="1">
      <c r="B951" s="70"/>
      <c r="C951" s="58"/>
      <c r="D951" s="59"/>
      <c r="E951" s="60"/>
    </row>
    <row r="952" spans="2:5" ht="15.75" customHeight="1">
      <c r="B952" s="70"/>
      <c r="C952" s="58"/>
      <c r="D952" s="59"/>
      <c r="E952" s="60"/>
    </row>
    <row r="953" spans="2:5" ht="15.75" customHeight="1">
      <c r="B953" s="70"/>
      <c r="C953" s="58"/>
      <c r="D953" s="59"/>
      <c r="E953" s="60"/>
    </row>
    <row r="954" spans="2:5" ht="15.75" customHeight="1">
      <c r="B954" s="70"/>
      <c r="C954" s="58"/>
      <c r="D954" s="59"/>
      <c r="E954" s="60"/>
    </row>
    <row r="955" spans="2:5" ht="15.75" customHeight="1">
      <c r="B955" s="70"/>
      <c r="C955" s="58"/>
      <c r="D955" s="59"/>
      <c r="E955" s="60"/>
    </row>
    <row r="956" spans="2:5" ht="15.75" customHeight="1">
      <c r="B956" s="70"/>
      <c r="C956" s="58"/>
      <c r="D956" s="59"/>
      <c r="E956" s="60"/>
    </row>
    <row r="957" spans="2:5" ht="15.75" customHeight="1">
      <c r="B957" s="70"/>
      <c r="C957" s="58"/>
      <c r="D957" s="59"/>
      <c r="E957" s="60"/>
    </row>
    <row r="958" spans="2:5" ht="15.75" customHeight="1">
      <c r="B958" s="70"/>
      <c r="C958" s="58"/>
      <c r="D958" s="59"/>
      <c r="E958" s="60"/>
    </row>
    <row r="959" spans="2:5" ht="15.75" customHeight="1">
      <c r="B959" s="70"/>
      <c r="C959" s="58"/>
      <c r="D959" s="59"/>
      <c r="E959" s="60"/>
    </row>
    <row r="960" spans="2:5" ht="15.75" customHeight="1">
      <c r="B960" s="70"/>
      <c r="C960" s="58"/>
      <c r="D960" s="59"/>
      <c r="E960" s="60"/>
    </row>
    <row r="961" spans="2:5" ht="15.75" customHeight="1">
      <c r="B961" s="70"/>
      <c r="C961" s="58"/>
      <c r="D961" s="59"/>
      <c r="E961" s="60"/>
    </row>
    <row r="962" spans="2:5" ht="15.75" customHeight="1">
      <c r="B962" s="70"/>
      <c r="C962" s="58"/>
      <c r="D962" s="59"/>
      <c r="E962" s="60"/>
    </row>
    <row r="963" spans="2:5" ht="15.75" customHeight="1">
      <c r="B963" s="70"/>
      <c r="C963" s="58"/>
      <c r="D963" s="59"/>
      <c r="E963" s="60"/>
    </row>
    <row r="964" spans="2:5" ht="15.75" customHeight="1">
      <c r="B964" s="70"/>
      <c r="C964" s="58"/>
      <c r="D964" s="59"/>
      <c r="E964" s="60"/>
    </row>
    <row r="965" spans="2:5" ht="15.75" customHeight="1">
      <c r="B965" s="70"/>
      <c r="C965" s="58"/>
      <c r="D965" s="59"/>
      <c r="E965" s="60"/>
    </row>
    <row r="966" spans="2:5" ht="15.75" customHeight="1">
      <c r="B966" s="70"/>
      <c r="C966" s="58"/>
      <c r="D966" s="59"/>
      <c r="E966" s="60"/>
    </row>
    <row r="967" spans="2:5" ht="15.75" customHeight="1">
      <c r="B967" s="70"/>
      <c r="C967" s="58"/>
      <c r="D967" s="59"/>
      <c r="E967" s="60"/>
    </row>
    <row r="968" spans="2:5" ht="15.75" customHeight="1">
      <c r="B968" s="70"/>
      <c r="C968" s="58"/>
      <c r="D968" s="59"/>
      <c r="E968" s="60"/>
    </row>
    <row r="969" spans="2:5" ht="15.75" customHeight="1">
      <c r="B969" s="70"/>
      <c r="C969" s="58"/>
      <c r="D969" s="59"/>
      <c r="E969" s="60"/>
    </row>
    <row r="970" spans="2:5" ht="15.75" customHeight="1">
      <c r="B970" s="70"/>
      <c r="C970" s="58"/>
      <c r="D970" s="59"/>
      <c r="E970" s="60"/>
    </row>
    <row r="971" spans="2:5" ht="15.75" customHeight="1">
      <c r="B971" s="70"/>
      <c r="C971" s="58"/>
      <c r="D971" s="59"/>
      <c r="E971" s="60"/>
    </row>
    <row r="972" spans="2:5" ht="15.75" customHeight="1">
      <c r="B972" s="70"/>
      <c r="C972" s="58"/>
      <c r="D972" s="59"/>
      <c r="E972" s="60"/>
    </row>
    <row r="973" spans="2:5" ht="15.75" customHeight="1">
      <c r="B973" s="70"/>
      <c r="C973" s="58"/>
      <c r="D973" s="59"/>
      <c r="E973" s="60"/>
    </row>
    <row r="974" spans="2:5" ht="15.75" customHeight="1">
      <c r="B974" s="70"/>
      <c r="C974" s="58"/>
      <c r="D974" s="59"/>
      <c r="E974" s="60"/>
    </row>
    <row r="975" spans="2:5" ht="15.75" customHeight="1">
      <c r="B975" s="70"/>
      <c r="C975" s="58"/>
      <c r="D975" s="59"/>
      <c r="E975" s="60"/>
    </row>
    <row r="976" spans="2:5" ht="15.75" customHeight="1">
      <c r="B976" s="70"/>
      <c r="C976" s="58"/>
      <c r="D976" s="59"/>
      <c r="E976" s="60"/>
    </row>
    <row r="977" spans="2:5" ht="15.75" customHeight="1">
      <c r="B977" s="70"/>
      <c r="C977" s="58"/>
      <c r="D977" s="59"/>
      <c r="E977" s="60"/>
    </row>
    <row r="978" spans="2:5" ht="15.75" customHeight="1">
      <c r="B978" s="70"/>
      <c r="C978" s="58"/>
      <c r="D978" s="59"/>
      <c r="E978" s="60"/>
    </row>
    <row r="979" spans="2:5" ht="15.75" customHeight="1">
      <c r="B979" s="70"/>
      <c r="C979" s="58"/>
      <c r="D979" s="59"/>
      <c r="E979" s="60"/>
    </row>
    <row r="980" spans="2:5" ht="15.75" customHeight="1">
      <c r="B980" s="70"/>
      <c r="C980" s="58"/>
      <c r="D980" s="59"/>
      <c r="E980" s="60"/>
    </row>
    <row r="981" spans="2:5" ht="15.75" customHeight="1">
      <c r="B981" s="70"/>
      <c r="C981" s="58"/>
      <c r="D981" s="59"/>
      <c r="E981" s="60"/>
    </row>
    <row r="982" spans="2:5" ht="15.75" customHeight="1">
      <c r="B982" s="70"/>
      <c r="C982" s="58"/>
      <c r="D982" s="59"/>
      <c r="E982" s="60"/>
    </row>
    <row r="983" spans="2:5" ht="15.75" customHeight="1">
      <c r="B983" s="70"/>
      <c r="C983" s="58"/>
      <c r="D983" s="59"/>
      <c r="E983" s="60"/>
    </row>
    <row r="984" spans="2:5" ht="15.75" customHeight="1">
      <c r="B984" s="70"/>
      <c r="C984" s="58"/>
      <c r="D984" s="59"/>
      <c r="E984" s="60"/>
    </row>
    <row r="985" spans="2:5" ht="15.75" customHeight="1">
      <c r="B985" s="70"/>
      <c r="C985" s="58"/>
      <c r="D985" s="59"/>
      <c r="E985" s="60"/>
    </row>
    <row r="986" spans="2:5" ht="15.75" customHeight="1">
      <c r="B986" s="70"/>
      <c r="C986" s="58"/>
      <c r="D986" s="59"/>
      <c r="E986" s="60"/>
    </row>
    <row r="987" spans="2:5" ht="15.75" customHeight="1">
      <c r="B987" s="70"/>
      <c r="C987" s="58"/>
      <c r="D987" s="59"/>
      <c r="E987" s="60"/>
    </row>
    <row r="988" spans="2:5" ht="15.75" customHeight="1">
      <c r="B988" s="70"/>
      <c r="C988" s="58"/>
      <c r="D988" s="59"/>
      <c r="E988" s="60"/>
    </row>
    <row r="989" spans="2:5" ht="15.75" customHeight="1">
      <c r="B989" s="70"/>
      <c r="C989" s="58"/>
      <c r="D989" s="59"/>
      <c r="E989" s="60"/>
    </row>
    <row r="990" spans="2:5" ht="15.75" customHeight="1">
      <c r="B990" s="70"/>
      <c r="C990" s="58"/>
      <c r="D990" s="59"/>
      <c r="E990" s="60"/>
    </row>
    <row r="991" spans="2:5" ht="15.75" customHeight="1">
      <c r="B991" s="70"/>
      <c r="C991" s="58"/>
      <c r="D991" s="59"/>
      <c r="E991" s="60"/>
    </row>
    <row r="992" spans="2:5" ht="15.75" customHeight="1">
      <c r="B992" s="70"/>
      <c r="C992" s="58"/>
      <c r="D992" s="59"/>
      <c r="E992" s="60"/>
    </row>
    <row r="993" spans="2:5" ht="15.75" customHeight="1">
      <c r="B993" s="70"/>
      <c r="C993" s="58"/>
      <c r="D993" s="59"/>
      <c r="E993" s="60"/>
    </row>
    <row r="994" spans="2:5" ht="15.75" customHeight="1">
      <c r="B994" s="70"/>
      <c r="C994" s="58"/>
      <c r="D994" s="59"/>
      <c r="E994" s="60"/>
    </row>
    <row r="995" spans="2:5" ht="15.75" customHeight="1">
      <c r="B995" s="70"/>
      <c r="C995" s="58"/>
      <c r="D995" s="59"/>
      <c r="E995" s="60"/>
    </row>
    <row r="996" spans="2:5" ht="15.75" customHeight="1">
      <c r="B996" s="70"/>
      <c r="C996" s="58"/>
      <c r="D996" s="59"/>
      <c r="E996" s="60"/>
    </row>
    <row r="997" spans="2:5" ht="15.75" customHeight="1">
      <c r="B997" s="70"/>
      <c r="C997" s="58"/>
      <c r="D997" s="59"/>
      <c r="E997" s="60"/>
    </row>
    <row r="998" spans="2:5" ht="15.75" customHeight="1">
      <c r="B998" s="70"/>
      <c r="C998" s="58"/>
      <c r="D998" s="59"/>
      <c r="E998" s="60"/>
    </row>
    <row r="999" spans="2:5" ht="15.75" customHeight="1">
      <c r="B999" s="70"/>
      <c r="C999" s="58"/>
      <c r="D999" s="59"/>
      <c r="E999" s="60"/>
    </row>
    <row r="1000" spans="2:5" ht="15.75" customHeight="1">
      <c r="B1000" s="70"/>
      <c r="C1000" s="58"/>
      <c r="D1000" s="59"/>
      <c r="E1000" s="6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1. Generalidades</vt:lpstr>
      <vt:lpstr>Ficha Técnica del Indicador</vt:lpstr>
      <vt:lpstr>2. Tarea_sub tareas_vig</vt:lpstr>
      <vt:lpstr>3. Actividades PI</vt:lpstr>
      <vt:lpstr>4.Magnitud_Presupuesto.</vt:lpstr>
      <vt:lpstr>5. Metas_PDD</vt:lpstr>
      <vt:lpstr>6. Territorialización</vt:lpstr>
      <vt:lpstr>LISTAS_1</vt:lpstr>
      <vt:lpstr>ANEXO_ODS</vt:lpstr>
      <vt:lpstr>ANEXO_VARIABLES</vt:lpstr>
      <vt:lpstr>GLOSARIO</vt:lpstr>
      <vt:lpstr>INSTRUCCIÓN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2026-02-02T22:55:16Z</dcterms:modified>
</cp:coreProperties>
</file>