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030" tabRatio="770" activeTab="0"/>
  </bookViews>
  <sheets>
    <sheet name="Sección 1. Metas - Magnitud" sheetId="1" r:id="rId1"/>
    <sheet name="Sección 2. Metas - Presupuesto" sheetId="2" r:id="rId2"/>
    <sheet name="Sección 3. Metas Producto" sheetId="3" r:id="rId3"/>
    <sheet name="8" sheetId="4" r:id="rId4"/>
    <sheet name="ACT_8" sheetId="5" r:id="rId5"/>
    <sheet name="9" sheetId="6" r:id="rId6"/>
    <sheet name="ACT_9" sheetId="7" r:id="rId7"/>
    <sheet name="Variables" sheetId="8" r:id="rId8"/>
    <sheet name="Sección 4. Territorialización" sheetId="9" state="hidden" r:id="rId9"/>
  </sheets>
  <externalReferences>
    <externalReference r:id="rId12"/>
    <externalReference r:id="rId13"/>
    <externalReference r:id="rId14"/>
    <externalReference r:id="rId15"/>
    <externalReference r:id="rId16"/>
    <externalReference r:id="rId17"/>
  </externalReferences>
  <definedNames>
    <definedName name="_xlnm.Print_Area" localSheetId="2">'Sección 3. Metas Producto'!$A$2:$AF$13</definedName>
    <definedName name="_xlnm.Print_Area" localSheetId="8">'Sección 4. Territorialización'!$A$1:$S$63</definedName>
    <definedName name="CONDICION_POBLACIONAL" localSheetId="4">'[2]Variables'!$C$1:$C$24</definedName>
    <definedName name="CONDICION_POBLACIONAL" localSheetId="6">'[2]Variables'!$C$1:$C$24</definedName>
    <definedName name="CONDICION_POBLACIONAL" localSheetId="7">#REF!</definedName>
    <definedName name="CONDICION_POBLACIONAL">#REF!</definedName>
    <definedName name="GRUPO_ETAREO" localSheetId="4">'[2]Variables'!$A$1:$A$8</definedName>
    <definedName name="GRUPO_ETAREO" localSheetId="6">'[2]Variables'!$A$1:$A$8</definedName>
    <definedName name="GRUPO_ETAREO">#REF!</definedName>
    <definedName name="GRUPO_ETAREOS" localSheetId="5">#REF!</definedName>
    <definedName name="GRUPO_ETAREOS" localSheetId="4">#REF!</definedName>
    <definedName name="GRUPO_ETAREOS" localSheetId="6">#REF!</definedName>
    <definedName name="GRUPO_ETAREOS" localSheetId="8">#REF!</definedName>
    <definedName name="GRUPO_ETAREOS">#REF!</definedName>
    <definedName name="GRUPO_ETARIO" localSheetId="5">#REF!</definedName>
    <definedName name="GRUPO_ETARIO" localSheetId="4">#REF!</definedName>
    <definedName name="GRUPO_ETARIO" localSheetId="6">#REF!</definedName>
    <definedName name="GRUPO_ETARIO">#REF!</definedName>
    <definedName name="GRUPO_ETNICO" localSheetId="5">#REF!</definedName>
    <definedName name="GRUPO_ETNICO" localSheetId="4">#REF!</definedName>
    <definedName name="GRUPO_ETNICO" localSheetId="6">#REF!</definedName>
    <definedName name="GRUPO_ETNICO">#REF!</definedName>
    <definedName name="GRUPOETNICO" localSheetId="5">#REF!</definedName>
    <definedName name="GRUPOETNICO" localSheetId="4">#REF!</definedName>
    <definedName name="GRUPOETNICO" localSheetId="6">#REF!</definedName>
    <definedName name="GRUPOETNICO" localSheetId="8">#REF!</definedName>
    <definedName name="GRUPOETNICO">#REF!</definedName>
    <definedName name="GRUPOS_ETNICOS" localSheetId="4">'[2]Variables'!$H$1:$H$8</definedName>
    <definedName name="GRUPOS_ETNICOS" localSheetId="6">'[2]Variables'!$H$1:$H$8</definedName>
    <definedName name="GRUPOS_ETNICOS" localSheetId="7">#REF!</definedName>
    <definedName name="GRUPOS_ETNICOS">#REF!</definedName>
    <definedName name="LOCALIDAD" localSheetId="5">#REF!</definedName>
    <definedName name="LOCALIDAD" localSheetId="4">#REF!</definedName>
    <definedName name="LOCALIDAD" localSheetId="6">#REF!</definedName>
    <definedName name="LOCALIDAD">#REF!</definedName>
    <definedName name="LOCALIZACION" localSheetId="5">#REF!</definedName>
    <definedName name="LOCALIZACION" localSheetId="4">#REF!</definedName>
    <definedName name="LOCALIZACION" localSheetId="6">#REF!</definedName>
    <definedName name="LOCALIZACION">#REF!</definedName>
  </definedNames>
  <calcPr fullCalcOnLoad="1"/>
</workbook>
</file>

<file path=xl/comments2.xml><?xml version="1.0" encoding="utf-8"?>
<comments xmlns="http://schemas.openxmlformats.org/spreadsheetml/2006/main">
  <authors>
    <author>Luz Dary Guerrero Tibat?</author>
  </authors>
  <commentList>
    <comment ref="D13" authorId="0">
      <text>
        <r>
          <rPr>
            <sz val="9"/>
            <rFont val="Tahoma"/>
            <family val="2"/>
          </rPr>
          <t xml:space="preserve">                       TIPOLOGÍAS
Creciente: 
El valor programado para cada año incluye el del año anterior. De forma progresiva, en
cada año se va alcanzando la cantidad programada para la meta del proyecto. El valor programado debe ser igual o mayor al anterior y, el último año debe ser igual a la
magnitud total definida para la meta del proyecto.
Decreciente:
El valor programado para cada año disminuye. El valor programado para cada año debe ser menor o igual al del año inmediatamente anterior. Así, se trata de reducir en cada año hasta llegar a la cantidad programada para la meta del proyecto (el valor del último año debe ser igual a la magnitud definida para la meta del proyecto).
Suma:
La sumatoria de la anualización debe ser igual a la cantidad programada para la meta del
proyecto.
Constante:
El valor programado para cada año es el mismo, y debe ser igual a la cantidad
programada para la meta del proyecto y los años no se suman para obtener la cantidad
total de la meta.
</t>
        </r>
      </text>
    </comment>
    <comment ref="D18" authorId="0">
      <text>
        <r>
          <rPr>
            <sz val="9"/>
            <rFont val="Tahoma"/>
            <family val="2"/>
          </rPr>
          <t xml:space="preserve">                       TIPOLOGÍAS
Creciente: 
El valor programado para cada año incluye el del año anterior. De forma progresiva, en
cada año se va alcanzando la cantidad programada para la meta del proyecto. El valor programado debe ser igual o mayor al anterior y, el último año debe ser igual a la
magnitud total definida para la meta del proyecto.
Decreciente:
El valor programado para cada año disminuye. El valor programado para cada año debe ser menor o igual al del año inmediatamente anterior. Así, se trata de reducir en cada año hasta llegar a la cantidad programada para la meta del proyecto (el valor del último año debe ser igual a la magnitud definida para la meta del proyecto).
Suma:
La sumatoria de la anualización debe ser igual a la cantidad programada para la meta del
proyecto.
Constante:
El valor programado para cada año es el mismo, y debe ser igual a la cantidad
programada para la meta del proyecto y los años no se suman para obtener la cantidad
total de la meta.
</t>
        </r>
      </text>
    </comment>
  </commentList>
</comments>
</file>

<file path=xl/sharedStrings.xml><?xml version="1.0" encoding="utf-8"?>
<sst xmlns="http://schemas.openxmlformats.org/spreadsheetml/2006/main" count="850" uniqueCount="494">
  <si>
    <t>DEPENDENCIA:</t>
  </si>
  <si>
    <t>PRESUPUESTO VIGENCIA</t>
  </si>
  <si>
    <t>Programa Plan de Desarrollo</t>
  </si>
  <si>
    <t>UNIDAD DE MEDIDA</t>
  </si>
  <si>
    <t>INDICADOR</t>
  </si>
  <si>
    <t>META</t>
  </si>
  <si>
    <t>LOCALIZACIÓN FÍSICA</t>
  </si>
  <si>
    <t>LOCALIDAD</t>
  </si>
  <si>
    <t>CONDICION POBLACIONAL</t>
  </si>
  <si>
    <t>GRUPOS ETNICOS</t>
  </si>
  <si>
    <t>LOCALIZACION</t>
  </si>
  <si>
    <t>GRUPO ETAREO</t>
  </si>
  <si>
    <t>META PROYECTO 1                                             (Con varios puntos de inversión)</t>
  </si>
  <si>
    <t>Barrios Unidos</t>
  </si>
  <si>
    <t>Niños y niñas de primera infancia</t>
  </si>
  <si>
    <t>Teusaquillo</t>
  </si>
  <si>
    <t>Niños, niñas y adolescentes desescolarizados</t>
  </si>
  <si>
    <t>Los Martires</t>
  </si>
  <si>
    <t>Niños, niñas y adolescentes en riesgo social vinculacion temprana al trabajo o acompañamiento</t>
  </si>
  <si>
    <t>Antonio Nariño</t>
  </si>
  <si>
    <t>Niños, niñas y adolescentes escolarizados</t>
  </si>
  <si>
    <t>Puente Aranda</t>
  </si>
  <si>
    <t>Personas cabezas de familia</t>
  </si>
  <si>
    <t>Rafael Uribe Uribe</t>
  </si>
  <si>
    <t>Personas consumidoras de sustancias psicoactivas</t>
  </si>
  <si>
    <t>Ciudad Bolivar</t>
  </si>
  <si>
    <t>Personas en situacion de desplazamiento</t>
  </si>
  <si>
    <t>Sumapaz</t>
  </si>
  <si>
    <t>Personas vinculadas a la prostitución</t>
  </si>
  <si>
    <t>Especial</t>
  </si>
  <si>
    <t>Reincorporados - as</t>
  </si>
  <si>
    <t>Entidad</t>
  </si>
  <si>
    <t>Sector LGBT</t>
  </si>
  <si>
    <t>CODIGO</t>
  </si>
  <si>
    <t xml:space="preserve"> Proyección Poblacion 2012 según Localidad.</t>
  </si>
  <si>
    <t xml:space="preserve">0-5 años Primera infancia </t>
  </si>
  <si>
    <t>Usaquen</t>
  </si>
  <si>
    <t>Grupos de edad</t>
  </si>
  <si>
    <t xml:space="preserve">6 - 13 años Infancia </t>
  </si>
  <si>
    <t>Chapinero</t>
  </si>
  <si>
    <t>Total</t>
  </si>
  <si>
    <t>Hombres</t>
  </si>
  <si>
    <t>Mujeres</t>
  </si>
  <si>
    <t>14 - 17 años Adolescencia</t>
  </si>
  <si>
    <t>Santa Fe</t>
  </si>
  <si>
    <t>USAQUÉN</t>
  </si>
  <si>
    <t>18 - 26 años Juventud</t>
  </si>
  <si>
    <t>San Cristobal</t>
  </si>
  <si>
    <t>CHAPINERO</t>
  </si>
  <si>
    <t>27 - 59 años Adultez</t>
  </si>
  <si>
    <t>Usme</t>
  </si>
  <si>
    <t>SANTA FE</t>
  </si>
  <si>
    <t>60 años o más. Personas Mayores</t>
  </si>
  <si>
    <t>Tunjuelito</t>
  </si>
  <si>
    <t>SAN CRISTÓBAL</t>
  </si>
  <si>
    <t>Bosa</t>
  </si>
  <si>
    <t>USME</t>
  </si>
  <si>
    <t>Kennedy</t>
  </si>
  <si>
    <t>TUNJUELITO</t>
  </si>
  <si>
    <t>Fontibon</t>
  </si>
  <si>
    <t>BOSA</t>
  </si>
  <si>
    <t>Engativa</t>
  </si>
  <si>
    <t>KENNEDY</t>
  </si>
  <si>
    <t>Todos los Grupos</t>
  </si>
  <si>
    <t>Suba</t>
  </si>
  <si>
    <t>FONTIBÓN</t>
  </si>
  <si>
    <t>Adultos-as trabajador-a formal</t>
  </si>
  <si>
    <t>ENGATIVÁ</t>
  </si>
  <si>
    <t>Adultos-as trabajador-a informal</t>
  </si>
  <si>
    <t>SUBA</t>
  </si>
  <si>
    <t>Ciudadanos-as habitantes de calle</t>
  </si>
  <si>
    <t>B. UNIDOS</t>
  </si>
  <si>
    <t>Comunidad en general</t>
  </si>
  <si>
    <t>TEUSAQUILLO</t>
  </si>
  <si>
    <t>Familias en emergencia social y catastrófica</t>
  </si>
  <si>
    <t>LOS MÁRTIRES</t>
  </si>
  <si>
    <t>Familias en situacion de vulnerabilidad</t>
  </si>
  <si>
    <t>La Candelaria</t>
  </si>
  <si>
    <t>A. NARIÑO</t>
  </si>
  <si>
    <t>Familias ubicadas en zonas de alto deterioro urbano</t>
  </si>
  <si>
    <t>PTE. ARANDA</t>
  </si>
  <si>
    <t>Jovenes desescolarizados</t>
  </si>
  <si>
    <t>CANDELARIA</t>
  </si>
  <si>
    <t>Jovenes escolarizados</t>
  </si>
  <si>
    <t>R.URIBE</t>
  </si>
  <si>
    <t>Mujeres gestantes y lactantes</t>
  </si>
  <si>
    <t>C. BOLÍVAR</t>
  </si>
  <si>
    <t>SUMAPAZ</t>
  </si>
  <si>
    <t>Distrital</t>
  </si>
  <si>
    <t>Otras Entidades</t>
  </si>
  <si>
    <t>Regional</t>
  </si>
  <si>
    <t>Personas con discapacidad</t>
  </si>
  <si>
    <t>Todos los grupos</t>
  </si>
  <si>
    <t>Afrocolombianos</t>
  </si>
  <si>
    <t>Indígenas</t>
  </si>
  <si>
    <t>No identifica grupos étnicos</t>
  </si>
  <si>
    <t>Otros Grupos étnicos</t>
  </si>
  <si>
    <t>Servidores y servidoras públicos</t>
  </si>
  <si>
    <t>Rom</t>
  </si>
  <si>
    <t>Raizales</t>
  </si>
  <si>
    <t>80 Y MÁS</t>
  </si>
  <si>
    <t>Jun</t>
  </si>
  <si>
    <t>Jul</t>
  </si>
  <si>
    <t>Ago</t>
  </si>
  <si>
    <t>Sep</t>
  </si>
  <si>
    <t>Oct</t>
  </si>
  <si>
    <t>Nov</t>
  </si>
  <si>
    <t>Dic</t>
  </si>
  <si>
    <t>% VIGENCIA</t>
  </si>
  <si>
    <t>% PDD</t>
  </si>
  <si>
    <t>AVANCES Y LOGROS</t>
  </si>
  <si>
    <t>BENEFICIOS</t>
  </si>
  <si>
    <t>RETRASOS Y SOLUCIONES</t>
  </si>
  <si>
    <t>JUN</t>
  </si>
  <si>
    <t>JUL</t>
  </si>
  <si>
    <t>AGO</t>
  </si>
  <si>
    <t>SEP</t>
  </si>
  <si>
    <t>OCT</t>
  </si>
  <si>
    <t>NOV</t>
  </si>
  <si>
    <t>DIC</t>
  </si>
  <si>
    <t>TOTAL</t>
  </si>
  <si>
    <t>AVANCE</t>
  </si>
  <si>
    <t>PRESUPUESTO RESERVA</t>
  </si>
  <si>
    <t>No.</t>
  </si>
  <si>
    <t>PLAN ESTRATÉGICO SDM</t>
  </si>
  <si>
    <t>OBJETIVO ESTRATÉGICO SDM</t>
  </si>
  <si>
    <t>PROGRAMA</t>
  </si>
  <si>
    <t>MAGNITUD META - Vigencia</t>
  </si>
  <si>
    <t>PRESUPUESTO META -Vigencia</t>
  </si>
  <si>
    <t>PRESUPUESTO META - Reservas</t>
  </si>
  <si>
    <t>POBLACIÓN</t>
  </si>
  <si>
    <t xml:space="preserve">CODIGO Y NOMBRE DEL PROYECTO: </t>
  </si>
  <si>
    <t>Mar</t>
  </si>
  <si>
    <t>Abr</t>
  </si>
  <si>
    <t>May</t>
  </si>
  <si>
    <t>Ene</t>
  </si>
  <si>
    <t>Feb</t>
  </si>
  <si>
    <t>FEB</t>
  </si>
  <si>
    <t>MAR</t>
  </si>
  <si>
    <t>ABR</t>
  </si>
  <si>
    <t>MAY</t>
  </si>
  <si>
    <t>ENE</t>
  </si>
  <si>
    <t>NOMBRE DEL INDICADOR</t>
  </si>
  <si>
    <t>EJECUTADO TOTAL</t>
  </si>
  <si>
    <t>SISTEMA INTEGRADO DE GESTIÓN</t>
  </si>
  <si>
    <t>PROCESO DIRECCIONAMIENTO ESTRATÉGICO</t>
  </si>
  <si>
    <t>Formato de programación y seguimiento al Plan Operativo Anual -POA con inversión</t>
  </si>
  <si>
    <t xml:space="preserve">% de Avance de Ejecución </t>
  </si>
  <si>
    <t>Corresponde al seguimiento de la ejecución mes a mes.</t>
  </si>
  <si>
    <t>Escriba el código y el nombre de la meta proyecto de inversión.</t>
  </si>
  <si>
    <t>Corresponde al total ejecutado en magnitud y presupuesto acumulados durante la vigencia para cada localidad.</t>
  </si>
  <si>
    <t>Defina la población por edades a atender si aplica</t>
  </si>
  <si>
    <t>Defina el grupo étnico a atender si aplica</t>
  </si>
  <si>
    <t>Defina el tipo de población a atender si aplica</t>
  </si>
  <si>
    <t>CÓDIGO</t>
  </si>
  <si>
    <t>CARACTERÍSTICAS POBLACIONALES</t>
  </si>
  <si>
    <t>GRUPO ÉTNICO</t>
  </si>
  <si>
    <t xml:space="preserve">CONDICIÓN POBLACIONAL </t>
  </si>
  <si>
    <t>GRUPO ETÁRIO</t>
  </si>
  <si>
    <t>OBSERVACIONES</t>
  </si>
  <si>
    <t>METAS DE INVERSIÓN DEL PROYECTO</t>
  </si>
  <si>
    <t>ANULACIONES DE RESERVAS</t>
  </si>
  <si>
    <t>RESERVA DEFINITIVA</t>
  </si>
  <si>
    <t>N.A</t>
  </si>
  <si>
    <t>COMPONENTE  PMM</t>
  </si>
  <si>
    <t>Logística de Movilidad</t>
  </si>
  <si>
    <t>Componente Ambiental</t>
  </si>
  <si>
    <t>Plan de Intercambiadores Modales</t>
  </si>
  <si>
    <t>Plan de Ordenamiento Logístico</t>
  </si>
  <si>
    <t>Plan de Seguridad Vial</t>
  </si>
  <si>
    <t>Transporte Público</t>
  </si>
  <si>
    <t>Transporte No Motorizado</t>
  </si>
  <si>
    <t>Plan de Ordenamiento de Estacionamientos</t>
  </si>
  <si>
    <t xml:space="preserve">Infraestructura Vial </t>
  </si>
  <si>
    <t>Componente Institucional</t>
  </si>
  <si>
    <t xml:space="preserve">OBJETIVOS ESTRATÉGICOS </t>
  </si>
  <si>
    <t>Corresponde al número de población atendida si aplica.</t>
  </si>
  <si>
    <t>Localidad 2012</t>
  </si>
  <si>
    <t>COMPONENTE ASOCIADO MISIÓN / VISIÓN</t>
  </si>
  <si>
    <t>CÓDIGO INDICADOR</t>
  </si>
  <si>
    <t>CÓDIGO Y META PROYECTO DE INVERSIÓN ASOCIADA</t>
  </si>
  <si>
    <t>COMPONENTE PMM</t>
  </si>
  <si>
    <t>457-458-459 : BOGOTÁ D.C. Proyecciones de población 2005-2015, según grupos de edad y por sexo.</t>
  </si>
  <si>
    <t>DANE-Secretaría Distrital de Planeción SDP : Convenio específico de cooperación técnica No 096-2007</t>
  </si>
  <si>
    <t>total</t>
  </si>
  <si>
    <t>0-4</t>
  </si>
  <si>
    <t>5-9</t>
  </si>
  <si>
    <t>10-14</t>
  </si>
  <si>
    <t>15-19</t>
  </si>
  <si>
    <t>20-24</t>
  </si>
  <si>
    <t>25-29</t>
  </si>
  <si>
    <t>30-34</t>
  </si>
  <si>
    <t>35-39</t>
  </si>
  <si>
    <t>40-44</t>
  </si>
  <si>
    <t>45-49</t>
  </si>
  <si>
    <t>50-54</t>
  </si>
  <si>
    <t>55-59</t>
  </si>
  <si>
    <t>60-64</t>
  </si>
  <si>
    <t>65-69</t>
  </si>
  <si>
    <t>70-74</t>
  </si>
  <si>
    <t>75-79</t>
  </si>
  <si>
    <t>SUBSECRETARIA RESPONSABLE:</t>
  </si>
  <si>
    <t>ORDENADOR DEL GASTO:</t>
  </si>
  <si>
    <t>Código: PE01-PR01-F01</t>
  </si>
  <si>
    <t>PROYECTO ESTRATÉGICO</t>
  </si>
  <si>
    <t>META PRODUCTO</t>
  </si>
  <si>
    <t>TOTAL PRESUPUESTO VIGENCIA</t>
  </si>
  <si>
    <t>TOTAL PRESUPUESTO RESERVA</t>
  </si>
  <si>
    <t>Proyecto Estratégico</t>
  </si>
  <si>
    <t xml:space="preserve">VARIABLE </t>
  </si>
  <si>
    <t>CUATRIENIO</t>
  </si>
  <si>
    <t>CODIGO Y NOMBRE DEL PROYECTO DE INVERSIÓN</t>
  </si>
  <si>
    <t>PROGRAMACIÓN PLAN DE DESARROLLO</t>
  </si>
  <si>
    <t>VIGENCIA 1</t>
  </si>
  <si>
    <t>VIGENCIA 2</t>
  </si>
  <si>
    <t>VIGENCIA 3</t>
  </si>
  <si>
    <t>VIGENCIA 4</t>
  </si>
  <si>
    <t>VIGENCIA 5</t>
  </si>
  <si>
    <t>% DE AVANCE</t>
  </si>
  <si>
    <t>TOTAL EJECUTADO</t>
  </si>
  <si>
    <t>Eje / Pilar Plan de Desarrollo</t>
  </si>
  <si>
    <t xml:space="preserve"> META PRODUCTO</t>
  </si>
  <si>
    <t>CÓDIGO META PRODUCTO</t>
  </si>
  <si>
    <t xml:space="preserve">CÓDIGO Y NOMBRE DEL PROYECTO DE INVERSIÓN </t>
  </si>
  <si>
    <t>PROGRAMACIÓN CUATRIENIO</t>
  </si>
  <si>
    <t>Total Ejecutado</t>
  </si>
  <si>
    <t xml:space="preserve">Proyecto Estratégico </t>
  </si>
  <si>
    <t xml:space="preserve"> CÓDIGO Y META PROYECTO DE INVERSIÓN</t>
  </si>
  <si>
    <t>EJE / PILAR</t>
  </si>
  <si>
    <t>PLAN DE DESARROLLO</t>
  </si>
  <si>
    <t>SEGUIMIENTO VIGENCIA</t>
  </si>
  <si>
    <t>META PROYECTO</t>
  </si>
  <si>
    <t>PROGRAMADO VIGENCIA</t>
  </si>
  <si>
    <t>VARIABLES FÓRMULA DEL INDICADOR</t>
  </si>
  <si>
    <t>% de Cumplimiento= (Numerador / Denominador )*100</t>
  </si>
  <si>
    <t>MAGNITUD META - Reserva</t>
  </si>
  <si>
    <t>TOTAL MAGNITUD META</t>
  </si>
  <si>
    <t>Versión: 5.0</t>
  </si>
  <si>
    <t>MAGNITUD VIGENCIA</t>
  </si>
  <si>
    <t>MAGNITUD RESERVA</t>
  </si>
  <si>
    <t>MAGNITUD  VIGENCIA</t>
  </si>
  <si>
    <t>Corresponde al presupuesto y magnitud programados de vigencia y de reserva para cada una de las localidades.</t>
  </si>
  <si>
    <r>
      <t>EJECUTADO _</t>
    </r>
    <r>
      <rPr>
        <b/>
        <u val="single"/>
        <sz val="8"/>
        <rFont val="Arial"/>
        <family val="2"/>
      </rPr>
      <t>MES</t>
    </r>
    <r>
      <rPr>
        <b/>
        <sz val="8"/>
        <rFont val="Arial"/>
        <family val="2"/>
      </rPr>
      <t>_</t>
    </r>
  </si>
  <si>
    <t>TIPO DE ANUALIZACIÓN</t>
  </si>
  <si>
    <t xml:space="preserve">TIPO DE ANUALIZACIÓN </t>
  </si>
  <si>
    <t>VIGENCIA 2016</t>
  </si>
  <si>
    <t>VIGENCIA 2017</t>
  </si>
  <si>
    <t>VIGENCIA 2018</t>
  </si>
  <si>
    <t>VIGENCIA 2019</t>
  </si>
  <si>
    <t>VIGENCIA 2020</t>
  </si>
  <si>
    <t>Producto</t>
  </si>
  <si>
    <t>Proceso</t>
  </si>
  <si>
    <t>Formato de Hoja de Vida Indicador</t>
  </si>
  <si>
    <t>Actividad</t>
  </si>
  <si>
    <t xml:space="preserve">CODIGO: PE01-PR01-F03 </t>
  </si>
  <si>
    <t>Operación</t>
  </si>
  <si>
    <t>HOJA DE VIDA INDICADOR</t>
  </si>
  <si>
    <t>SECRETARÍA DISTRITAL DE MOVILIDAD</t>
  </si>
  <si>
    <t>SECCIÓN 1. Identificación del Indicador</t>
  </si>
  <si>
    <t>Constante</t>
  </si>
  <si>
    <t>Apoyo</t>
  </si>
  <si>
    <t>Creciente</t>
  </si>
  <si>
    <t>3. Fuente PMR</t>
  </si>
  <si>
    <t>4. Dependencia responsable</t>
  </si>
  <si>
    <t>5. Meta con territorialización</t>
  </si>
  <si>
    <t>Misional</t>
  </si>
  <si>
    <t>Decreciente</t>
  </si>
  <si>
    <t>6. Proyecto</t>
  </si>
  <si>
    <t>7. Código del Proyecto</t>
  </si>
  <si>
    <t>Estratégico</t>
  </si>
  <si>
    <t>Suma</t>
  </si>
  <si>
    <t>8. Proceso</t>
  </si>
  <si>
    <t>9. Código del proceso</t>
  </si>
  <si>
    <t>Evaluación</t>
  </si>
  <si>
    <t>10. Objetivo estratégico</t>
  </si>
  <si>
    <t>11. Meta Producto</t>
  </si>
  <si>
    <t>SI</t>
  </si>
  <si>
    <t>12. Nombre del indicador</t>
  </si>
  <si>
    <t>13. Tipología</t>
  </si>
  <si>
    <t>Eficiencia</t>
  </si>
  <si>
    <t>Anual</t>
  </si>
  <si>
    <t>NO</t>
  </si>
  <si>
    <t>14. Fecha de programación</t>
  </si>
  <si>
    <t>15. Tipo anualización</t>
  </si>
  <si>
    <t>Semestral</t>
  </si>
  <si>
    <t>16. Objetivo y descripción del Indicador</t>
  </si>
  <si>
    <t>Trimestral</t>
  </si>
  <si>
    <t>1. Orientar las acciones de la Secretaría Distrital de Movilidad hacia la visión cero, es decir, la reducción sustancial de víctimas fatales y lesionadas en siniestros de tránsito</t>
  </si>
  <si>
    <t>17. Fuente u origen de Datos</t>
  </si>
  <si>
    <t>Mensual</t>
  </si>
  <si>
    <t xml:space="preserve">2. Fomentar la cultura ciudadana y el respeto entre todos los usuarios de todas las formas de transporte, protegiendo en especial los actores vulnerables y los modos activos </t>
  </si>
  <si>
    <t>18. Fórmula de Cálculo</t>
  </si>
  <si>
    <t>3. Propender por la sostenibilidad ambiental, económica y social de la movilidad en una visión integral de planeción de ciudad y movilidad</t>
  </si>
  <si>
    <t>19. Unidad de medida del indicador</t>
  </si>
  <si>
    <t>Eficacia</t>
  </si>
  <si>
    <t>4. Ser ejemplo en la rendición de cuentas a la ciudadanía</t>
  </si>
  <si>
    <t xml:space="preserve">20.  Nombre de las Variables </t>
  </si>
  <si>
    <t>VARIABLE 1 - Numerador</t>
  </si>
  <si>
    <t>VARIABLE 2 - Denominador</t>
  </si>
  <si>
    <t>5. Ser transparente, incluyente, equitativa en género y garantista de la participación e involucramiento ciudadanos y del sectro privado</t>
  </si>
  <si>
    <t>Efectividad</t>
  </si>
  <si>
    <t xml:space="preserve">6. Proveer un ecosistema adecuado para la innovación y adopción  de nuevas y mejores tecnologías de movilidad y de información y comunicación </t>
  </si>
  <si>
    <t>21. Unidad de medida (de la variable)</t>
  </si>
  <si>
    <t xml:space="preserve">7. Prestar servicios eficientes, oportunos y de calidad a la ciudadanía, tanto en gestión como en trámites de la movilidad </t>
  </si>
  <si>
    <t>22. Descripción de la variable</t>
  </si>
  <si>
    <t>8. Contar con un excelente equipo humano y condiciones laborales que hagan de la Secretaría Distrital de Movilidad un lugar atractivo para trabajar y desarrollarse profesionalmente</t>
  </si>
  <si>
    <t>23. Inicio de la Serie</t>
  </si>
  <si>
    <t>25. Línea base</t>
  </si>
  <si>
    <t>24. Fin de la Serie</t>
  </si>
  <si>
    <t>26. Valor de la Meta</t>
  </si>
  <si>
    <t>27. Frecuencia del reporte</t>
  </si>
  <si>
    <t xml:space="preserve">28. Observación a la magnitud propuesta para la Meta </t>
  </si>
  <si>
    <t>SECCIÓN 2. Seguimiento al Indicador</t>
  </si>
  <si>
    <t>Mes</t>
  </si>
  <si>
    <t>29. Numerador (Variable 1)</t>
  </si>
  <si>
    <t>Numerador Acumulado (Variable 1)</t>
  </si>
  <si>
    <t>30. Denominador (Variable 2)</t>
  </si>
  <si>
    <t>Denominador Acumulado (Variable 2)</t>
  </si>
  <si>
    <t>% Cumplimiento del período reportado</t>
  </si>
  <si>
    <t>% Cumplimiento en la vigencia</t>
  </si>
  <si>
    <t>% Cumplimiento de la meta</t>
  </si>
  <si>
    <t xml:space="preserve">Enero </t>
  </si>
  <si>
    <t>Febrero</t>
  </si>
  <si>
    <t>Marzo</t>
  </si>
  <si>
    <t>Abril</t>
  </si>
  <si>
    <t>Mayo</t>
  </si>
  <si>
    <t>Junio</t>
  </si>
  <si>
    <t>Julio</t>
  </si>
  <si>
    <t>Agosto</t>
  </si>
  <si>
    <t>Septiembre</t>
  </si>
  <si>
    <t>Octubre</t>
  </si>
  <si>
    <t>Noviembre</t>
  </si>
  <si>
    <t>Diciembre</t>
  </si>
  <si>
    <t>31. Observaciones del avance de meta en el periodo</t>
  </si>
  <si>
    <t>SECCIÓN 3. Análisis de tendencia del Indicador</t>
  </si>
  <si>
    <t>32. Avances y logros</t>
  </si>
  <si>
    <t>33.Retrasos y soluciones</t>
  </si>
  <si>
    <t>34. Beneficios para la Comunidad/Entidad</t>
  </si>
  <si>
    <t>SECCIÓN 4. Actualización y Responsables del reporte</t>
  </si>
  <si>
    <t>35. Control de actualizaciones</t>
  </si>
  <si>
    <t xml:space="preserve">36. Fecha </t>
  </si>
  <si>
    <t>37. Campo modificado</t>
  </si>
  <si>
    <t>38.Modificación realizada.</t>
  </si>
  <si>
    <t>39. Responsable del Análisis</t>
  </si>
  <si>
    <t>40. Responsable del reporte</t>
  </si>
  <si>
    <t>41. Director / Jefe de Oficina / Subdirector</t>
  </si>
  <si>
    <t>44. Subsecretario (a) / Ordenador (a) de gasto</t>
  </si>
  <si>
    <t>42. Firma Director / Jefe Oficina</t>
  </si>
  <si>
    <t>45. Firma Subsecretario  (a) / Ordenador (a) de gasto</t>
  </si>
  <si>
    <t>43. Firma Subdirector</t>
  </si>
  <si>
    <t>07- Eje Transversal Gobierno legítimo, fortalecimiento local y eficiencia</t>
  </si>
  <si>
    <t>188 - Servicio a la ciudadanía para la movilidad</t>
  </si>
  <si>
    <t>COMPONENTES DE LA MISIÓN</t>
  </si>
  <si>
    <t>Porcentaje</t>
  </si>
  <si>
    <t>Porcentaje de avance en actividades ejecutadas</t>
  </si>
  <si>
    <t>CÓDIGO: PE01-PR01-F11</t>
  </si>
  <si>
    <t>Sección No. 2: EJECUCIÓN</t>
  </si>
  <si>
    <t>2. ACTIVIDADES PRIMARIAS</t>
  </si>
  <si>
    <t>4. No.</t>
  </si>
  <si>
    <t>5. ACTIVIDADES SECUNDARIAS</t>
  </si>
  <si>
    <t>SUBSECRETARÍA RESPONSABLE:</t>
  </si>
  <si>
    <t>1. NÚMERO</t>
  </si>
  <si>
    <t>SUBSECRETARÍA DE GESTIÓN CORPORATIVA</t>
  </si>
  <si>
    <t>NASLY JENNIFER RUÍZ GONZÁLEZ</t>
  </si>
  <si>
    <t>Ser referente mundial al contar con un equipo humano comprometido y competente.</t>
  </si>
  <si>
    <t>N.A.</t>
  </si>
  <si>
    <t>Mantener el 80% de satisfacción con los servicios prestados por las entidades del Sector Movilidad</t>
  </si>
  <si>
    <t xml:space="preserve">ESTIMACIONES DE POBLACIÓN 1985-2005  (4) Y PROYECCIONES DE POBLACIÓN 2005-2020 NACIONAL, DEPARTAMENTAL Y MUNICIPAL POR SEXO, GRUPOS QUINQUENALES DE EDAD </t>
  </si>
  <si>
    <t>965 - Movilidad transparente y contra la corrupción</t>
  </si>
  <si>
    <t>Porcentaje de satisfacción</t>
  </si>
  <si>
    <t>SUMA</t>
  </si>
  <si>
    <t>CONSTANTE</t>
  </si>
  <si>
    <t>965 - MOVILIDAD TRANSPARENTE Y CONTRA LA CORRUPCIÓN</t>
  </si>
  <si>
    <t>Implementar el 100% de la estrategia anual sobre Transparencia, Ética y Probidad - TEP</t>
  </si>
  <si>
    <t>PE01</t>
  </si>
  <si>
    <t>Movilidad Transparente y contra la Corrupción.</t>
  </si>
  <si>
    <t>Estrategia TEP</t>
  </si>
  <si>
    <t>Medir el cumplimiento en la ejecución de las actividades propuestas para la implementación de la estrategia de Transparencia, la Ética y la Probidad en la SDM</t>
  </si>
  <si>
    <t>Registros y soportes administrativos - P.A.A.</t>
  </si>
  <si>
    <t>Porcentaje de avance en actividades ejecutadas / Porcentaje total  de avance de actividades programado en la vigencia</t>
  </si>
  <si>
    <t>Son las actividades ponderadas porcentualmente que en el periodo de reporte se culminaron y se registran en el anexo de actividades</t>
  </si>
  <si>
    <t>Porcentaje total  de avance de actividades programado en la vigencia</t>
  </si>
  <si>
    <t>Total de porcentaje de actividades primarias y/o secundarias programado en la vigencia</t>
  </si>
  <si>
    <t>Julieth Rojas Betancour</t>
  </si>
  <si>
    <t>Carlos Andrés Bonilla Pretel</t>
  </si>
  <si>
    <t>Nasly Jennifer Ruíz G.</t>
  </si>
  <si>
    <t>Logística para actividades de Transparencia, Ética y Probidad - TEP</t>
  </si>
  <si>
    <t>Implementar el 100% de la estrategia anual para la sostenibilidad del Subsistema de Control Interno</t>
  </si>
  <si>
    <t>Oficina de Control Interno</t>
  </si>
  <si>
    <t>Movilidad Transparente y contra la Corrupción</t>
  </si>
  <si>
    <t>PV01</t>
  </si>
  <si>
    <t>Sostenibilidad del Subsistema de Control Interno</t>
  </si>
  <si>
    <t>Medir el cumplimiento en la ejecución de las actividades propuestas para la implementación de la estrategia de sostenibilidad del Subsistema de Control Interno</t>
  </si>
  <si>
    <t>N.A: Se relaciona la meta producto a la cual está asociado el proyecto 965 pero el reporte de la amgnitud está a cargo del proyecto 1044 de la Dirección de Servicio al Ciudadano</t>
  </si>
  <si>
    <t>42 - Transparencia, Gestión Pública y Servicio a la Ciudaanía</t>
  </si>
  <si>
    <t>Jaime Daniel Arias Guarin</t>
  </si>
  <si>
    <t>Nasly Jennifer Ruíz González</t>
  </si>
  <si>
    <t>Oficina Asesora de Planeación</t>
  </si>
  <si>
    <t>Versión: 6.0</t>
  </si>
  <si>
    <t>OBJETIVOS DEL SISTEMA INTEGRADO DE GESTIÓN</t>
  </si>
  <si>
    <t>1. Fortalecer la prestación de los servicios de la Secretaría Distrital de Movilidad que responda a la gestión de riesgos y oportunidades, la mejora continua, los recursos y los requisitos aplicables, con el fin de dar cumplimiento a la planeación estratégica y aumentar la satisfacción de los usuarios.</t>
  </si>
  <si>
    <t>2. Diseñar y ejecutar los programas de seguridad, salud en el trabajo y prevención de riesgos, que contribuyan con el bienestar de todos los servidores de la Entidad.</t>
  </si>
  <si>
    <t>3. Garantizar mecanismos de participación ciudadana y control social, sobre la gestión de la Secretaría Distrital de Movilidad.</t>
  </si>
  <si>
    <t>4. Fortalecer la cultura del control, que afiance en los servidores de la Secretaría Distrital de Movilidad, la aplicación, revisión y seguimiento a los controles establecidos en el SIG, que contribuya con la mejora continua.</t>
  </si>
  <si>
    <t>5. Promover una cultura de responsabilidad ambiental, mediante el uso adecuado de recursos y la mitigación de los impactos ambientales.</t>
  </si>
  <si>
    <t>6. Establecer e implementar estándares que contribuyan a la seguridad de la información de la Secretaría Distrital de Movilidad.</t>
  </si>
  <si>
    <t>7. Desarrollar los planes de manejo y control de la organización, disposición, preservación y valoración de los archivos de la entidad, para la conservación de la memoria institucional.</t>
  </si>
  <si>
    <t>VERSIÓN 3.0</t>
  </si>
  <si>
    <t>3. PONDERACIÓN
ACTIVIDAD PRIMARIA</t>
  </si>
  <si>
    <t>6. PONDERACIÓN
ACTIVIDAD SECUNDARIA</t>
  </si>
  <si>
    <t>7. FECHA ESTIMADA DE  EJECUCIÓN</t>
  </si>
  <si>
    <t>8. AVANCE PONDERADO</t>
  </si>
  <si>
    <t>9. FECHA EJECUCIÓN</t>
  </si>
  <si>
    <t>10. OBSERVACIONES</t>
  </si>
  <si>
    <t>TOTAL MAGNITUD VIGENCIA</t>
  </si>
  <si>
    <t>OBJETIVO DEL SISTEMA INTEGRADO DE GESTIÓN</t>
  </si>
  <si>
    <t>5. Ser transparente, incluyente, equitativa en género y garantista de la participación e involucramiento ciudadanos y del sector privado</t>
  </si>
  <si>
    <t>SUBSECRETARÍA DE GESTIÓN CORPORATIVA 
OFICINA ASESORA DE PLANEACIÓN
OFICINA DE CONTROL INTERNO</t>
  </si>
  <si>
    <t>Formato de programación y seguimiento al Plan Operativo Anual de gestión con inversión</t>
  </si>
  <si>
    <r>
      <t>Formato de Anexo de Ac</t>
    </r>
    <r>
      <rPr>
        <b/>
        <sz val="10"/>
        <color indexed="8"/>
        <rFont val="Arial"/>
        <family val="2"/>
      </rPr>
      <t>tividades</t>
    </r>
  </si>
  <si>
    <t>CODIGO Y NOMBRE DEL PROYECTO DE INVERSIÓN O DEL POA SIN INVERSIÓN</t>
  </si>
  <si>
    <t>META POA ASOCIADA</t>
  </si>
  <si>
    <t>9 - Implementar el 100% de la estrategia anual para la sostenibilidad del Subsistema de Control Interno</t>
  </si>
  <si>
    <t>8 - Implementar el 100% de la estrategia anual sobre Transparencia, Ética y Probidad - TEP</t>
  </si>
  <si>
    <t>PILAR / EJES</t>
  </si>
  <si>
    <t>02- Pilar Democracia Urbana</t>
  </si>
  <si>
    <t>04- Eje Transversal Nuevo Ordenamiento Territorial</t>
  </si>
  <si>
    <t>1. Promoción de calidad de vida en términos de movilidad.</t>
  </si>
  <si>
    <t>2. Potencialización del desarrollo protegiendo la vida.</t>
  </si>
  <si>
    <t>3. Potencialización del desarrollo y competitividad protegiendo los derechos de manera incluyente.</t>
  </si>
  <si>
    <t>4. Potencialización del desarrollo y competitividad a través de la gestión ética y transparente.</t>
  </si>
  <si>
    <t>COMPONENTES DE LA VISIÓN</t>
  </si>
  <si>
    <t>1. Ser referente mundial en movilidad sostenible.</t>
  </si>
  <si>
    <t>2. Ser referente mundial en cultura ciudadana</t>
  </si>
  <si>
    <t>3. Ser referente mundial en credibilidad y confianza para Bogotá y su región.</t>
  </si>
  <si>
    <t>4. Ser referente en innovación y creatividad</t>
  </si>
  <si>
    <t>5. Ser referente mundial al contar con un equipo humano comprometido y competente.</t>
  </si>
  <si>
    <t>6. Ser referente mundial al  contar con un sistema de transporte multimodal que salvaguarda la vida en las vías.</t>
  </si>
  <si>
    <t>PROGRAMAS PDD</t>
  </si>
  <si>
    <t>18 - Mejor Movilidad para Todos</t>
  </si>
  <si>
    <t>29 - Articulación regional y planeación integral del transporte</t>
  </si>
  <si>
    <t>42 - Transparencia, gestión pública y servicio a la ciudadanía</t>
  </si>
  <si>
    <t>43 - Modernización institucional</t>
  </si>
  <si>
    <t>44 - Gobierno y ciudadanía digital</t>
  </si>
  <si>
    <t>PROYECTOS ESTRATÉGICOS PDD</t>
  </si>
  <si>
    <t>143 - Construcción y conservación de vías y calles completas para la ciudad</t>
  </si>
  <si>
    <t>144 - Gestión y control de la demanda de transporte</t>
  </si>
  <si>
    <t>145 - Peatones y bicicletas</t>
  </si>
  <si>
    <t>146 - Seguridad y comportamientos para la movilidad</t>
  </si>
  <si>
    <t>147 - Transporte público integrado y de calidad</t>
  </si>
  <si>
    <t>162 - Articulación regional y planeación integral del transporte</t>
  </si>
  <si>
    <t>179 - Ambiente Sano</t>
  </si>
  <si>
    <t>190 - Modernización Física</t>
  </si>
  <si>
    <t>192 - Fortalecimiento institucional a través del uso de TIC</t>
  </si>
  <si>
    <t>Diego Nairo Useche Rueda</t>
  </si>
  <si>
    <t>Enero de 2018</t>
  </si>
  <si>
    <t>estrategia para la sostenibilidad del Subsistema de Control Interno</t>
  </si>
  <si>
    <r>
      <t xml:space="preserve">SEGUIMIENTO PLAN OPERATIVO ANUAL - POA                                         VIGENCIA: </t>
    </r>
    <r>
      <rPr>
        <b/>
        <u val="single"/>
        <sz val="11"/>
        <rFont val="Arial"/>
        <family val="2"/>
      </rPr>
      <t>2018</t>
    </r>
    <r>
      <rPr>
        <b/>
        <sz val="11"/>
        <rFont val="Arial"/>
        <family val="2"/>
      </rPr>
      <t xml:space="preserve"> </t>
    </r>
  </si>
  <si>
    <t>Luis Alberto Triana Lozada</t>
  </si>
  <si>
    <t>Apoyar a la OCI en la realización de las actividades señaladas en el PAAI de la vigencia con los profesionales y auxiliar administrativo, para el tercer trimestre</t>
  </si>
  <si>
    <t>Apoyar a la OCI en la realización de las actividades señaladas en el PAAI de la vigencia con los profesionales y auxiliar administrativo, para el segundo trimestre</t>
  </si>
  <si>
    <t>Apoyar a la OCI en la realización de las actividades señaladas en el PAAI de la vigencia con los profesionales y auxiliar administrativo, para el primer trimestre</t>
  </si>
  <si>
    <t>Apoyar a la OCI en la realización de las actividades señaladas en el PAAI de la vigencia con los profesionales y auxiliar administrativo, para el cuarto trimestra</t>
  </si>
  <si>
    <t>Plan Anual de Auditorías Internas - PAAI OCI de la vigencia 2018.</t>
  </si>
  <si>
    <t>Porcentaje total  de actividades programadas en la vigencia 2018</t>
  </si>
  <si>
    <t>Porcentaje de avance en actividades ejecutadas / Porcentaje total de actividades programadas en la vigencia 2018</t>
  </si>
  <si>
    <t>3. Propender por la sostenibilidad ambiental, económica y social de la movilidad en una visión integral de planeación de ciudad y movilidad</t>
  </si>
  <si>
    <r>
      <t>Sección No. 1: PROGRAMACIÓN  VIGENCIA _</t>
    </r>
    <r>
      <rPr>
        <b/>
        <u val="single"/>
        <sz val="11"/>
        <color indexed="56"/>
        <rFont val="Calibri"/>
        <family val="2"/>
      </rPr>
      <t>2018</t>
    </r>
    <r>
      <rPr>
        <b/>
        <sz val="11"/>
        <color indexed="56"/>
        <rFont val="Calibri"/>
        <family val="2"/>
      </rPr>
      <t>_</t>
    </r>
  </si>
  <si>
    <t>Contratar la logística para el desarrollo de actividades de Transparencia Etica y Probidad</t>
  </si>
  <si>
    <t>Realización cine foro TEP</t>
  </si>
  <si>
    <t>Socialización de componentes del Plan Anti Corrupción</t>
  </si>
  <si>
    <t>Adquisición material POP para incentivar cultura TEP</t>
  </si>
  <si>
    <t>Contratar la producción de material P.O.P. TEP</t>
  </si>
  <si>
    <t>Aprobar la producción de material POP - TEP</t>
  </si>
  <si>
    <t>Durante el perido reportado no se presentaron retrasos.</t>
  </si>
  <si>
    <r>
      <t xml:space="preserve">SEGUIMIENTO VIGENCIA </t>
    </r>
    <r>
      <rPr>
        <b/>
        <u val="single"/>
        <sz val="10"/>
        <rFont val="Arial"/>
        <family val="2"/>
      </rPr>
      <t>2018</t>
    </r>
  </si>
  <si>
    <t xml:space="preserve">Estas actividades tienen como finalidad promover y afianzar en los servidores públicos de la SDM  los valores y principios de integridad. De igual forma, la contribución de estos elementos permiten fortalecer la lucha en contra de la corrupción.      </t>
  </si>
  <si>
    <t>Se cumplió con las actividades propuesta en el primer trimestre de 2018</t>
  </si>
  <si>
    <t>Se cumplió con las actividades propuesta en el segundo trimestre de 2018</t>
  </si>
  <si>
    <t>1. Código Meta</t>
  </si>
  <si>
    <t xml:space="preserve">2.  Descripción Meta </t>
  </si>
  <si>
    <t>VERSIÓN 5.0</t>
  </si>
  <si>
    <t>2.  Descripción Meta</t>
  </si>
  <si>
    <t>Se adjudicó contrato 20181432 en el cual se destinaron recursos por valor de $ 34999360 soportado en el CRP  704 de  agosto de 2018.</t>
  </si>
  <si>
    <t>Se adjudicó contrato 20181076 en el cual se destinaron recursos por valor de $ 11.000.000  soportado en el CRP  816 de septiembre de 2018.</t>
  </si>
  <si>
    <t>Se cumplió con las actividades propuesta en el tercer trimestre de 2018</t>
  </si>
  <si>
    <t>No se presentó retraso</t>
  </si>
  <si>
    <t>Se realizaron dos jornadas de cine foro TEP en agosto y en noviembre.</t>
  </si>
  <si>
    <t>Los componentes del PAAC-2018 se socializaron en la misma jornada del CINE FORO TEP. Especialmente el componente 6 iniciativas adicionales (Código de Integridad), así como en el cierre de auditores que se realizó en Compensar en 28 de septiembre/18, en el Comité de Ética y en el cierre de gestores de integridad.</t>
  </si>
  <si>
    <t>Se  aprobó el diseño del material POP con el contenido de los valores y principios del código de integridad, incluyendo las agendas 2019.</t>
  </si>
  <si>
    <t>Durante el último trimestre, se expidió  el 4 de diciembre de 2018 la Resolución 232 de 2018 del Código de Integridad en  la cual incluye la política de conflicto de interés, se aprobó el diseño del material POP (Agendas 2019) con el contenido de los valores y principios del código de integridad. Durante toda la vigencia se actualizó el tema de integridad conforme a la política del MIPG y se socializó a todos los colaboradores, interiorizando la importancia del ser humano íntegro que le aporte de forma constructiva a la misionalidad de la entidad.</t>
  </si>
  <si>
    <t xml:space="preserve">Se cumplió con las actividades propuesta en el cuarto trimestre de 2018 y para lo corrido del año de acuerdo al PAAI de la presente vigencia. </t>
  </si>
  <si>
    <t xml:space="preserve">Para el cuarto trimestre de 2018, Los contratistas vienen realizando y cumpliendo con las actividades propuestas por la OCI en el PAAI 2018,  y el auxiliar mantiene el archivo organizado de acuerdo a los seguimientos realizados por el personal de archivo de la SDM.    </t>
  </si>
  <si>
    <r>
      <t>La Oficina de Control Interno en desarrollo de sus roles asignados, verifica la eficacia y efectividad del desarrollo, sostenibilidad y mejora continua del Sistema Integrado de Gestión, el Sistema de Control Interno y lo establecido en las metas ODS, en especial la acción 143 "</t>
    </r>
    <r>
      <rPr>
        <i/>
        <sz val="9"/>
        <color indexed="8"/>
        <rFont val="Arial"/>
        <family val="2"/>
      </rPr>
      <t>Reducir sustancialmente la corrupción y el soborno en todas sus formas</t>
    </r>
    <r>
      <rPr>
        <sz val="9"/>
        <color indexed="8"/>
        <rFont val="Arial"/>
        <family val="2"/>
      </rPr>
      <t>", teniendo en cuenta que el Proyecto de Inversión 965 "</t>
    </r>
    <r>
      <rPr>
        <i/>
        <sz val="9"/>
        <color indexed="8"/>
        <rFont val="Arial"/>
        <family val="2"/>
      </rPr>
      <t>Movilidad Transparente y contra la Corrupción</t>
    </r>
    <r>
      <rPr>
        <sz val="9"/>
        <color indexed="8"/>
        <rFont val="Arial"/>
        <family val="2"/>
      </rPr>
      <t>" cuenta con la meta 9 - "I</t>
    </r>
    <r>
      <rPr>
        <i/>
        <sz val="9"/>
        <color indexed="8"/>
        <rFont val="Arial"/>
        <family val="2"/>
      </rPr>
      <t>mplementar el 100% de la estrategia anual para la sostenibilidad del Subsistema de Control Interno</t>
    </r>
    <r>
      <rPr>
        <sz val="9"/>
        <color indexed="8"/>
        <rFont val="Arial"/>
        <family val="2"/>
      </rPr>
      <t>", lo cual se realiza a través de la planeación, organización, dirección y control de las actividades propias de la misma, lo que a su vez contribuye a la mejora continua y al logro de los objetivos institucionales.</t>
    </r>
  </si>
</sst>
</file>

<file path=xl/styles.xml><?xml version="1.0" encoding="utf-8"?>
<styleSheet xmlns="http://schemas.openxmlformats.org/spreadsheetml/2006/main">
  <numFmts count="46">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 _€_-;\-* #,##0\ _€_-;_-* &quot;-&quot;\ _€_-;_-@_-"/>
    <numFmt numFmtId="184" formatCode="_-* #,##0.00\ &quot;€&quot;_-;\-* #,##0.00\ &quot;€&quot;_-;_-* &quot;-&quot;??\ &quot;€&quot;_-;_-@_-"/>
    <numFmt numFmtId="185" formatCode="_-* #,##0.00\ _€_-;\-* #,##0.00\ _€_-;_-* &quot;-&quot;??\ _€_-;_-@_-"/>
    <numFmt numFmtId="186" formatCode="_ * #,##0.00_ ;_ * \-#,##0.00_ ;_ * &quot;-&quot;??_ ;_ @_ "/>
    <numFmt numFmtId="187" formatCode="0.0%"/>
    <numFmt numFmtId="188" formatCode="&quot;$&quot;\ #,##0"/>
    <numFmt numFmtId="189" formatCode="0.0"/>
    <numFmt numFmtId="190" formatCode="#,##0.0"/>
    <numFmt numFmtId="191" formatCode="_(* #,##0.0_);_(* \(#,##0.0\);_(* &quot;-&quot;??_);_(@_)"/>
    <numFmt numFmtId="192" formatCode="0.000%"/>
    <numFmt numFmtId="193" formatCode="&quot;Sí&quot;;&quot;Sí&quot;;&quot;No&quot;"/>
    <numFmt numFmtId="194" formatCode="&quot;Verdadero&quot;;&quot;Verdadero&quot;;&quot;Falso&quot;"/>
    <numFmt numFmtId="195" formatCode="&quot;Activado&quot;;&quot;Activado&quot;;&quot;Desactivado&quot;"/>
    <numFmt numFmtId="196" formatCode="[$€-2]\ #,##0.00_);[Red]\([$€-2]\ #,##0.00\)"/>
    <numFmt numFmtId="197" formatCode="[$-240A]dddd\,\ dd&quot; de &quot;mmmm&quot; de &quot;yyyy"/>
    <numFmt numFmtId="198" formatCode="[$-240A]h:mm:ss\ AM/PM"/>
    <numFmt numFmtId="199" formatCode="[$-240A]hh:mm:ss\ AM/PM"/>
    <numFmt numFmtId="200" formatCode="_-* #,##0\ _€_-;\-* #,##0\ _€_-;_-* &quot;-&quot;??\ _€_-;_-@_-"/>
    <numFmt numFmtId="201" formatCode="[$-240A]dddd\,\ d\ &quot;de&quot;\ mmmm\ &quot;de&quot;\ yyyy"/>
  </numFmts>
  <fonts count="112">
    <font>
      <sz val="11"/>
      <color theme="1"/>
      <name val="Calibri"/>
      <family val="2"/>
    </font>
    <font>
      <sz val="11"/>
      <color indexed="8"/>
      <name val="Calibri"/>
      <family val="2"/>
    </font>
    <font>
      <b/>
      <sz val="10"/>
      <name val="Arial"/>
      <family val="2"/>
    </font>
    <font>
      <sz val="10"/>
      <name val="Arial"/>
      <family val="2"/>
    </font>
    <font>
      <sz val="12"/>
      <name val="Arial"/>
      <family val="2"/>
    </font>
    <font>
      <sz val="8"/>
      <name val="Calibri"/>
      <family val="2"/>
    </font>
    <font>
      <b/>
      <sz val="9"/>
      <name val="Arial"/>
      <family val="2"/>
    </font>
    <font>
      <sz val="9"/>
      <name val="Arial"/>
      <family val="2"/>
    </font>
    <font>
      <u val="single"/>
      <sz val="7"/>
      <color indexed="12"/>
      <name val="Arial"/>
      <family val="2"/>
    </font>
    <font>
      <sz val="9"/>
      <color indexed="8"/>
      <name val="Arial"/>
      <family val="2"/>
    </font>
    <font>
      <b/>
      <sz val="9"/>
      <color indexed="9"/>
      <name val="Arial"/>
      <family val="2"/>
    </font>
    <font>
      <b/>
      <sz val="11"/>
      <name val="Arial"/>
      <family val="2"/>
    </font>
    <font>
      <b/>
      <sz val="10"/>
      <color indexed="9"/>
      <name val="Arial"/>
      <family val="2"/>
    </font>
    <font>
      <sz val="11"/>
      <name val="Arial"/>
      <family val="2"/>
    </font>
    <font>
      <sz val="11"/>
      <color indexed="8"/>
      <name val="Arial"/>
      <family val="2"/>
    </font>
    <font>
      <b/>
      <sz val="8"/>
      <name val="Arial"/>
      <family val="2"/>
    </font>
    <font>
      <b/>
      <u val="single"/>
      <sz val="8"/>
      <name val="Arial"/>
      <family val="2"/>
    </font>
    <font>
      <sz val="8"/>
      <name val="Arial"/>
      <family val="2"/>
    </font>
    <font>
      <sz val="9"/>
      <name val="Tahoma"/>
      <family val="2"/>
    </font>
    <font>
      <u val="single"/>
      <sz val="11"/>
      <name val="Arial"/>
      <family val="2"/>
    </font>
    <font>
      <b/>
      <u val="single"/>
      <sz val="11"/>
      <name val="Arial"/>
      <family val="2"/>
    </font>
    <font>
      <u val="single"/>
      <sz val="9"/>
      <name val="Arial"/>
      <family val="2"/>
    </font>
    <font>
      <sz val="11"/>
      <name val="Calibri"/>
      <family val="2"/>
    </font>
    <font>
      <b/>
      <sz val="11"/>
      <color indexed="56"/>
      <name val="Calibri"/>
      <family val="2"/>
    </font>
    <font>
      <b/>
      <sz val="10"/>
      <color indexed="8"/>
      <name val="Arial"/>
      <family val="2"/>
    </font>
    <font>
      <b/>
      <u val="single"/>
      <sz val="11"/>
      <color indexed="56"/>
      <name val="Calibri"/>
      <family val="2"/>
    </font>
    <font>
      <b/>
      <u val="single"/>
      <sz val="10"/>
      <name val="Arial"/>
      <family val="2"/>
    </font>
    <font>
      <sz val="10"/>
      <color indexed="8"/>
      <name val="Calibri"/>
      <family val="2"/>
    </font>
    <font>
      <sz val="4.2"/>
      <color indexed="8"/>
      <name val="Calibri"/>
      <family val="2"/>
    </font>
    <font>
      <i/>
      <sz val="9"/>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16"/>
      <color indexed="8"/>
      <name val="Calibri"/>
      <family val="2"/>
    </font>
    <font>
      <b/>
      <sz val="18"/>
      <color indexed="8"/>
      <name val="Calibri"/>
      <family val="2"/>
    </font>
    <font>
      <b/>
      <sz val="14"/>
      <color indexed="8"/>
      <name val="Arial"/>
      <family val="2"/>
    </font>
    <font>
      <b/>
      <sz val="9"/>
      <color indexed="8"/>
      <name val="Arial"/>
      <family val="2"/>
    </font>
    <font>
      <sz val="9"/>
      <color indexed="8"/>
      <name val="Calibri"/>
      <family val="2"/>
    </font>
    <font>
      <b/>
      <sz val="9"/>
      <color indexed="8"/>
      <name val="Calibri"/>
      <family val="2"/>
    </font>
    <font>
      <b/>
      <sz val="18"/>
      <color indexed="8"/>
      <name val="Arial"/>
      <family val="2"/>
    </font>
    <font>
      <b/>
      <sz val="11"/>
      <color indexed="8"/>
      <name val="Arial"/>
      <family val="2"/>
    </font>
    <font>
      <sz val="10"/>
      <color indexed="8"/>
      <name val="Arial"/>
      <family val="2"/>
    </font>
    <font>
      <sz val="9"/>
      <color indexed="55"/>
      <name val="Arial"/>
      <family val="2"/>
    </font>
    <font>
      <sz val="9"/>
      <color indexed="22"/>
      <name val="Arial"/>
      <family val="2"/>
    </font>
    <font>
      <sz val="10"/>
      <color indexed="10"/>
      <name val="Arial"/>
      <family val="2"/>
    </font>
    <font>
      <sz val="7"/>
      <color indexed="8"/>
      <name val="Arial"/>
      <family val="2"/>
    </font>
    <font>
      <sz val="9"/>
      <color indexed="62"/>
      <name val="Arial"/>
      <family val="2"/>
    </font>
    <font>
      <b/>
      <sz val="9"/>
      <color indexed="62"/>
      <name val="Arial"/>
      <family val="2"/>
    </font>
    <font>
      <sz val="12"/>
      <color indexed="8"/>
      <name val="Arial"/>
      <family val="2"/>
    </font>
    <font>
      <sz val="9"/>
      <color indexed="10"/>
      <name val="Arial"/>
      <family val="2"/>
    </font>
    <font>
      <b/>
      <sz val="11"/>
      <color indexed="9"/>
      <name val="Arial"/>
      <family val="2"/>
    </font>
    <font>
      <sz val="8"/>
      <name val="Segoe UI"/>
      <family val="2"/>
    </font>
    <font>
      <sz val="3.85"/>
      <color indexed="8"/>
      <name val="Calibri"/>
      <family val="2"/>
    </font>
    <font>
      <sz val="5.45"/>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6"/>
      <color theme="1"/>
      <name val="Calibri"/>
      <family val="2"/>
    </font>
    <font>
      <b/>
      <sz val="18"/>
      <color theme="1"/>
      <name val="Calibri"/>
      <family val="2"/>
    </font>
    <font>
      <b/>
      <sz val="14"/>
      <color theme="1"/>
      <name val="Arial"/>
      <family val="2"/>
    </font>
    <font>
      <b/>
      <sz val="9"/>
      <color theme="1"/>
      <name val="Arial"/>
      <family val="2"/>
    </font>
    <font>
      <sz val="9"/>
      <color theme="1"/>
      <name val="Arial"/>
      <family val="2"/>
    </font>
    <font>
      <sz val="9"/>
      <color theme="1"/>
      <name val="Calibri"/>
      <family val="2"/>
    </font>
    <font>
      <b/>
      <sz val="9"/>
      <color theme="1"/>
      <name val="Calibri"/>
      <family val="2"/>
    </font>
    <font>
      <b/>
      <sz val="18"/>
      <color theme="1"/>
      <name val="Arial"/>
      <family val="2"/>
    </font>
    <font>
      <b/>
      <sz val="11"/>
      <color theme="1"/>
      <name val="Arial"/>
      <family val="2"/>
    </font>
    <font>
      <sz val="11"/>
      <color theme="1"/>
      <name val="Arial"/>
      <family val="2"/>
    </font>
    <font>
      <b/>
      <sz val="10"/>
      <color theme="1"/>
      <name val="Arial"/>
      <family val="2"/>
    </font>
    <font>
      <sz val="10"/>
      <color theme="1"/>
      <name val="Arial"/>
      <family val="2"/>
    </font>
    <font>
      <sz val="9"/>
      <color theme="0" tint="-0.3499799966812134"/>
      <name val="Arial"/>
      <family val="2"/>
    </font>
    <font>
      <sz val="9"/>
      <color theme="0" tint="-0.1499900072813034"/>
      <name val="Arial"/>
      <family val="2"/>
    </font>
    <font>
      <sz val="9"/>
      <color theme="0" tint="-0.24997000396251678"/>
      <name val="Arial"/>
      <family val="2"/>
    </font>
    <font>
      <sz val="10"/>
      <color rgb="FFFF0000"/>
      <name val="Arial"/>
      <family val="2"/>
    </font>
    <font>
      <sz val="7"/>
      <color theme="1"/>
      <name val="Arial"/>
      <family val="2"/>
    </font>
    <font>
      <sz val="9"/>
      <color theme="4"/>
      <name val="Arial"/>
      <family val="2"/>
    </font>
    <font>
      <b/>
      <sz val="9"/>
      <color theme="4"/>
      <name val="Arial"/>
      <family val="2"/>
    </font>
    <font>
      <sz val="10"/>
      <color rgb="FF000000"/>
      <name val="Arial"/>
      <family val="2"/>
    </font>
    <font>
      <sz val="12"/>
      <color theme="1"/>
      <name val="Arial"/>
      <family val="2"/>
    </font>
    <font>
      <sz val="9"/>
      <color rgb="FF000000"/>
      <name val="Arial"/>
      <family val="2"/>
    </font>
    <font>
      <b/>
      <sz val="11"/>
      <color theme="3" tint="-0.4999699890613556"/>
      <name val="Calibri"/>
      <family val="2"/>
    </font>
    <font>
      <sz val="9"/>
      <color rgb="FFFF0000"/>
      <name val="Arial"/>
      <family val="2"/>
    </font>
    <font>
      <b/>
      <sz val="11"/>
      <color theme="0"/>
      <name val="Arial"/>
      <family val="2"/>
    </font>
    <font>
      <b/>
      <sz val="8"/>
      <name val="Calibri"/>
      <family val="2"/>
    </font>
  </fonts>
  <fills count="5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theme="2" tint="-0.09996999800205231"/>
        <bgColor indexed="64"/>
      </patternFill>
    </fill>
    <fill>
      <patternFill patternType="solid">
        <fgColor theme="0" tint="-0.1499900072813034"/>
        <bgColor indexed="64"/>
      </patternFill>
    </fill>
    <fill>
      <patternFill patternType="solid">
        <fgColor indexed="10"/>
        <bgColor indexed="64"/>
      </patternFill>
    </fill>
    <fill>
      <patternFill patternType="solid">
        <fgColor indexed="47"/>
        <bgColor indexed="64"/>
      </patternFill>
    </fill>
    <fill>
      <patternFill patternType="solid">
        <fgColor theme="2"/>
        <bgColor indexed="64"/>
      </patternFill>
    </fill>
    <fill>
      <patternFill patternType="solid">
        <fgColor theme="3" tint="0.7999799847602844"/>
        <bgColor indexed="64"/>
      </patternFill>
    </fill>
    <fill>
      <patternFill patternType="solid">
        <fgColor rgb="FFFFFFFF"/>
        <bgColor indexed="64"/>
      </patternFill>
    </fill>
    <fill>
      <patternFill patternType="solid">
        <fgColor theme="0" tint="-0.149959996342659"/>
        <bgColor indexed="64"/>
      </patternFill>
    </fill>
    <fill>
      <patternFill patternType="solid">
        <fgColor theme="0" tint="-0.149959996342659"/>
        <bgColor indexed="64"/>
      </patternFill>
    </fill>
    <fill>
      <patternFill patternType="solid">
        <fgColor rgb="FFFFFF00"/>
        <bgColor indexed="64"/>
      </patternFill>
    </fill>
    <fill>
      <patternFill patternType="solid">
        <fgColor rgb="FF00CCFF"/>
        <bgColor indexed="64"/>
      </patternFill>
    </fill>
    <fill>
      <patternFill patternType="solid">
        <fgColor rgb="FFFFFFFF"/>
        <bgColor indexed="64"/>
      </patternFill>
    </fill>
    <fill>
      <patternFill patternType="solid">
        <fgColor rgb="FF00B0F0"/>
        <bgColor indexed="64"/>
      </patternFill>
    </fill>
    <fill>
      <patternFill patternType="solid">
        <fgColor theme="4" tint="-0.4999699890613556"/>
        <bgColor indexed="64"/>
      </patternFill>
    </fill>
    <fill>
      <patternFill patternType="solid">
        <fgColor theme="0"/>
        <bgColor indexed="64"/>
      </patternFill>
    </fill>
    <fill>
      <patternFill patternType="solid">
        <fgColor rgb="FF33CCFF"/>
        <bgColor indexed="64"/>
      </patternFill>
    </fill>
    <fill>
      <patternFill patternType="solid">
        <fgColor theme="3" tint="-0.4999699890613556"/>
        <bgColor indexed="64"/>
      </patternFill>
    </fill>
  </fills>
  <borders count="8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top style="medium"/>
      <bottom style="medium"/>
    </border>
    <border>
      <left style="medium"/>
      <right style="medium"/>
      <top style="medium"/>
      <bottom style="medium"/>
    </border>
    <border>
      <left style="medium"/>
      <right style="thin"/>
      <top/>
      <bottom style="thin"/>
    </border>
    <border>
      <left style="thin"/>
      <right style="medium"/>
      <top/>
      <bottom style="thin"/>
    </border>
    <border>
      <left style="thin"/>
      <right/>
      <top/>
      <bottom style="thin"/>
    </border>
    <border>
      <left style="thin"/>
      <right style="thin"/>
      <top/>
      <bottom style="thin"/>
    </border>
    <border>
      <left/>
      <right style="thin"/>
      <top/>
      <bottom style="thin"/>
    </border>
    <border>
      <left style="thin"/>
      <right style="medium"/>
      <top style="thin"/>
      <bottom style="thin"/>
    </border>
    <border>
      <left style="medium"/>
      <right style="thin"/>
      <top style="thin"/>
      <bottom style="thin"/>
    </border>
    <border>
      <left style="thin"/>
      <right/>
      <top style="thin"/>
      <bottom style="thin"/>
    </border>
    <border>
      <left/>
      <right style="thin"/>
      <top style="thin"/>
      <bottom style="thin"/>
    </border>
    <border>
      <left style="medium"/>
      <right style="thin"/>
      <top/>
      <bottom/>
    </border>
    <border>
      <left style="thin"/>
      <right style="medium"/>
      <top style="thin"/>
      <bottom/>
    </border>
    <border>
      <left style="medium"/>
      <right style="thin"/>
      <top style="thin"/>
      <bottom/>
    </border>
    <border>
      <left style="thin"/>
      <right/>
      <top style="thin"/>
      <bottom/>
    </border>
    <border>
      <left style="medium"/>
      <right style="thin"/>
      <top style="thin"/>
      <bottom style="medium"/>
    </border>
    <border>
      <left style="thin"/>
      <right/>
      <top style="thin"/>
      <bottom style="medium"/>
    </border>
    <border>
      <left>
        <color indexed="63"/>
      </left>
      <right style="thin"/>
      <top style="thin"/>
      <bottom style="medium"/>
    </border>
    <border>
      <left style="thin"/>
      <right style="thin"/>
      <top style="thin"/>
      <bottom/>
    </border>
    <border>
      <left style="medium"/>
      <right style="thin"/>
      <top style="medium"/>
      <bottom style="medium"/>
    </border>
    <border>
      <left style="thin"/>
      <right/>
      <top style="medium"/>
      <bottom style="medium"/>
    </border>
    <border>
      <left style="thin"/>
      <right style="medium"/>
      <top style="medium"/>
      <bottom style="medium"/>
    </border>
    <border>
      <left/>
      <right/>
      <top/>
      <bottom style="medium"/>
    </border>
    <border>
      <left style="medium"/>
      <right style="hair">
        <color indexed="10"/>
      </right>
      <top style="medium"/>
      <bottom style="hair">
        <color indexed="10"/>
      </bottom>
    </border>
    <border>
      <left style="hair">
        <color indexed="10"/>
      </left>
      <right style="hair">
        <color indexed="10"/>
      </right>
      <top style="medium"/>
      <bottom style="hair">
        <color indexed="10"/>
      </bottom>
    </border>
    <border>
      <left style="hair">
        <color indexed="10"/>
      </left>
      <right style="medium"/>
      <top style="medium"/>
      <bottom style="hair">
        <color indexed="10"/>
      </bottom>
    </border>
    <border>
      <left style="medium"/>
      <right style="hair">
        <color indexed="10"/>
      </right>
      <top style="hair">
        <color indexed="10"/>
      </top>
      <bottom style="hair">
        <color indexed="10"/>
      </bottom>
    </border>
    <border>
      <left style="hair">
        <color indexed="10"/>
      </left>
      <right style="hair">
        <color indexed="10"/>
      </right>
      <top style="hair">
        <color indexed="10"/>
      </top>
      <bottom style="hair">
        <color indexed="10"/>
      </bottom>
    </border>
    <border>
      <left style="hair">
        <color indexed="10"/>
      </left>
      <right style="medium"/>
      <top style="hair">
        <color indexed="10"/>
      </top>
      <bottom style="hair">
        <color indexed="10"/>
      </bottom>
    </border>
    <border>
      <left style="medium"/>
      <right style="medium"/>
      <top/>
      <bottom/>
    </border>
    <border>
      <left style="medium"/>
      <right/>
      <top/>
      <bottom/>
    </border>
    <border>
      <left/>
      <right style="medium"/>
      <top/>
      <bottom/>
    </border>
    <border>
      <left style="medium"/>
      <right style="medium"/>
      <top style="hair">
        <color indexed="10"/>
      </top>
      <bottom style="hair">
        <color indexed="10"/>
      </bottom>
    </border>
    <border>
      <left style="medium"/>
      <right style="medium"/>
      <top style="hair">
        <color indexed="10"/>
      </top>
      <bottom style="medium"/>
    </border>
    <border>
      <left style="medium"/>
      <right style="hair">
        <color indexed="10"/>
      </right>
      <top style="hair">
        <color indexed="10"/>
      </top>
      <bottom style="medium"/>
    </border>
    <border>
      <left style="hair">
        <color indexed="10"/>
      </left>
      <right style="hair">
        <color indexed="10"/>
      </right>
      <top style="hair">
        <color indexed="10"/>
      </top>
      <bottom style="medium"/>
    </border>
    <border>
      <left style="hair">
        <color indexed="10"/>
      </left>
      <right style="medium"/>
      <top style="hair">
        <color indexed="10"/>
      </top>
      <bottom style="medium"/>
    </border>
    <border>
      <left>
        <color indexed="63"/>
      </left>
      <right>
        <color indexed="63"/>
      </right>
      <top/>
      <bottom style="thin"/>
    </border>
    <border>
      <left/>
      <right/>
      <top style="thin"/>
      <bottom style="thin"/>
    </border>
    <border>
      <left/>
      <right/>
      <top style="thin"/>
      <bottom/>
    </border>
    <border>
      <left/>
      <right/>
      <top style="medium"/>
      <bottom style="medium"/>
    </border>
    <border>
      <left style="thin">
        <color rgb="FF000000"/>
      </left>
      <right style="thin">
        <color rgb="FF000000"/>
      </right>
      <top style="thin">
        <color rgb="FF000000"/>
      </top>
      <bottom style="thin">
        <color rgb="FF000000"/>
      </bottom>
    </border>
    <border>
      <left style="thin"/>
      <right style="thin"/>
      <top/>
      <bottom/>
    </border>
    <border>
      <left/>
      <right style="medium"/>
      <top style="medium"/>
      <bottom style="medium"/>
    </border>
    <border>
      <left style="medium"/>
      <right/>
      <top/>
      <bottom style="medium"/>
    </border>
    <border>
      <left/>
      <right style="medium"/>
      <top/>
      <bottom style="medium"/>
    </border>
    <border>
      <left>
        <color indexed="63"/>
      </left>
      <right style="thin"/>
      <top style="thin"/>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thin">
        <color rgb="FF000000"/>
      </bottom>
    </border>
    <border>
      <left>
        <color indexed="63"/>
      </left>
      <right>
        <color indexed="63"/>
      </right>
      <top style="thin"/>
      <bottom style="thin">
        <color rgb="FF000000"/>
      </bottom>
    </border>
    <border>
      <left>
        <color indexed="63"/>
      </left>
      <right style="thin">
        <color rgb="FF000000"/>
      </right>
      <top style="thin"/>
      <bottom style="thin">
        <color rgb="FF000000"/>
      </bottom>
    </border>
    <border>
      <left style="thin"/>
      <right>
        <color indexed="63"/>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right>
        <color indexed="63"/>
      </right>
      <top style="thin">
        <color rgb="FF000000"/>
      </top>
      <bottom style="thin"/>
    </border>
    <border>
      <left>
        <color indexed="63"/>
      </left>
      <right>
        <color indexed="63"/>
      </right>
      <top style="thin">
        <color rgb="FF000000"/>
      </top>
      <bottom style="thin"/>
    </border>
    <border>
      <left>
        <color indexed="63"/>
      </left>
      <right style="thin">
        <color rgb="FF000000"/>
      </right>
      <top style="thin">
        <color rgb="FF000000"/>
      </top>
      <bottom style="thin"/>
    </border>
    <border>
      <left style="medium"/>
      <right style="medium"/>
      <top style="medium"/>
      <bottom/>
    </border>
    <border>
      <left style="medium"/>
      <right style="medium"/>
      <top/>
      <bottom style="medium"/>
    </border>
    <border>
      <left style="thin">
        <color rgb="FF000000"/>
      </left>
      <right/>
      <top style="thin">
        <color rgb="FF000000"/>
      </top>
      <bottom style="thin">
        <color rgb="FF000000"/>
      </bottom>
    </border>
    <border>
      <left style="thin">
        <color rgb="FF000000"/>
      </left>
      <right style="thin">
        <color rgb="FF000000"/>
      </right>
      <top style="thin">
        <color rgb="FF000000"/>
      </top>
      <bottom/>
    </border>
    <border>
      <left style="thin">
        <color rgb="FF000000"/>
      </left>
      <right style="thin">
        <color rgb="FF000000"/>
      </right>
      <top/>
      <bottom/>
    </border>
    <border>
      <left style="medium"/>
      <right style="medium"/>
      <top>
        <color indexed="63"/>
      </top>
      <bottom style="hair">
        <color indexed="10"/>
      </bottom>
    </border>
    <border>
      <left style="medium"/>
      <right/>
      <top style="medium"/>
      <bottom/>
    </border>
    <border>
      <left/>
      <right/>
      <top style="medium"/>
      <bottom/>
    </border>
    <border>
      <left/>
      <right style="medium"/>
      <top style="medium"/>
      <bottom/>
    </border>
    <border>
      <left style="medium"/>
      <right style="medium"/>
      <top style="medium"/>
      <bottom style="hair">
        <color indexed="10"/>
      </bottom>
    </border>
    <border>
      <left style="medium"/>
      <right style="medium"/>
      <top/>
      <bottom style="thin"/>
    </border>
    <border>
      <left style="medium"/>
      <right style="medium"/>
      <top style="thin"/>
      <bottom style="thin"/>
    </border>
    <border>
      <left style="medium"/>
      <right style="medium"/>
      <top style="thin"/>
      <bottom style="medium"/>
    </border>
    <border>
      <left/>
      <right style="thin"/>
      <top style="medium"/>
      <bottom style="medium"/>
    </border>
  </borders>
  <cellStyleXfs count="8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69" fillId="20" borderId="0" applyNumberFormat="0" applyBorder="0" applyAlignment="0" applyProtection="0"/>
    <xf numFmtId="0" fontId="70" fillId="21" borderId="1" applyNumberFormat="0" applyAlignment="0" applyProtection="0"/>
    <xf numFmtId="0" fontId="71" fillId="22" borderId="2" applyNumberFormat="0" applyAlignment="0" applyProtection="0"/>
    <xf numFmtId="0" fontId="72" fillId="0" borderId="3" applyNumberFormat="0" applyFill="0" applyAlignment="0" applyProtection="0"/>
    <xf numFmtId="186" fontId="3" fillId="0" borderId="0" applyFont="0" applyFill="0" applyBorder="0" applyAlignment="0" applyProtection="0"/>
    <xf numFmtId="186" fontId="3" fillId="0" borderId="0" applyFont="0" applyFill="0" applyBorder="0" applyAlignment="0" applyProtection="0"/>
    <xf numFmtId="0" fontId="73" fillId="0" borderId="4" applyNumberFormat="0" applyFill="0" applyAlignment="0" applyProtection="0"/>
    <xf numFmtId="0" fontId="74" fillId="0" borderId="0" applyNumberFormat="0" applyFill="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68" fillId="28" borderId="0" applyNumberFormat="0" applyBorder="0" applyAlignment="0" applyProtection="0"/>
    <xf numFmtId="0" fontId="75" fillId="29" borderId="1" applyNumberFormat="0" applyAlignment="0" applyProtection="0"/>
    <xf numFmtId="0" fontId="76" fillId="0" borderId="0" applyNumberFormat="0" applyFill="0" applyBorder="0" applyAlignment="0" applyProtection="0"/>
    <xf numFmtId="0" fontId="8" fillId="0" borderId="0" applyNumberFormat="0" applyFill="0" applyBorder="0" applyAlignment="0" applyProtection="0"/>
    <xf numFmtId="0" fontId="77" fillId="0" borderId="0" applyNumberFormat="0" applyFill="0" applyBorder="0" applyAlignment="0" applyProtection="0"/>
    <xf numFmtId="0" fontId="78" fillId="30" borderId="0" applyNumberFormat="0" applyBorder="0" applyAlignment="0" applyProtection="0"/>
    <xf numFmtId="177" fontId="0" fillId="0" borderId="0" applyFont="0" applyFill="0" applyBorder="0" applyAlignment="0" applyProtection="0"/>
    <xf numFmtId="175" fontId="0" fillId="0" borderId="0" applyFont="0" applyFill="0" applyBorder="0" applyAlignment="0" applyProtection="0"/>
    <xf numFmtId="177" fontId="0" fillId="0" borderId="0" applyFont="0" applyFill="0" applyBorder="0" applyAlignment="0" applyProtection="0"/>
    <xf numFmtId="43" fontId="0" fillId="0" borderId="0" applyFont="0" applyFill="0" applyBorder="0" applyAlignment="0" applyProtection="0"/>
    <xf numFmtId="186" fontId="3" fillId="0" borderId="0" applyFont="0" applyFill="0" applyBorder="0" applyAlignment="0" applyProtection="0"/>
    <xf numFmtId="185"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184" fontId="1" fillId="0" borderId="0" applyFont="0" applyFill="0" applyBorder="0" applyAlignment="0" applyProtection="0"/>
    <xf numFmtId="184" fontId="1" fillId="0" borderId="0" applyFont="0" applyFill="0" applyBorder="0" applyAlignment="0" applyProtection="0"/>
    <xf numFmtId="0" fontId="79" fillId="31"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7" fillId="0" borderId="0">
      <alignment/>
      <protection/>
    </xf>
    <xf numFmtId="0" fontId="3" fillId="0" borderId="0">
      <alignment/>
      <protection/>
    </xf>
    <xf numFmtId="0" fontId="0" fillId="32" borderId="5" applyNumberFormat="0" applyFont="0" applyAlignment="0" applyProtection="0"/>
    <xf numFmtId="9" fontId="0" fillId="0" borderId="0" applyFont="0" applyFill="0" applyBorder="0" applyAlignment="0" applyProtection="0"/>
    <xf numFmtId="9" fontId="3" fillId="0" borderId="0" applyFont="0" applyFill="0" applyBorder="0" applyAlignment="0" applyProtection="0"/>
    <xf numFmtId="0" fontId="80" fillId="21" borderId="6" applyNumberFormat="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4" fillId="0" borderId="7" applyNumberFormat="0" applyFill="0" applyAlignment="0" applyProtection="0"/>
    <xf numFmtId="0" fontId="74" fillId="0" borderId="8" applyNumberFormat="0" applyFill="0" applyAlignment="0" applyProtection="0"/>
    <xf numFmtId="0" fontId="85" fillId="0" borderId="9" applyNumberFormat="0" applyFill="0" applyAlignment="0" applyProtection="0"/>
  </cellStyleXfs>
  <cellXfs count="575">
    <xf numFmtId="0" fontId="0" fillId="0" borderId="0" xfId="0" applyFont="1" applyAlignment="1">
      <alignment/>
    </xf>
    <xf numFmtId="0" fontId="3" fillId="0" borderId="0" xfId="67">
      <alignment/>
      <protection/>
    </xf>
    <xf numFmtId="0" fontId="3" fillId="0" borderId="0" xfId="67" applyAlignment="1">
      <alignment wrapText="1"/>
      <protection/>
    </xf>
    <xf numFmtId="0" fontId="3" fillId="0" borderId="0" xfId="71">
      <alignment/>
      <protection/>
    </xf>
    <xf numFmtId="3" fontId="2" fillId="33" borderId="0" xfId="71" applyNumberFormat="1" applyFont="1" applyFill="1" applyBorder="1" applyAlignment="1">
      <alignment vertical="center"/>
      <protection/>
    </xf>
    <xf numFmtId="0" fontId="0" fillId="0" borderId="0" xfId="0" applyFill="1" applyAlignment="1" applyProtection="1">
      <alignment/>
      <protection/>
    </xf>
    <xf numFmtId="0" fontId="3" fillId="0" borderId="0" xfId="0" applyFont="1" applyFill="1" applyAlignment="1" applyProtection="1">
      <alignment/>
      <protection/>
    </xf>
    <xf numFmtId="0" fontId="0" fillId="0" borderId="0" xfId="0" applyFont="1" applyBorder="1" applyAlignment="1" applyProtection="1">
      <alignment/>
      <protection/>
    </xf>
    <xf numFmtId="0" fontId="86" fillId="0" borderId="0" xfId="0" applyFont="1" applyBorder="1" applyAlignment="1" applyProtection="1">
      <alignment horizontal="center" vertical="center" wrapText="1"/>
      <protection/>
    </xf>
    <xf numFmtId="0" fontId="0" fillId="0" borderId="0" xfId="0" applyBorder="1" applyAlignment="1" applyProtection="1">
      <alignment/>
      <protection/>
    </xf>
    <xf numFmtId="0" fontId="4" fillId="0" borderId="0" xfId="0" applyFont="1" applyFill="1" applyAlignment="1" applyProtection="1">
      <alignment horizontal="center"/>
      <protection/>
    </xf>
    <xf numFmtId="0" fontId="0" fillId="0" borderId="0" xfId="0" applyFill="1" applyBorder="1" applyAlignment="1" applyProtection="1">
      <alignment/>
      <protection/>
    </xf>
    <xf numFmtId="0" fontId="0" fillId="0" borderId="0" xfId="0" applyAlignment="1" applyProtection="1">
      <alignment/>
      <protection/>
    </xf>
    <xf numFmtId="0" fontId="87" fillId="0" borderId="0" xfId="0" applyFont="1" applyBorder="1" applyAlignment="1">
      <alignment horizontal="center" vertical="center" wrapText="1"/>
    </xf>
    <xf numFmtId="0" fontId="0" fillId="0" borderId="0" xfId="0" applyFont="1" applyBorder="1" applyAlignment="1" applyProtection="1">
      <alignment horizontal="center"/>
      <protection/>
    </xf>
    <xf numFmtId="0" fontId="87" fillId="0" borderId="0" xfId="0" applyFont="1" applyBorder="1" applyAlignment="1" applyProtection="1">
      <alignment horizontal="center" vertical="center" wrapText="1"/>
      <protection/>
    </xf>
    <xf numFmtId="0" fontId="86" fillId="0" borderId="0" xfId="0" applyFont="1" applyBorder="1" applyAlignment="1" applyProtection="1">
      <alignment vertical="center" wrapText="1"/>
      <protection/>
    </xf>
    <xf numFmtId="0" fontId="0" fillId="34" borderId="0" xfId="0" applyFill="1" applyBorder="1" applyAlignment="1" applyProtection="1">
      <alignment/>
      <protection/>
    </xf>
    <xf numFmtId="0" fontId="86" fillId="34" borderId="0" xfId="0" applyFont="1" applyFill="1" applyBorder="1" applyAlignment="1" applyProtection="1">
      <alignment horizontal="center" vertical="center" wrapText="1"/>
      <protection/>
    </xf>
    <xf numFmtId="0" fontId="86" fillId="34" borderId="0" xfId="0" applyFont="1" applyFill="1" applyBorder="1" applyAlignment="1" applyProtection="1">
      <alignment vertical="center" wrapText="1"/>
      <protection/>
    </xf>
    <xf numFmtId="189" fontId="86" fillId="34" borderId="0" xfId="0" applyNumberFormat="1" applyFont="1" applyFill="1" applyBorder="1" applyAlignment="1" applyProtection="1">
      <alignment horizontal="center" vertical="center" wrapText="1"/>
      <protection/>
    </xf>
    <xf numFmtId="0" fontId="0" fillId="34" borderId="0" xfId="0" applyFont="1" applyFill="1" applyBorder="1" applyAlignment="1" applyProtection="1">
      <alignment/>
      <protection/>
    </xf>
    <xf numFmtId="0" fontId="87" fillId="34" borderId="0" xfId="0" applyFont="1" applyFill="1" applyBorder="1" applyAlignment="1" applyProtection="1">
      <alignment vertical="center" wrapText="1"/>
      <protection/>
    </xf>
    <xf numFmtId="0" fontId="86" fillId="34" borderId="0" xfId="0" applyFont="1" applyFill="1" applyBorder="1" applyAlignment="1" applyProtection="1">
      <alignment vertical="center"/>
      <protection/>
    </xf>
    <xf numFmtId="0" fontId="3" fillId="0" borderId="0" xfId="67" applyBorder="1" applyAlignment="1">
      <alignment horizontal="center"/>
      <protection/>
    </xf>
    <xf numFmtId="0" fontId="88"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protection/>
    </xf>
    <xf numFmtId="0" fontId="2" fillId="35" borderId="10" xfId="71" applyFont="1" applyFill="1" applyBorder="1" applyAlignment="1">
      <alignment horizontal="center" vertical="center"/>
      <protection/>
    </xf>
    <xf numFmtId="0" fontId="3" fillId="0" borderId="10" xfId="71" applyBorder="1">
      <alignment/>
      <protection/>
    </xf>
    <xf numFmtId="0" fontId="2" fillId="35" borderId="10" xfId="71" applyFont="1" applyFill="1" applyBorder="1" applyAlignment="1">
      <alignment horizontal="center"/>
      <protection/>
    </xf>
    <xf numFmtId="0" fontId="3" fillId="0" borderId="10" xfId="0" applyFont="1" applyBorder="1" applyAlignment="1">
      <alignment vertical="center" wrapText="1"/>
    </xf>
    <xf numFmtId="0" fontId="3" fillId="0" borderId="0" xfId="71" applyAlignment="1">
      <alignment vertical="center"/>
      <protection/>
    </xf>
    <xf numFmtId="0" fontId="3" fillId="0" borderId="0" xfId="71" applyAlignment="1">
      <alignment horizontal="center" vertical="center"/>
      <protection/>
    </xf>
    <xf numFmtId="0" fontId="2" fillId="0" borderId="0" xfId="71" applyFont="1" applyBorder="1" applyAlignment="1">
      <alignment vertical="center"/>
      <protection/>
    </xf>
    <xf numFmtId="0" fontId="3" fillId="0" borderId="0" xfId="71" applyBorder="1" applyAlignment="1">
      <alignment vertical="center"/>
      <protection/>
    </xf>
    <xf numFmtId="0" fontId="3" fillId="0" borderId="10" xfId="71" applyBorder="1" applyAlignment="1">
      <alignment vertical="center"/>
      <protection/>
    </xf>
    <xf numFmtId="0" fontId="3" fillId="0" borderId="10" xfId="71" applyBorder="1" applyAlignment="1">
      <alignment vertical="center" wrapText="1"/>
      <protection/>
    </xf>
    <xf numFmtId="0" fontId="3" fillId="0" borderId="10" xfId="71" applyBorder="1" applyAlignment="1">
      <alignment horizontal="center" vertical="center"/>
      <protection/>
    </xf>
    <xf numFmtId="0" fontId="89" fillId="0" borderId="11" xfId="0" applyFont="1" applyBorder="1" applyAlignment="1" applyProtection="1">
      <alignment vertical="center" wrapText="1"/>
      <protection/>
    </xf>
    <xf numFmtId="0" fontId="89" fillId="0" borderId="12" xfId="0" applyFont="1" applyBorder="1" applyAlignment="1" applyProtection="1">
      <alignment vertical="center" wrapText="1"/>
      <protection/>
    </xf>
    <xf numFmtId="0" fontId="90" fillId="0" borderId="0" xfId="0" applyFont="1" applyAlignment="1" applyProtection="1">
      <alignment/>
      <protection/>
    </xf>
    <xf numFmtId="0" fontId="90" fillId="0" borderId="0" xfId="0" applyFont="1" applyAlignment="1" applyProtection="1">
      <alignment horizontal="right" vertical="center"/>
      <protection/>
    </xf>
    <xf numFmtId="0" fontId="89" fillId="0" borderId="0" xfId="0" applyFont="1" applyBorder="1" applyAlignment="1" applyProtection="1">
      <alignment horizontal="center" vertical="center" wrapText="1"/>
      <protection/>
    </xf>
    <xf numFmtId="0" fontId="90" fillId="0" borderId="0" xfId="0" applyFont="1" applyFill="1" applyBorder="1" applyAlignment="1" applyProtection="1">
      <alignment horizontal="center" vertical="center" wrapText="1"/>
      <protection/>
    </xf>
    <xf numFmtId="0" fontId="91" fillId="0" borderId="0" xfId="0" applyFont="1" applyBorder="1" applyAlignment="1" applyProtection="1">
      <alignment/>
      <protection/>
    </xf>
    <xf numFmtId="0" fontId="92" fillId="0" borderId="0" xfId="0" applyFont="1" applyBorder="1" applyAlignment="1" applyProtection="1">
      <alignment vertical="center" wrapText="1"/>
      <protection/>
    </xf>
    <xf numFmtId="0" fontId="92" fillId="0" borderId="0" xfId="0" applyFont="1" applyBorder="1" applyAlignment="1" applyProtection="1">
      <alignment horizontal="center" vertical="center" wrapText="1"/>
      <protection/>
    </xf>
    <xf numFmtId="0" fontId="91" fillId="0" borderId="0" xfId="0" applyFont="1" applyAlignment="1" applyProtection="1">
      <alignment/>
      <protection/>
    </xf>
    <xf numFmtId="0" fontId="7" fillId="0" borderId="0" xfId="0" applyFont="1" applyFill="1" applyBorder="1" applyAlignment="1" applyProtection="1">
      <alignment vertical="top" wrapText="1"/>
      <protection/>
    </xf>
    <xf numFmtId="0" fontId="7" fillId="0" borderId="0" xfId="0" applyFont="1" applyFill="1" applyBorder="1" applyAlignment="1" applyProtection="1">
      <alignment horizontal="center" vertical="center" wrapText="1"/>
      <protection/>
    </xf>
    <xf numFmtId="0" fontId="91" fillId="0" borderId="0" xfId="0" applyFont="1" applyFill="1" applyAlignment="1" applyProtection="1">
      <alignment/>
      <protection/>
    </xf>
    <xf numFmtId="0" fontId="51" fillId="0" borderId="0" xfId="0" applyFont="1" applyAlignment="1" applyProtection="1">
      <alignment/>
      <protection/>
    </xf>
    <xf numFmtId="0" fontId="51" fillId="0" borderId="0" xfId="0" applyFont="1" applyAlignment="1" applyProtection="1">
      <alignment horizontal="center" vertical="center"/>
      <protection/>
    </xf>
    <xf numFmtId="0" fontId="7" fillId="0" borderId="0" xfId="67" applyFont="1" applyAlignment="1">
      <alignment wrapText="1"/>
      <protection/>
    </xf>
    <xf numFmtId="0" fontId="7" fillId="0" borderId="0" xfId="67" applyFont="1">
      <alignment/>
      <protection/>
    </xf>
    <xf numFmtId="0" fontId="7" fillId="0" borderId="13" xfId="67" applyFont="1" applyBorder="1" applyAlignment="1">
      <alignment horizontal="center" vertical="center"/>
      <protection/>
    </xf>
    <xf numFmtId="0" fontId="7" fillId="0" borderId="14" xfId="71" applyFont="1" applyBorder="1" applyAlignment="1">
      <alignment horizontal="center" vertical="center"/>
      <protection/>
    </xf>
    <xf numFmtId="188" fontId="7" fillId="0" borderId="13" xfId="67" applyNumberFormat="1" applyFont="1" applyBorder="1" applyAlignment="1">
      <alignment horizontal="right" vertical="center" wrapText="1"/>
      <protection/>
    </xf>
    <xf numFmtId="188" fontId="7" fillId="0" borderId="15" xfId="67" applyNumberFormat="1" applyFont="1" applyBorder="1" applyAlignment="1">
      <alignment horizontal="right" vertical="center" wrapText="1"/>
      <protection/>
    </xf>
    <xf numFmtId="187" fontId="7" fillId="0" borderId="15" xfId="67" applyNumberFormat="1" applyFont="1" applyBorder="1" applyAlignment="1">
      <alignment horizontal="right" vertical="center" wrapText="1"/>
      <protection/>
    </xf>
    <xf numFmtId="188" fontId="7" fillId="0" borderId="13" xfId="67" applyNumberFormat="1" applyFont="1" applyBorder="1" applyAlignment="1" applyProtection="1">
      <alignment horizontal="right" vertical="center" wrapText="1"/>
      <protection locked="0"/>
    </xf>
    <xf numFmtId="188" fontId="7" fillId="0" borderId="15" xfId="67" applyNumberFormat="1" applyFont="1" applyBorder="1" applyAlignment="1" applyProtection="1">
      <alignment horizontal="center" vertical="center" wrapText="1"/>
      <protection locked="0"/>
    </xf>
    <xf numFmtId="187" fontId="7" fillId="0" borderId="15" xfId="67" applyNumberFormat="1" applyFont="1" applyBorder="1" applyAlignment="1" applyProtection="1">
      <alignment horizontal="right" vertical="center" wrapText="1"/>
      <protection locked="0"/>
    </xf>
    <xf numFmtId="187" fontId="7" fillId="0" borderId="16" xfId="67" applyNumberFormat="1" applyFont="1" applyBorder="1" applyAlignment="1" applyProtection="1">
      <alignment horizontal="right" vertical="center" wrapText="1"/>
      <protection locked="0"/>
    </xf>
    <xf numFmtId="0" fontId="7" fillId="0" borderId="17" xfId="67" applyFont="1" applyBorder="1" applyAlignment="1">
      <alignment horizontal="justify" vertical="center" wrapText="1"/>
      <protection/>
    </xf>
    <xf numFmtId="0" fontId="7" fillId="0" borderId="16" xfId="67" applyFont="1" applyBorder="1">
      <alignment/>
      <protection/>
    </xf>
    <xf numFmtId="0" fontId="7" fillId="0" borderId="15" xfId="67" applyFont="1" applyBorder="1">
      <alignment/>
      <protection/>
    </xf>
    <xf numFmtId="0" fontId="7" fillId="0" borderId="14" xfId="67" applyFont="1" applyBorder="1">
      <alignment/>
      <protection/>
    </xf>
    <xf numFmtId="0" fontId="7" fillId="0" borderId="18" xfId="71" applyFont="1" applyBorder="1" applyAlignment="1">
      <alignment horizontal="center" vertical="center"/>
      <protection/>
    </xf>
    <xf numFmtId="188" fontId="7" fillId="0" borderId="19" xfId="67" applyNumberFormat="1" applyFont="1" applyBorder="1" applyAlignment="1" applyProtection="1">
      <alignment horizontal="right" vertical="center" wrapText="1"/>
      <protection locked="0"/>
    </xf>
    <xf numFmtId="188" fontId="7" fillId="0" borderId="20" xfId="67" applyNumberFormat="1" applyFont="1" applyBorder="1" applyAlignment="1" applyProtection="1">
      <alignment horizontal="center" vertical="center" wrapText="1"/>
      <protection locked="0"/>
    </xf>
    <xf numFmtId="187" fontId="7" fillId="0" borderId="20" xfId="67" applyNumberFormat="1" applyFont="1" applyBorder="1" applyAlignment="1" applyProtection="1">
      <alignment horizontal="right" vertical="center" wrapText="1"/>
      <protection locked="0"/>
    </xf>
    <xf numFmtId="187" fontId="7" fillId="0" borderId="10" xfId="67" applyNumberFormat="1" applyFont="1" applyBorder="1" applyAlignment="1" applyProtection="1">
      <alignment horizontal="right" vertical="center" wrapText="1"/>
      <protection locked="0"/>
    </xf>
    <xf numFmtId="0" fontId="7" fillId="0" borderId="21" xfId="67" applyFont="1" applyBorder="1" applyAlignment="1">
      <alignment horizontal="justify" vertical="center" wrapText="1"/>
      <protection/>
    </xf>
    <xf numFmtId="0" fontId="7" fillId="0" borderId="19" xfId="67" applyFont="1" applyBorder="1" applyAlignment="1">
      <alignment horizontal="center" vertical="center"/>
      <protection/>
    </xf>
    <xf numFmtId="188" fontId="7" fillId="0" borderId="19" xfId="67" applyNumberFormat="1" applyFont="1" applyBorder="1" applyAlignment="1">
      <alignment horizontal="right" vertical="center" wrapText="1"/>
      <protection/>
    </xf>
    <xf numFmtId="188" fontId="7" fillId="0" borderId="20" xfId="67" applyNumberFormat="1" applyFont="1" applyBorder="1" applyAlignment="1">
      <alignment horizontal="right" vertical="center" wrapText="1"/>
      <protection/>
    </xf>
    <xf numFmtId="187" fontId="7" fillId="0" borderId="20" xfId="67" applyNumberFormat="1" applyFont="1" applyBorder="1" applyAlignment="1">
      <alignment horizontal="right" vertical="center" wrapText="1"/>
      <protection/>
    </xf>
    <xf numFmtId="0" fontId="7" fillId="0" borderId="10" xfId="67" applyFont="1" applyBorder="1">
      <alignment/>
      <protection/>
    </xf>
    <xf numFmtId="0" fontId="7" fillId="0" borderId="20" xfId="67" applyFont="1" applyBorder="1">
      <alignment/>
      <protection/>
    </xf>
    <xf numFmtId="0" fontId="7" fillId="0" borderId="18" xfId="67" applyFont="1" applyBorder="1">
      <alignment/>
      <protection/>
    </xf>
    <xf numFmtId="0" fontId="7" fillId="0" borderId="22" xfId="67" applyFont="1" applyBorder="1" applyAlignment="1">
      <alignment horizontal="center" vertical="center"/>
      <protection/>
    </xf>
    <xf numFmtId="0" fontId="7" fillId="0" borderId="23" xfId="71" applyFont="1" applyBorder="1" applyAlignment="1">
      <alignment horizontal="center" vertical="center"/>
      <protection/>
    </xf>
    <xf numFmtId="188" fontId="7" fillId="0" borderId="24" xfId="67" applyNumberFormat="1" applyFont="1" applyBorder="1" applyAlignment="1">
      <alignment horizontal="right" vertical="center" wrapText="1"/>
      <protection/>
    </xf>
    <xf numFmtId="188" fontId="7" fillId="0" borderId="25" xfId="67" applyNumberFormat="1" applyFont="1" applyBorder="1" applyAlignment="1">
      <alignment horizontal="right" vertical="center" wrapText="1"/>
      <protection/>
    </xf>
    <xf numFmtId="187" fontId="7" fillId="0" borderId="25" xfId="67" applyNumberFormat="1" applyFont="1" applyBorder="1" applyAlignment="1">
      <alignment horizontal="right" vertical="center" wrapText="1"/>
      <protection/>
    </xf>
    <xf numFmtId="188" fontId="7" fillId="0" borderId="26" xfId="67" applyNumberFormat="1" applyFont="1" applyBorder="1" applyAlignment="1" applyProtection="1">
      <alignment horizontal="right" vertical="center" wrapText="1"/>
      <protection locked="0"/>
    </xf>
    <xf numFmtId="188" fontId="7" fillId="0" borderId="27" xfId="67" applyNumberFormat="1" applyFont="1" applyBorder="1" applyAlignment="1" applyProtection="1">
      <alignment horizontal="center" vertical="center" wrapText="1"/>
      <protection locked="0"/>
    </xf>
    <xf numFmtId="187" fontId="7" fillId="0" borderId="27" xfId="67" applyNumberFormat="1" applyFont="1" applyBorder="1" applyAlignment="1" applyProtection="1">
      <alignment horizontal="right" vertical="center" wrapText="1"/>
      <protection locked="0"/>
    </xf>
    <xf numFmtId="0" fontId="7" fillId="0" borderId="28" xfId="67" applyFont="1" applyBorder="1" applyAlignment="1">
      <alignment horizontal="justify" vertical="center" wrapText="1"/>
      <protection/>
    </xf>
    <xf numFmtId="0" fontId="7" fillId="0" borderId="29" xfId="67" applyFont="1" applyBorder="1">
      <alignment/>
      <protection/>
    </xf>
    <xf numFmtId="0" fontId="7" fillId="0" borderId="25" xfId="67" applyFont="1" applyBorder="1">
      <alignment/>
      <protection/>
    </xf>
    <xf numFmtId="0" fontId="7" fillId="0" borderId="23" xfId="67" applyFont="1" applyBorder="1">
      <alignment/>
      <protection/>
    </xf>
    <xf numFmtId="188" fontId="7" fillId="36" borderId="30" xfId="67" applyNumberFormat="1" applyFont="1" applyFill="1" applyBorder="1" applyAlignment="1">
      <alignment horizontal="right" vertical="center" wrapText="1"/>
      <protection/>
    </xf>
    <xf numFmtId="188" fontId="7" fillId="36" borderId="31" xfId="67" applyNumberFormat="1" applyFont="1" applyFill="1" applyBorder="1" applyAlignment="1">
      <alignment horizontal="right" vertical="center" wrapText="1"/>
      <protection/>
    </xf>
    <xf numFmtId="187" fontId="7" fillId="36" borderId="31" xfId="67" applyNumberFormat="1" applyFont="1" applyFill="1" applyBorder="1" applyAlignment="1">
      <alignment horizontal="right" vertical="center" wrapText="1"/>
      <protection/>
    </xf>
    <xf numFmtId="188" fontId="7" fillId="36" borderId="11" xfId="67" applyNumberFormat="1" applyFont="1" applyFill="1" applyBorder="1" applyAlignment="1">
      <alignment horizontal="right" vertical="center" wrapText="1"/>
      <protection/>
    </xf>
    <xf numFmtId="188" fontId="7" fillId="36" borderId="31" xfId="67" applyNumberFormat="1" applyFont="1" applyFill="1" applyBorder="1" applyAlignment="1" applyProtection="1">
      <alignment horizontal="center" vertical="center" wrapText="1"/>
      <protection/>
    </xf>
    <xf numFmtId="187" fontId="7" fillId="36" borderId="32" xfId="67" applyNumberFormat="1" applyFont="1" applyFill="1" applyBorder="1" applyAlignment="1">
      <alignment horizontal="right" vertical="center" wrapText="1"/>
      <protection/>
    </xf>
    <xf numFmtId="187" fontId="7" fillId="36" borderId="33" xfId="67" applyNumberFormat="1" applyFont="1" applyFill="1" applyBorder="1" applyAlignment="1">
      <alignment horizontal="right" vertical="center" wrapText="1"/>
      <protection/>
    </xf>
    <xf numFmtId="3" fontId="7" fillId="36" borderId="32" xfId="67" applyNumberFormat="1" applyFont="1" applyFill="1" applyBorder="1" applyAlignment="1">
      <alignment horizontal="right" vertical="center" wrapText="1"/>
      <protection/>
    </xf>
    <xf numFmtId="0" fontId="11" fillId="0" borderId="10" xfId="0" applyFont="1" applyFill="1" applyBorder="1" applyAlignment="1" applyProtection="1">
      <alignment horizontal="left" vertical="center" wrapText="1"/>
      <protection/>
    </xf>
    <xf numFmtId="0" fontId="11" fillId="0" borderId="10" xfId="0" applyFont="1" applyFill="1" applyBorder="1" applyAlignment="1" applyProtection="1">
      <alignment vertical="center" wrapText="1"/>
      <protection/>
    </xf>
    <xf numFmtId="0" fontId="93" fillId="0" borderId="0" xfId="0" applyFont="1" applyBorder="1" applyAlignment="1">
      <alignment horizontal="center" vertical="center" wrapText="1"/>
    </xf>
    <xf numFmtId="0" fontId="3" fillId="0" borderId="0" xfId="67" applyFont="1" applyAlignment="1">
      <alignment wrapText="1"/>
      <protection/>
    </xf>
    <xf numFmtId="0" fontId="3" fillId="0" borderId="0" xfId="67" applyFont="1">
      <alignment/>
      <protection/>
    </xf>
    <xf numFmtId="0" fontId="89" fillId="0" borderId="0" xfId="0" applyFont="1" applyBorder="1" applyAlignment="1">
      <alignment horizontal="center" vertical="center" wrapText="1"/>
    </xf>
    <xf numFmtId="0" fontId="3" fillId="0" borderId="10" xfId="68" applyBorder="1" applyAlignment="1">
      <alignment vertical="center"/>
      <protection/>
    </xf>
    <xf numFmtId="0" fontId="6" fillId="35" borderId="10" xfId="68" applyFont="1" applyFill="1" applyBorder="1" applyAlignment="1">
      <alignment horizontal="center" vertical="center"/>
      <protection/>
    </xf>
    <xf numFmtId="0" fontId="3" fillId="0" borderId="0" xfId="68">
      <alignment/>
      <protection/>
    </xf>
    <xf numFmtId="0" fontId="6" fillId="35" borderId="10" xfId="68" applyFont="1" applyFill="1" applyBorder="1" applyAlignment="1">
      <alignment horizontal="center" wrapText="1"/>
      <protection/>
    </xf>
    <xf numFmtId="0" fontId="3" fillId="0" borderId="10" xfId="68" applyBorder="1" applyAlignment="1">
      <alignment wrapText="1"/>
      <protection/>
    </xf>
    <xf numFmtId="0" fontId="10" fillId="37" borderId="34" xfId="70" applyFont="1" applyFill="1" applyBorder="1" applyAlignment="1">
      <alignment horizontal="center" vertical="center"/>
      <protection/>
    </xf>
    <xf numFmtId="0" fontId="10" fillId="37" borderId="35" xfId="70" applyFont="1" applyFill="1" applyBorder="1" applyAlignment="1">
      <alignment horizontal="center" vertical="center"/>
      <protection/>
    </xf>
    <xf numFmtId="0" fontId="10" fillId="37" borderId="36" xfId="70" applyFont="1" applyFill="1" applyBorder="1" applyAlignment="1">
      <alignment horizontal="center" vertical="center"/>
      <protection/>
    </xf>
    <xf numFmtId="0" fontId="6" fillId="35" borderId="10" xfId="68" applyFont="1" applyFill="1" applyBorder="1" applyAlignment="1">
      <alignment horizontal="center" vertical="center" wrapText="1"/>
      <protection/>
    </xf>
    <xf numFmtId="0" fontId="3" fillId="0" borderId="10" xfId="68" applyBorder="1">
      <alignment/>
      <protection/>
    </xf>
    <xf numFmtId="3" fontId="6" fillId="0" borderId="10" xfId="68" applyNumberFormat="1" applyFont="1" applyFill="1" applyBorder="1" applyAlignment="1">
      <alignment horizontal="right"/>
      <protection/>
    </xf>
    <xf numFmtId="0" fontId="10" fillId="37" borderId="37" xfId="70" applyFont="1" applyFill="1" applyBorder="1" applyAlignment="1">
      <alignment horizontal="center" vertical="center" wrapText="1"/>
      <protection/>
    </xf>
    <xf numFmtId="0" fontId="10" fillId="37" borderId="38" xfId="70" applyFont="1" applyFill="1" applyBorder="1" applyAlignment="1">
      <alignment horizontal="center" vertical="center" wrapText="1"/>
      <protection/>
    </xf>
    <xf numFmtId="0" fontId="10" fillId="37" borderId="39" xfId="70" applyFont="1" applyFill="1" applyBorder="1" applyAlignment="1">
      <alignment horizontal="center" vertical="center" wrapText="1"/>
      <protection/>
    </xf>
    <xf numFmtId="0" fontId="6" fillId="0" borderId="10" xfId="68" applyFont="1" applyFill="1" applyBorder="1" applyAlignment="1">
      <alignment horizontal="center"/>
      <protection/>
    </xf>
    <xf numFmtId="0" fontId="6" fillId="38" borderId="40" xfId="70" applyFont="1" applyFill="1" applyBorder="1">
      <alignment/>
      <protection/>
    </xf>
    <xf numFmtId="0" fontId="7" fillId="38" borderId="41" xfId="70" applyFont="1" applyFill="1" applyBorder="1" applyAlignment="1">
      <alignment horizontal="center"/>
      <protection/>
    </xf>
    <xf numFmtId="0" fontId="7" fillId="38" borderId="0" xfId="70" applyFont="1" applyFill="1" applyBorder="1" applyAlignment="1">
      <alignment horizontal="center"/>
      <protection/>
    </xf>
    <xf numFmtId="0" fontId="7" fillId="38" borderId="42" xfId="70" applyFont="1" applyFill="1" applyBorder="1" applyAlignment="1">
      <alignment horizontal="center"/>
      <protection/>
    </xf>
    <xf numFmtId="3" fontId="7" fillId="0" borderId="10" xfId="68" applyNumberFormat="1" applyFont="1" applyFill="1" applyBorder="1" applyAlignment="1">
      <alignment/>
      <protection/>
    </xf>
    <xf numFmtId="0" fontId="7" fillId="0" borderId="43" xfId="70" applyFont="1" applyFill="1" applyBorder="1" applyAlignment="1">
      <alignment horizontal="center"/>
      <protection/>
    </xf>
    <xf numFmtId="3" fontId="7" fillId="0" borderId="37" xfId="70" applyNumberFormat="1" applyFont="1" applyFill="1" applyBorder="1" applyAlignment="1">
      <alignment/>
      <protection/>
    </xf>
    <xf numFmtId="3" fontId="7" fillId="0" borderId="38" xfId="70" applyNumberFormat="1" applyFont="1" applyFill="1" applyBorder="1" applyAlignment="1">
      <alignment/>
      <protection/>
    </xf>
    <xf numFmtId="3" fontId="7" fillId="0" borderId="39" xfId="70" applyNumberFormat="1" applyFont="1" applyFill="1" applyBorder="1" applyAlignment="1">
      <alignment/>
      <protection/>
    </xf>
    <xf numFmtId="0" fontId="7" fillId="0" borderId="44" xfId="70" applyFont="1" applyFill="1" applyBorder="1" applyAlignment="1">
      <alignment horizontal="center"/>
      <protection/>
    </xf>
    <xf numFmtId="3" fontId="7" fillId="0" borderId="45" xfId="70" applyNumberFormat="1" applyFont="1" applyFill="1" applyBorder="1" applyAlignment="1">
      <alignment/>
      <protection/>
    </xf>
    <xf numFmtId="3" fontId="7" fillId="0" borderId="46" xfId="70" applyNumberFormat="1" applyFont="1" applyFill="1" applyBorder="1" applyAlignment="1">
      <alignment/>
      <protection/>
    </xf>
    <xf numFmtId="3" fontId="7" fillId="0" borderId="47" xfId="70" applyNumberFormat="1" applyFont="1" applyFill="1" applyBorder="1" applyAlignment="1">
      <alignment/>
      <protection/>
    </xf>
    <xf numFmtId="3" fontId="3" fillId="0" borderId="10" xfId="68" applyNumberFormat="1" applyBorder="1">
      <alignment/>
      <protection/>
    </xf>
    <xf numFmtId="0" fontId="3" fillId="0" borderId="0" xfId="71" applyFont="1">
      <alignment/>
      <protection/>
    </xf>
    <xf numFmtId="0" fontId="3" fillId="0" borderId="10" xfId="71" applyFont="1" applyBorder="1" applyAlignment="1">
      <alignment vertical="center"/>
      <protection/>
    </xf>
    <xf numFmtId="0" fontId="3" fillId="0" borderId="0" xfId="71" applyFont="1" applyAlignment="1">
      <alignment vertical="center"/>
      <protection/>
    </xf>
    <xf numFmtId="0" fontId="3" fillId="0" borderId="0" xfId="71" applyFont="1" applyBorder="1" applyAlignment="1">
      <alignment horizontal="center" vertical="center"/>
      <protection/>
    </xf>
    <xf numFmtId="3" fontId="3" fillId="0" borderId="10" xfId="68" applyNumberFormat="1" applyFont="1" applyFill="1" applyBorder="1" applyAlignment="1">
      <alignment/>
      <protection/>
    </xf>
    <xf numFmtId="0" fontId="3" fillId="0" borderId="0" xfId="68" applyFont="1">
      <alignment/>
      <protection/>
    </xf>
    <xf numFmtId="0" fontId="12" fillId="37" borderId="34" xfId="70" applyFont="1" applyFill="1" applyBorder="1" applyAlignment="1">
      <alignment horizontal="centerContinuous" vertical="center"/>
      <protection/>
    </xf>
    <xf numFmtId="0" fontId="12" fillId="37" borderId="35" xfId="70" applyFont="1" applyFill="1" applyBorder="1" applyAlignment="1">
      <alignment horizontal="centerContinuous" vertical="center"/>
      <protection/>
    </xf>
    <xf numFmtId="0" fontId="12" fillId="37" borderId="36" xfId="70" applyFont="1" applyFill="1" applyBorder="1" applyAlignment="1">
      <alignment horizontal="centerContinuous" vertical="center"/>
      <protection/>
    </xf>
    <xf numFmtId="0" fontId="3" fillId="0" borderId="0" xfId="71" applyFont="1" applyAlignment="1">
      <alignment horizontal="center" vertical="center"/>
      <protection/>
    </xf>
    <xf numFmtId="0" fontId="12" fillId="37" borderId="37" xfId="70" applyFont="1" applyFill="1" applyBorder="1" applyAlignment="1">
      <alignment horizontal="center" vertical="center" wrapText="1"/>
      <protection/>
    </xf>
    <xf numFmtId="0" fontId="12" fillId="37" borderId="38" xfId="70" applyFont="1" applyFill="1" applyBorder="1" applyAlignment="1">
      <alignment horizontal="center" vertical="center" wrapText="1"/>
      <protection/>
    </xf>
    <xf numFmtId="0" fontId="12" fillId="37" borderId="39" xfId="70" applyFont="1" applyFill="1" applyBorder="1" applyAlignment="1">
      <alignment horizontal="center" vertical="center" wrapText="1"/>
      <protection/>
    </xf>
    <xf numFmtId="0" fontId="2" fillId="38" borderId="40" xfId="70" applyFont="1" applyFill="1" applyBorder="1">
      <alignment/>
      <protection/>
    </xf>
    <xf numFmtId="0" fontId="3" fillId="38" borderId="41" xfId="70" applyFont="1" applyFill="1" applyBorder="1" applyAlignment="1">
      <alignment horizontal="center"/>
      <protection/>
    </xf>
    <xf numFmtId="0" fontId="3" fillId="38" borderId="0" xfId="70" applyFont="1" applyFill="1" applyBorder="1" applyAlignment="1">
      <alignment horizontal="center"/>
      <protection/>
    </xf>
    <xf numFmtId="0" fontId="3" fillId="38" borderId="42" xfId="70" applyFont="1" applyFill="1" applyBorder="1" applyAlignment="1">
      <alignment horizontal="center"/>
      <protection/>
    </xf>
    <xf numFmtId="0" fontId="2" fillId="0" borderId="43" xfId="70" applyFont="1" applyFill="1" applyBorder="1" applyAlignment="1">
      <alignment horizontal="center"/>
      <protection/>
    </xf>
    <xf numFmtId="3" fontId="2" fillId="0" borderId="37" xfId="70" applyNumberFormat="1" applyFont="1" applyFill="1" applyBorder="1" applyAlignment="1">
      <alignment horizontal="right"/>
      <protection/>
    </xf>
    <xf numFmtId="3" fontId="2" fillId="0" borderId="38" xfId="70" applyNumberFormat="1" applyFont="1" applyFill="1" applyBorder="1" applyAlignment="1">
      <alignment horizontal="right"/>
      <protection/>
    </xf>
    <xf numFmtId="3" fontId="2" fillId="0" borderId="39" xfId="70" applyNumberFormat="1" applyFont="1" applyFill="1" applyBorder="1" applyAlignment="1">
      <alignment horizontal="right"/>
      <protection/>
    </xf>
    <xf numFmtId="0" fontId="3" fillId="0" borderId="43" xfId="70" applyFont="1" applyFill="1" applyBorder="1" applyAlignment="1">
      <alignment horizontal="center"/>
      <protection/>
    </xf>
    <xf numFmtId="3" fontId="3" fillId="0" borderId="37" xfId="70" applyNumberFormat="1" applyFont="1" applyFill="1" applyBorder="1" applyAlignment="1">
      <alignment/>
      <protection/>
    </xf>
    <xf numFmtId="3" fontId="3" fillId="0" borderId="38" xfId="70" applyNumberFormat="1" applyFont="1" applyFill="1" applyBorder="1" applyAlignment="1">
      <alignment/>
      <protection/>
    </xf>
    <xf numFmtId="3" fontId="3" fillId="0" borderId="39" xfId="70" applyNumberFormat="1" applyFont="1" applyFill="1" applyBorder="1" applyAlignment="1">
      <alignment/>
      <protection/>
    </xf>
    <xf numFmtId="0" fontId="90" fillId="0" borderId="0" xfId="0" applyFont="1" applyFill="1" applyBorder="1" applyAlignment="1" applyProtection="1">
      <alignment horizontal="center" vertical="center" wrapText="1"/>
      <protection/>
    </xf>
    <xf numFmtId="0" fontId="6" fillId="2" borderId="29" xfId="0" applyFont="1" applyFill="1" applyBorder="1" applyAlignment="1" applyProtection="1">
      <alignment horizontal="center" vertical="center" wrapText="1"/>
      <protection/>
    </xf>
    <xf numFmtId="0" fontId="6" fillId="2" borderId="10" xfId="0" applyFont="1" applyFill="1" applyBorder="1" applyAlignment="1" applyProtection="1">
      <alignment horizontal="center" vertical="center" wrapText="1"/>
      <protection/>
    </xf>
    <xf numFmtId="10" fontId="11" fillId="2" borderId="10" xfId="65" applyNumberFormat="1" applyFont="1" applyFill="1" applyBorder="1" applyAlignment="1" applyProtection="1">
      <alignment horizontal="center" vertical="center" wrapText="1"/>
      <protection/>
    </xf>
    <xf numFmtId="0" fontId="2" fillId="2" borderId="10" xfId="0" applyFont="1" applyFill="1" applyBorder="1" applyAlignment="1" applyProtection="1">
      <alignment horizontal="center" vertical="center" wrapText="1"/>
      <protection/>
    </xf>
    <xf numFmtId="0" fontId="3" fillId="2" borderId="10" xfId="0" applyFont="1" applyFill="1" applyBorder="1" applyAlignment="1" applyProtection="1">
      <alignment horizontal="center" vertical="center" wrapText="1"/>
      <protection/>
    </xf>
    <xf numFmtId="0" fontId="2" fillId="36" borderId="10" xfId="0" applyFont="1" applyFill="1" applyBorder="1" applyAlignment="1" applyProtection="1">
      <alignment horizontal="center" vertical="center" wrapText="1"/>
      <protection/>
    </xf>
    <xf numFmtId="0" fontId="11" fillId="2" borderId="10" xfId="67" applyFont="1" applyFill="1" applyBorder="1" applyAlignment="1">
      <alignment horizontal="center" vertical="center" wrapText="1"/>
      <protection/>
    </xf>
    <xf numFmtId="0" fontId="3" fillId="39" borderId="10" xfId="0" applyFont="1" applyFill="1" applyBorder="1" applyAlignment="1" applyProtection="1">
      <alignment horizontal="center" vertical="center" wrapText="1"/>
      <protection/>
    </xf>
    <xf numFmtId="0" fontId="94" fillId="0" borderId="10" xfId="0" applyFont="1" applyFill="1" applyBorder="1" applyAlignment="1" applyProtection="1">
      <alignment horizontal="center" vertical="center"/>
      <protection/>
    </xf>
    <xf numFmtId="0" fontId="2" fillId="39" borderId="10" xfId="0" applyFont="1" applyFill="1" applyBorder="1" applyAlignment="1" applyProtection="1">
      <alignment horizontal="center" vertical="center" wrapText="1"/>
      <protection/>
    </xf>
    <xf numFmtId="188" fontId="7" fillId="0" borderId="48" xfId="67" applyNumberFormat="1" applyFont="1" applyBorder="1" applyAlignment="1">
      <alignment horizontal="right" vertical="center" wrapText="1"/>
      <protection/>
    </xf>
    <xf numFmtId="188" fontId="7" fillId="0" borderId="49" xfId="67" applyNumberFormat="1" applyFont="1" applyBorder="1" applyAlignment="1">
      <alignment horizontal="right" vertical="center" wrapText="1"/>
      <protection/>
    </xf>
    <xf numFmtId="188" fontId="7" fillId="0" borderId="50" xfId="67" applyNumberFormat="1" applyFont="1" applyBorder="1" applyAlignment="1">
      <alignment horizontal="right" vertical="center" wrapText="1"/>
      <protection/>
    </xf>
    <xf numFmtId="188" fontId="7" fillId="36" borderId="51" xfId="67" applyNumberFormat="1" applyFont="1" applyFill="1" applyBorder="1" applyAlignment="1">
      <alignment horizontal="right" vertical="center" wrapText="1"/>
      <protection/>
    </xf>
    <xf numFmtId="0" fontId="15" fillId="2" borderId="10" xfId="67" applyFont="1" applyFill="1" applyBorder="1" applyAlignment="1">
      <alignment horizontal="center" vertical="center" wrapText="1"/>
      <protection/>
    </xf>
    <xf numFmtId="0" fontId="17" fillId="36" borderId="20" xfId="67" applyFont="1" applyFill="1" applyBorder="1" applyAlignment="1">
      <alignment/>
      <protection/>
    </xf>
    <xf numFmtId="0" fontId="17" fillId="36" borderId="49" xfId="67" applyFont="1" applyFill="1" applyBorder="1" applyAlignment="1">
      <alignment/>
      <protection/>
    </xf>
    <xf numFmtId="0" fontId="17" fillId="36" borderId="21" xfId="67" applyFont="1" applyFill="1" applyBorder="1" applyAlignment="1">
      <alignment/>
      <protection/>
    </xf>
    <xf numFmtId="3" fontId="17" fillId="36" borderId="10" xfId="67" applyNumberFormat="1" applyFont="1" applyFill="1" applyBorder="1" applyAlignment="1">
      <alignment horizontal="right" vertical="center" wrapText="1"/>
      <protection/>
    </xf>
    <xf numFmtId="0" fontId="7" fillId="0" borderId="10" xfId="67" applyFont="1" applyBorder="1" applyAlignment="1">
      <alignment horizontal="center" vertical="center"/>
      <protection/>
    </xf>
    <xf numFmtId="0" fontId="7" fillId="0" borderId="10" xfId="71" applyFont="1" applyBorder="1" applyAlignment="1">
      <alignment horizontal="center" vertical="center"/>
      <protection/>
    </xf>
    <xf numFmtId="0" fontId="3" fillId="34" borderId="10" xfId="0" applyFont="1" applyFill="1" applyBorder="1" applyAlignment="1" applyProtection="1">
      <alignment horizontal="center" vertical="center" wrapText="1"/>
      <protection/>
    </xf>
    <xf numFmtId="0" fontId="6" fillId="2" borderId="21" xfId="0" applyFont="1" applyFill="1" applyBorder="1" applyAlignment="1" applyProtection="1">
      <alignment horizontal="center" vertical="center" wrapText="1"/>
      <protection/>
    </xf>
    <xf numFmtId="187" fontId="13" fillId="0" borderId="10" xfId="0" applyNumberFormat="1" applyFont="1" applyFill="1" applyBorder="1" applyAlignment="1" applyProtection="1">
      <alignment horizontal="center" vertical="center" wrapText="1"/>
      <protection/>
    </xf>
    <xf numFmtId="0" fontId="13" fillId="0" borderId="10" xfId="0" applyFont="1" applyFill="1" applyBorder="1" applyAlignment="1" applyProtection="1">
      <alignment horizontal="center" vertical="center" wrapText="1"/>
      <protection/>
    </xf>
    <xf numFmtId="187" fontId="13" fillId="0" borderId="10" xfId="0" applyNumberFormat="1" applyFont="1" applyFill="1" applyBorder="1" applyAlignment="1" applyProtection="1">
      <alignment vertical="center" wrapText="1"/>
      <protection/>
    </xf>
    <xf numFmtId="0" fontId="11" fillId="2" borderId="10" xfId="65" applyFont="1" applyFill="1" applyBorder="1" applyAlignment="1" applyProtection="1">
      <alignment horizontal="center" vertical="center" wrapText="1"/>
      <protection/>
    </xf>
    <xf numFmtId="0" fontId="95" fillId="0" borderId="0" xfId="0" applyFont="1" applyFill="1" applyAlignment="1" applyProtection="1">
      <alignment/>
      <protection/>
    </xf>
    <xf numFmtId="0" fontId="95" fillId="0" borderId="0" xfId="0" applyFont="1" applyFill="1" applyAlignment="1" applyProtection="1">
      <alignment horizontal="center" vertical="center"/>
      <protection/>
    </xf>
    <xf numFmtId="10" fontId="95" fillId="0" borderId="10" xfId="73" applyNumberFormat="1" applyFont="1" applyBorder="1" applyAlignment="1" applyProtection="1">
      <alignment vertical="center" wrapText="1"/>
      <protection locked="0"/>
    </xf>
    <xf numFmtId="10" fontId="95" fillId="34" borderId="10" xfId="73" applyNumberFormat="1" applyFont="1" applyFill="1" applyBorder="1" applyAlignment="1" applyProtection="1">
      <alignment horizontal="center" vertical="center" wrapText="1"/>
      <protection/>
    </xf>
    <xf numFmtId="0" fontId="95" fillId="0" borderId="0" xfId="0" applyFont="1" applyAlignment="1" applyProtection="1">
      <alignment/>
      <protection/>
    </xf>
    <xf numFmtId="187" fontId="11" fillId="39" borderId="20" xfId="0" applyNumberFormat="1" applyFont="1" applyFill="1" applyBorder="1" applyAlignment="1" applyProtection="1">
      <alignment vertical="center" wrapText="1"/>
      <protection/>
    </xf>
    <xf numFmtId="0" fontId="96" fillId="0" borderId="0" xfId="0" applyFont="1" applyAlignment="1">
      <alignment horizontal="center"/>
    </xf>
    <xf numFmtId="0" fontId="97" fillId="0" borderId="0" xfId="0" applyFont="1" applyAlignment="1">
      <alignment/>
    </xf>
    <xf numFmtId="0" fontId="96" fillId="0" borderId="0" xfId="0" applyFont="1" applyAlignment="1">
      <alignment/>
    </xf>
    <xf numFmtId="0" fontId="97" fillId="0" borderId="0" xfId="0" applyFont="1" applyFill="1" applyAlignment="1">
      <alignment/>
    </xf>
    <xf numFmtId="0" fontId="90" fillId="0" borderId="0" xfId="0" applyFont="1" applyFill="1" applyAlignment="1">
      <alignment/>
    </xf>
    <xf numFmtId="0" fontId="90" fillId="0" borderId="0" xfId="0" applyFont="1" applyAlignment="1">
      <alignment/>
    </xf>
    <xf numFmtId="0" fontId="96" fillId="0" borderId="0" xfId="0" applyFont="1" applyFill="1" applyBorder="1" applyAlignment="1" applyProtection="1">
      <alignment horizontal="center" vertical="center" wrapText="1"/>
      <protection locked="0"/>
    </xf>
    <xf numFmtId="0" fontId="98" fillId="0" borderId="0" xfId="65" applyFont="1" applyFill="1" applyAlignment="1" applyProtection="1">
      <alignment vertical="center" wrapText="1"/>
      <protection/>
    </xf>
    <xf numFmtId="0" fontId="2" fillId="0" borderId="0" xfId="69" applyFont="1" applyFill="1" applyBorder="1" applyAlignment="1" applyProtection="1">
      <alignment horizontal="center" vertical="center"/>
      <protection/>
    </xf>
    <xf numFmtId="0" fontId="96" fillId="0" borderId="0" xfId="69" applyFont="1" applyFill="1" applyBorder="1" applyAlignment="1">
      <alignment horizontal="center" vertical="center"/>
      <protection/>
    </xf>
    <xf numFmtId="0" fontId="94" fillId="0" borderId="0" xfId="69" applyFont="1" applyFill="1" applyBorder="1" applyAlignment="1">
      <alignment horizontal="center" vertical="center"/>
      <protection/>
    </xf>
    <xf numFmtId="0" fontId="99" fillId="0" borderId="0" xfId="0" applyFont="1" applyFill="1" applyAlignment="1">
      <alignment/>
    </xf>
    <xf numFmtId="0" fontId="13" fillId="0" borderId="0" xfId="69" applyFont="1" applyFill="1" applyBorder="1" applyAlignment="1">
      <alignment horizontal="center" vertical="top" wrapText="1"/>
      <protection/>
    </xf>
    <xf numFmtId="0" fontId="6" fillId="40" borderId="10" xfId="69" applyFont="1" applyFill="1" applyBorder="1" applyAlignment="1">
      <alignment horizontal="left" vertical="center" wrapText="1"/>
      <protection/>
    </xf>
    <xf numFmtId="0" fontId="6" fillId="40" borderId="10" xfId="69" applyFont="1" applyFill="1" applyBorder="1" applyAlignment="1">
      <alignment vertical="center" wrapText="1"/>
      <protection/>
    </xf>
    <xf numFmtId="0" fontId="13" fillId="0" borderId="0" xfId="69" applyFont="1" applyFill="1" applyBorder="1" applyAlignment="1">
      <alignment horizontal="center" vertical="center"/>
      <protection/>
    </xf>
    <xf numFmtId="1" fontId="11" fillId="0" borderId="0" xfId="56" applyNumberFormat="1" applyFont="1" applyFill="1" applyBorder="1" applyAlignment="1">
      <alignment horizontal="center" vertical="center" wrapText="1"/>
    </xf>
    <xf numFmtId="0" fontId="11" fillId="0" borderId="0" xfId="74" applyNumberFormat="1" applyFont="1" applyFill="1" applyBorder="1" applyAlignment="1">
      <alignment horizontal="center" vertical="center" wrapText="1"/>
    </xf>
    <xf numFmtId="0" fontId="98" fillId="0" borderId="0" xfId="65" applyFont="1" applyFill="1" applyAlignment="1" applyProtection="1">
      <alignment vertical="center"/>
      <protection/>
    </xf>
    <xf numFmtId="0" fontId="13" fillId="0" borderId="0" xfId="69" applyFont="1" applyFill="1" applyBorder="1" applyAlignment="1">
      <alignment horizontal="left" vertical="center" wrapText="1"/>
      <protection/>
    </xf>
    <xf numFmtId="0" fontId="13" fillId="0" borderId="0" xfId="69" applyFont="1" applyFill="1" applyBorder="1" applyAlignment="1">
      <alignment horizontal="center" vertical="center" wrapText="1"/>
      <protection/>
    </xf>
    <xf numFmtId="0" fontId="11" fillId="0" borderId="0" xfId="69" applyFont="1" applyFill="1" applyBorder="1" applyAlignment="1">
      <alignment horizontal="center" vertical="center" wrapText="1"/>
      <protection/>
    </xf>
    <xf numFmtId="0" fontId="19" fillId="0" borderId="0" xfId="69" applyFont="1" applyFill="1" applyBorder="1" applyAlignment="1">
      <alignment horizontal="center" vertical="center"/>
      <protection/>
    </xf>
    <xf numFmtId="9" fontId="11" fillId="0" borderId="0" xfId="74" applyFont="1" applyFill="1" applyBorder="1" applyAlignment="1">
      <alignment horizontal="center" vertical="center"/>
    </xf>
    <xf numFmtId="0" fontId="100" fillId="0" borderId="0" xfId="65" applyFont="1" applyFill="1" applyAlignment="1" applyProtection="1">
      <alignment vertical="center"/>
      <protection/>
    </xf>
    <xf numFmtId="187" fontId="13" fillId="0" borderId="0" xfId="74" applyNumberFormat="1" applyFont="1" applyFill="1" applyBorder="1" applyAlignment="1">
      <alignment horizontal="center" vertical="top" wrapText="1"/>
    </xf>
    <xf numFmtId="9" fontId="13" fillId="0" borderId="0" xfId="74" applyFont="1" applyFill="1" applyBorder="1" applyAlignment="1">
      <alignment horizontal="center" vertical="top" wrapText="1"/>
    </xf>
    <xf numFmtId="0" fontId="6" fillId="40" borderId="10" xfId="69" applyFont="1" applyFill="1" applyBorder="1" applyAlignment="1">
      <alignment horizontal="center" vertical="center" wrapText="1"/>
      <protection/>
    </xf>
    <xf numFmtId="0" fontId="6" fillId="40" borderId="10" xfId="0" applyFont="1" applyFill="1" applyBorder="1" applyAlignment="1">
      <alignment horizontal="center" vertical="center" wrapText="1"/>
    </xf>
    <xf numFmtId="9" fontId="95" fillId="0" borderId="0" xfId="73" applyFont="1" applyFill="1" applyBorder="1" applyAlignment="1">
      <alignment horizontal="center" vertical="center" wrapText="1"/>
    </xf>
    <xf numFmtId="0" fontId="101" fillId="0" borderId="0" xfId="69" applyFont="1" applyFill="1" applyBorder="1" applyAlignment="1" applyProtection="1">
      <alignment horizontal="center" vertical="center" wrapText="1"/>
      <protection locked="0"/>
    </xf>
    <xf numFmtId="0" fontId="2" fillId="0" borderId="0" xfId="69" applyFont="1" applyFill="1" applyBorder="1" applyAlignment="1">
      <alignment horizontal="center" vertical="center"/>
      <protection/>
    </xf>
    <xf numFmtId="0" fontId="97" fillId="0" borderId="0" xfId="0" applyFont="1" applyFill="1" applyBorder="1" applyAlignment="1">
      <alignment horizontal="center" vertical="center"/>
    </xf>
    <xf numFmtId="0" fontId="2" fillId="0" borderId="0" xfId="69" applyFont="1" applyFill="1" applyBorder="1" applyAlignment="1" applyProtection="1">
      <alignment horizontal="center" vertical="center" wrapText="1"/>
      <protection locked="0"/>
    </xf>
    <xf numFmtId="0" fontId="7" fillId="33" borderId="10" xfId="69" applyFont="1" applyFill="1" applyBorder="1" applyAlignment="1" applyProtection="1">
      <alignment vertical="center" wrapText="1"/>
      <protection locked="0"/>
    </xf>
    <xf numFmtId="0" fontId="3" fillId="0" borderId="0" xfId="69" applyFont="1" applyFill="1" applyBorder="1" applyAlignment="1" applyProtection="1">
      <alignment horizontal="center" vertical="center"/>
      <protection locked="0"/>
    </xf>
    <xf numFmtId="0" fontId="3" fillId="0" borderId="0" xfId="69" applyFont="1" applyFill="1" applyBorder="1" applyAlignment="1" applyProtection="1">
      <alignment vertical="center" wrapText="1"/>
      <protection locked="0"/>
    </xf>
    <xf numFmtId="0" fontId="102" fillId="0" borderId="0" xfId="0" applyFont="1" applyAlignment="1" applyProtection="1">
      <alignment/>
      <protection/>
    </xf>
    <xf numFmtId="0" fontId="102" fillId="0" borderId="0" xfId="0" applyFont="1" applyAlignment="1" applyProtection="1">
      <alignment horizontal="center"/>
      <protection/>
    </xf>
    <xf numFmtId="0" fontId="102" fillId="0" borderId="0" xfId="0" applyFont="1" applyFill="1" applyAlignment="1" applyProtection="1">
      <alignment horizontal="center"/>
      <protection/>
    </xf>
    <xf numFmtId="0" fontId="2" fillId="33" borderId="0" xfId="69" applyFont="1" applyFill="1" applyAlignment="1">
      <alignment horizontal="center" vertical="center"/>
      <protection/>
    </xf>
    <xf numFmtId="0" fontId="3" fillId="33" borderId="0" xfId="69" applyFont="1" applyFill="1" applyAlignment="1">
      <alignment vertical="center"/>
      <protection/>
    </xf>
    <xf numFmtId="0" fontId="3" fillId="33" borderId="0" xfId="69" applyFont="1" applyFill="1" applyAlignment="1">
      <alignment vertical="top" wrapText="1"/>
      <protection/>
    </xf>
    <xf numFmtId="9" fontId="2" fillId="33" borderId="0" xfId="74" applyFont="1" applyFill="1" applyAlignment="1">
      <alignment vertical="center"/>
    </xf>
    <xf numFmtId="9" fontId="3" fillId="33" borderId="0" xfId="74" applyFont="1" applyFill="1" applyAlignment="1">
      <alignment vertical="center"/>
    </xf>
    <xf numFmtId="0" fontId="3" fillId="0" borderId="0" xfId="69" applyFont="1" applyFill="1" applyAlignment="1">
      <alignment vertical="center"/>
      <protection/>
    </xf>
    <xf numFmtId="0" fontId="13" fillId="39" borderId="10" xfId="0" applyNumberFormat="1" applyFont="1" applyFill="1" applyBorder="1" applyAlignment="1" applyProtection="1">
      <alignment vertical="center" wrapText="1"/>
      <protection/>
    </xf>
    <xf numFmtId="9" fontId="94" fillId="0" borderId="10" xfId="0" applyNumberFormat="1" applyFont="1" applyBorder="1" applyAlignment="1" applyProtection="1">
      <alignment vertical="center"/>
      <protection locked="0"/>
    </xf>
    <xf numFmtId="10" fontId="103" fillId="34" borderId="10" xfId="73" applyNumberFormat="1" applyFont="1" applyFill="1" applyBorder="1" applyAlignment="1" applyProtection="1">
      <alignment horizontal="center" vertical="center" wrapText="1"/>
      <protection locked="0"/>
    </xf>
    <xf numFmtId="10" fontId="103" fillId="33" borderId="10" xfId="73" applyNumberFormat="1" applyFont="1" applyFill="1" applyBorder="1" applyAlignment="1">
      <alignment horizontal="center" vertical="center"/>
    </xf>
    <xf numFmtId="10" fontId="7" fillId="33" borderId="10" xfId="73" applyNumberFormat="1" applyFont="1" applyFill="1" applyBorder="1" applyAlignment="1">
      <alignment horizontal="center" vertical="center"/>
    </xf>
    <xf numFmtId="10" fontId="7" fillId="34" borderId="10" xfId="73" applyNumberFormat="1" applyFont="1" applyFill="1" applyBorder="1" applyAlignment="1" applyProtection="1">
      <alignment horizontal="center" vertical="center" wrapText="1"/>
      <protection locked="0"/>
    </xf>
    <xf numFmtId="10" fontId="104" fillId="0" borderId="10" xfId="73" applyNumberFormat="1" applyFont="1" applyBorder="1" applyAlignment="1">
      <alignment horizontal="center" vertical="center" wrapText="1"/>
    </xf>
    <xf numFmtId="10" fontId="103" fillId="0" borderId="10" xfId="73" applyNumberFormat="1" applyFont="1" applyBorder="1" applyAlignment="1">
      <alignment horizontal="center" vertical="center" wrapText="1"/>
    </xf>
    <xf numFmtId="0" fontId="7" fillId="33" borderId="10" xfId="69" applyFont="1" applyFill="1" applyBorder="1" applyAlignment="1">
      <alignment vertical="center"/>
      <protection/>
    </xf>
    <xf numFmtId="0" fontId="97" fillId="0" borderId="0" xfId="0" applyFont="1" applyBorder="1" applyAlignment="1" applyProtection="1">
      <alignment horizontal="center"/>
      <protection locked="0"/>
    </xf>
    <xf numFmtId="0" fontId="96" fillId="0" borderId="0" xfId="0" applyFont="1" applyBorder="1" applyAlignment="1" applyProtection="1">
      <alignment horizontal="center" vertical="center" wrapText="1"/>
      <protection locked="0"/>
    </xf>
    <xf numFmtId="0" fontId="85" fillId="0" borderId="0" xfId="0" applyFont="1" applyBorder="1" applyAlignment="1">
      <alignment horizontal="center"/>
    </xf>
    <xf numFmtId="0" fontId="89" fillId="0" borderId="0" xfId="0" applyFont="1" applyBorder="1" applyAlignment="1" applyProtection="1">
      <alignment vertical="center" wrapText="1"/>
      <protection/>
    </xf>
    <xf numFmtId="0" fontId="0" fillId="0" borderId="0" xfId="0" applyAlignment="1">
      <alignment horizontal="center"/>
    </xf>
    <xf numFmtId="0" fontId="85" fillId="0" borderId="0" xfId="0" applyFont="1" applyFill="1" applyBorder="1" applyAlignment="1">
      <alignment horizontal="center" vertical="center" wrapText="1"/>
    </xf>
    <xf numFmtId="10" fontId="103" fillId="0" borderId="10" xfId="73" applyNumberFormat="1" applyFont="1" applyFill="1" applyBorder="1" applyAlignment="1" applyProtection="1">
      <alignment horizontal="center" vertical="center" wrapText="1"/>
      <protection locked="0"/>
    </xf>
    <xf numFmtId="0" fontId="0" fillId="0" borderId="10" xfId="0" applyBorder="1" applyAlignment="1">
      <alignment horizontal="center" vertical="center" wrapText="1"/>
    </xf>
    <xf numFmtId="200" fontId="3" fillId="0" borderId="10" xfId="52" applyNumberFormat="1" applyFont="1" applyFill="1" applyBorder="1" applyAlignment="1" applyProtection="1">
      <alignment vertical="center"/>
      <protection/>
    </xf>
    <xf numFmtId="0" fontId="6" fillId="34" borderId="10" xfId="70" applyFont="1" applyFill="1" applyBorder="1" applyAlignment="1">
      <alignment horizontal="center"/>
      <protection/>
    </xf>
    <xf numFmtId="3" fontId="6" fillId="34" borderId="10" xfId="65" applyNumberFormat="1" applyFont="1" applyFill="1" applyBorder="1" applyAlignment="1">
      <alignment horizontal="right"/>
      <protection/>
    </xf>
    <xf numFmtId="0" fontId="7" fillId="34" borderId="10" xfId="70" applyFont="1" applyFill="1" applyBorder="1" applyAlignment="1">
      <alignment horizontal="center"/>
      <protection/>
    </xf>
    <xf numFmtId="3" fontId="7" fillId="34" borderId="10" xfId="65" applyNumberFormat="1" applyFont="1" applyFill="1" applyBorder="1" applyAlignment="1">
      <alignment/>
      <protection/>
    </xf>
    <xf numFmtId="200" fontId="3" fillId="34" borderId="10" xfId="52" applyNumberFormat="1" applyFont="1" applyFill="1" applyBorder="1" applyAlignment="1" applyProtection="1">
      <alignment vertical="center"/>
      <protection locked="0"/>
    </xf>
    <xf numFmtId="0" fontId="13" fillId="0" borderId="10" xfId="65" applyFont="1" applyFill="1" applyBorder="1" applyAlignment="1" applyProtection="1">
      <alignment vertical="center" wrapText="1"/>
      <protection/>
    </xf>
    <xf numFmtId="9" fontId="13" fillId="0" borderId="10" xfId="0" applyNumberFormat="1" applyFont="1" applyFill="1" applyBorder="1" applyAlignment="1" applyProtection="1">
      <alignment horizontal="center" vertical="center" wrapText="1"/>
      <protection/>
    </xf>
    <xf numFmtId="0" fontId="6" fillId="40" borderId="10" xfId="69" applyFont="1" applyFill="1" applyBorder="1" applyAlignment="1" applyProtection="1">
      <alignment horizontal="justify" vertical="center" wrapText="1"/>
      <protection locked="0"/>
    </xf>
    <xf numFmtId="0" fontId="6" fillId="40" borderId="10" xfId="69" applyFont="1" applyFill="1" applyBorder="1" applyAlignment="1">
      <alignment horizontal="justify" vertical="center" wrapText="1"/>
      <protection/>
    </xf>
    <xf numFmtId="0" fontId="6" fillId="40" borderId="10" xfId="69" applyFont="1" applyFill="1" applyBorder="1" applyAlignment="1" applyProtection="1">
      <alignment horizontal="center" vertical="center" wrapText="1"/>
      <protection locked="0"/>
    </xf>
    <xf numFmtId="0" fontId="6" fillId="40" borderId="10" xfId="69" applyFont="1" applyFill="1" applyBorder="1" applyAlignment="1">
      <alignment horizontal="center" vertical="center"/>
      <protection/>
    </xf>
    <xf numFmtId="0" fontId="0" fillId="34" borderId="10" xfId="0" applyFill="1" applyBorder="1" applyAlignment="1">
      <alignment vertical="center" wrapText="1"/>
    </xf>
    <xf numFmtId="0" fontId="7" fillId="34" borderId="10" xfId="69" applyFont="1" applyFill="1" applyBorder="1" applyAlignment="1">
      <alignment horizontal="center" vertical="center"/>
      <protection/>
    </xf>
    <xf numFmtId="0" fontId="6" fillId="40" borderId="10" xfId="69" applyFont="1" applyFill="1" applyBorder="1" applyAlignment="1">
      <alignment vertical="top" wrapText="1"/>
      <protection/>
    </xf>
    <xf numFmtId="10" fontId="90" fillId="0" borderId="10" xfId="73" applyNumberFormat="1" applyFont="1" applyBorder="1" applyAlignment="1">
      <alignment horizontal="center" vertical="center" wrapText="1"/>
    </xf>
    <xf numFmtId="0" fontId="0" fillId="0" borderId="0" xfId="0" applyAlignment="1">
      <alignment horizontal="center" vertical="center"/>
    </xf>
    <xf numFmtId="17" fontId="0" fillId="34" borderId="10" xfId="0" applyNumberFormat="1" applyFill="1" applyBorder="1" applyAlignment="1">
      <alignment horizontal="center" vertical="center" wrapText="1"/>
    </xf>
    <xf numFmtId="0" fontId="0" fillId="0" borderId="52" xfId="0" applyFont="1" applyBorder="1" applyAlignment="1">
      <alignment horizontal="center" vertical="center" wrapText="1"/>
    </xf>
    <xf numFmtId="0" fontId="0" fillId="0" borderId="52" xfId="0" applyFont="1" applyBorder="1" applyAlignment="1">
      <alignment vertical="center" wrapText="1"/>
    </xf>
    <xf numFmtId="0" fontId="85" fillId="14" borderId="29" xfId="0" applyFont="1" applyFill="1" applyBorder="1" applyAlignment="1">
      <alignment horizontal="center" vertical="center" wrapText="1"/>
    </xf>
    <xf numFmtId="0" fontId="0" fillId="0" borderId="10" xfId="0" applyFont="1" applyBorder="1" applyAlignment="1">
      <alignment horizontal="justify" wrapText="1"/>
    </xf>
    <xf numFmtId="0" fontId="0" fillId="0" borderId="10" xfId="0" applyFont="1" applyBorder="1" applyAlignment="1">
      <alignment wrapText="1"/>
    </xf>
    <xf numFmtId="0" fontId="85" fillId="40" borderId="10" xfId="0" applyFont="1" applyFill="1" applyBorder="1" applyAlignment="1">
      <alignment horizontal="center" vertical="center" wrapText="1"/>
    </xf>
    <xf numFmtId="10" fontId="85" fillId="14" borderId="10" xfId="73" applyNumberFormat="1" applyFont="1" applyFill="1" applyBorder="1" applyAlignment="1">
      <alignment horizontal="center" vertical="center" wrapText="1"/>
    </xf>
    <xf numFmtId="9" fontId="85" fillId="14" borderId="10" xfId="73" applyFont="1" applyFill="1" applyBorder="1" applyAlignment="1">
      <alignment horizontal="center" vertical="center" wrapText="1"/>
    </xf>
    <xf numFmtId="0" fontId="85" fillId="40" borderId="10" xfId="0" applyFont="1" applyFill="1" applyBorder="1" applyAlignment="1">
      <alignment vertical="center" wrapText="1"/>
    </xf>
    <xf numFmtId="0" fontId="11" fillId="2" borderId="10" xfId="65" applyFont="1" applyFill="1" applyBorder="1" applyAlignment="1" applyProtection="1">
      <alignment horizontal="center" vertical="center" wrapText="1"/>
      <protection locked="0"/>
    </xf>
    <xf numFmtId="0" fontId="2" fillId="35" borderId="10" xfId="68" applyFont="1" applyFill="1" applyBorder="1" applyAlignment="1">
      <alignment horizontal="center" vertical="center"/>
      <protection/>
    </xf>
    <xf numFmtId="0" fontId="89" fillId="0" borderId="11" xfId="0" applyFont="1" applyBorder="1" applyAlignment="1" applyProtection="1">
      <alignment horizontal="justify" vertical="center" wrapText="1"/>
      <protection/>
    </xf>
    <xf numFmtId="14" fontId="7" fillId="0" borderId="10" xfId="69" applyNumberFormat="1" applyFont="1" applyFill="1" applyBorder="1" applyAlignment="1" applyProtection="1">
      <alignment vertical="center" wrapText="1"/>
      <protection locked="0"/>
    </xf>
    <xf numFmtId="0" fontId="105" fillId="41" borderId="10" xfId="0" applyFont="1" applyFill="1" applyBorder="1" applyAlignment="1">
      <alignment horizontal="justify" vertical="center" wrapText="1"/>
    </xf>
    <xf numFmtId="0" fontId="105" fillId="0" borderId="10" xfId="0" applyFont="1" applyBorder="1" applyAlignment="1">
      <alignment horizontal="justify" vertical="center" wrapText="1"/>
    </xf>
    <xf numFmtId="0" fontId="0" fillId="0" borderId="10" xfId="0" applyFont="1" applyBorder="1" applyAlignment="1">
      <alignment/>
    </xf>
    <xf numFmtId="17" fontId="0" fillId="0" borderId="10" xfId="0" applyNumberFormat="1" applyFill="1" applyBorder="1" applyAlignment="1">
      <alignment horizontal="center" vertical="center" wrapText="1"/>
    </xf>
    <xf numFmtId="187" fontId="0" fillId="0" borderId="52" xfId="0" applyNumberFormat="1" applyFont="1" applyBorder="1" applyAlignment="1">
      <alignment horizontal="center" vertical="center"/>
    </xf>
    <xf numFmtId="17" fontId="0" fillId="0" borderId="52" xfId="0" applyNumberFormat="1" applyFont="1" applyBorder="1" applyAlignment="1">
      <alignment horizontal="center" vertical="center"/>
    </xf>
    <xf numFmtId="187" fontId="0" fillId="0" borderId="52" xfId="0" applyNumberFormat="1" applyFont="1" applyBorder="1" applyAlignment="1">
      <alignment horizontal="center" vertical="center" wrapText="1"/>
    </xf>
    <xf numFmtId="17" fontId="0" fillId="0" borderId="52" xfId="0" applyNumberFormat="1" applyFont="1" applyBorder="1" applyAlignment="1">
      <alignment horizontal="center" vertical="center" wrapText="1"/>
    </xf>
    <xf numFmtId="9" fontId="0" fillId="0" borderId="52" xfId="0" applyNumberFormat="1" applyFont="1" applyBorder="1" applyAlignment="1">
      <alignment horizontal="center" vertical="center"/>
    </xf>
    <xf numFmtId="9" fontId="89" fillId="0" borderId="0" xfId="73" applyFont="1" applyBorder="1" applyAlignment="1" applyProtection="1">
      <alignment vertical="center" wrapText="1"/>
      <protection/>
    </xf>
    <xf numFmtId="0" fontId="6" fillId="40" borderId="10" xfId="69" applyFont="1" applyFill="1" applyBorder="1" applyAlignment="1">
      <alignment horizontal="center" vertical="center" wrapText="1"/>
      <protection/>
    </xf>
    <xf numFmtId="0" fontId="7" fillId="34" borderId="10" xfId="69" applyFont="1" applyFill="1" applyBorder="1" applyAlignment="1">
      <alignment horizontal="center" vertical="center"/>
      <protection/>
    </xf>
    <xf numFmtId="0" fontId="6" fillId="40" borderId="10" xfId="69" applyFont="1" applyFill="1" applyBorder="1" applyAlignment="1">
      <alignment horizontal="left" vertical="center" wrapText="1"/>
      <protection/>
    </xf>
    <xf numFmtId="0" fontId="6" fillId="40" borderId="10" xfId="69" applyFont="1" applyFill="1" applyBorder="1" applyAlignment="1">
      <alignment horizontal="center" vertical="center"/>
      <protection/>
    </xf>
    <xf numFmtId="0" fontId="6" fillId="40" borderId="10" xfId="69" applyFont="1" applyFill="1" applyBorder="1" applyAlignment="1">
      <alignment horizontal="justify" vertical="center" wrapText="1"/>
      <protection/>
    </xf>
    <xf numFmtId="0" fontId="6" fillId="40" borderId="10" xfId="69" applyFont="1" applyFill="1" applyBorder="1" applyAlignment="1" applyProtection="1">
      <alignment horizontal="center" vertical="center" wrapText="1"/>
      <protection locked="0"/>
    </xf>
    <xf numFmtId="0" fontId="6" fillId="40" borderId="10" xfId="69" applyFont="1" applyFill="1" applyBorder="1" applyAlignment="1" applyProtection="1">
      <alignment horizontal="justify" vertical="center" wrapText="1"/>
      <protection locked="0"/>
    </xf>
    <xf numFmtId="9" fontId="0" fillId="34" borderId="10" xfId="73" applyNumberFormat="1" applyFont="1" applyFill="1" applyBorder="1" applyAlignment="1">
      <alignment horizontal="center" vertical="center"/>
    </xf>
    <xf numFmtId="9" fontId="0" fillId="0" borderId="10" xfId="73" applyNumberFormat="1" applyFont="1" applyBorder="1" applyAlignment="1">
      <alignment horizontal="center" vertical="center"/>
    </xf>
    <xf numFmtId="9" fontId="85" fillId="14" borderId="10" xfId="73" applyNumberFormat="1" applyFont="1" applyFill="1" applyBorder="1" applyAlignment="1">
      <alignment horizontal="center" vertical="center" wrapText="1"/>
    </xf>
    <xf numFmtId="10" fontId="3" fillId="0" borderId="10" xfId="73" applyNumberFormat="1" applyFont="1" applyBorder="1" applyAlignment="1" applyProtection="1">
      <alignment horizontal="center" vertical="center" wrapText="1"/>
      <protection/>
    </xf>
    <xf numFmtId="10" fontId="3" fillId="34" borderId="10" xfId="73" applyNumberFormat="1" applyFont="1" applyFill="1" applyBorder="1" applyAlignment="1" applyProtection="1">
      <alignment horizontal="center" vertical="center" wrapText="1"/>
      <protection locked="0"/>
    </xf>
    <xf numFmtId="187" fontId="3" fillId="42" borderId="10" xfId="0" applyNumberFormat="1" applyFont="1" applyFill="1" applyBorder="1" applyAlignment="1" applyProtection="1">
      <alignment horizontal="center" vertical="center" wrapText="1"/>
      <protection/>
    </xf>
    <xf numFmtId="177" fontId="3" fillId="0" borderId="10" xfId="52" applyFont="1" applyBorder="1" applyAlignment="1" applyProtection="1">
      <alignment horizontal="justify" vertical="center" wrapText="1"/>
      <protection/>
    </xf>
    <xf numFmtId="187" fontId="3" fillId="0" borderId="10" xfId="0" applyNumberFormat="1" applyFont="1" applyBorder="1" applyAlignment="1" applyProtection="1">
      <alignment horizontal="center" vertical="center" wrapText="1"/>
      <protection/>
    </xf>
    <xf numFmtId="187" fontId="3" fillId="34" borderId="10" xfId="0" applyNumberFormat="1" applyFont="1" applyFill="1" applyBorder="1" applyAlignment="1" applyProtection="1">
      <alignment horizontal="center" vertical="center" wrapText="1"/>
      <protection/>
    </xf>
    <xf numFmtId="177" fontId="3" fillId="34" borderId="10" xfId="52" applyFont="1" applyFill="1" applyBorder="1" applyAlignment="1" applyProtection="1">
      <alignment vertical="center" wrapText="1"/>
      <protection/>
    </xf>
    <xf numFmtId="200" fontId="3" fillId="0" borderId="10" xfId="57" applyNumberFormat="1" applyFont="1" applyBorder="1" applyAlignment="1" applyProtection="1">
      <alignment horizontal="center" vertical="center" wrapText="1"/>
      <protection/>
    </xf>
    <xf numFmtId="200" fontId="3" fillId="0" borderId="10" xfId="52" applyNumberFormat="1" applyFont="1" applyBorder="1" applyAlignment="1" applyProtection="1">
      <alignment horizontal="center" vertical="center" wrapText="1"/>
      <protection/>
    </xf>
    <xf numFmtId="177" fontId="3" fillId="42" borderId="10" xfId="52" applyFont="1" applyFill="1" applyBorder="1" applyAlignment="1" applyProtection="1">
      <alignment horizontal="center" vertical="center" wrapText="1"/>
      <protection/>
    </xf>
    <xf numFmtId="187" fontId="2" fillId="0" borderId="10" xfId="0" applyNumberFormat="1" applyFont="1" applyBorder="1" applyAlignment="1" applyProtection="1">
      <alignment horizontal="center" vertical="center" wrapText="1"/>
      <protection/>
    </xf>
    <xf numFmtId="187" fontId="2" fillId="34" borderId="10" xfId="0" applyNumberFormat="1" applyFont="1" applyFill="1" applyBorder="1" applyAlignment="1" applyProtection="1">
      <alignment horizontal="center" vertical="center" wrapText="1"/>
      <protection/>
    </xf>
    <xf numFmtId="187" fontId="2" fillId="42" borderId="10" xfId="0" applyNumberFormat="1" applyFont="1" applyFill="1" applyBorder="1" applyAlignment="1" applyProtection="1">
      <alignment horizontal="center" vertical="center" wrapText="1"/>
      <protection/>
    </xf>
    <xf numFmtId="0" fontId="3" fillId="0" borderId="0" xfId="0" applyFont="1" applyBorder="1" applyAlignment="1" applyProtection="1">
      <alignment/>
      <protection/>
    </xf>
    <xf numFmtId="177" fontId="2" fillId="0" borderId="10" xfId="52" applyFont="1" applyBorder="1" applyAlignment="1" applyProtection="1">
      <alignment vertical="center" wrapText="1"/>
      <protection/>
    </xf>
    <xf numFmtId="177" fontId="2" fillId="43" borderId="10" xfId="52" applyFont="1" applyFill="1" applyBorder="1" applyAlignment="1" applyProtection="1">
      <alignment vertical="center" wrapText="1"/>
      <protection/>
    </xf>
    <xf numFmtId="10" fontId="95" fillId="0" borderId="10" xfId="73" applyNumberFormat="1" applyFont="1" applyFill="1" applyBorder="1" applyAlignment="1" applyProtection="1">
      <alignment vertical="center" wrapText="1"/>
      <protection locked="0"/>
    </xf>
    <xf numFmtId="10" fontId="95" fillId="0" borderId="10" xfId="73" applyNumberFormat="1" applyFont="1" applyFill="1" applyBorder="1" applyAlignment="1" applyProtection="1">
      <alignment horizontal="center" vertical="center" wrapText="1"/>
      <protection/>
    </xf>
    <xf numFmtId="9" fontId="94" fillId="0" borderId="10" xfId="0" applyNumberFormat="1" applyFont="1" applyFill="1" applyBorder="1" applyAlignment="1" applyProtection="1">
      <alignment vertical="center"/>
      <protection locked="0"/>
    </xf>
    <xf numFmtId="0" fontId="90" fillId="0" borderId="0" xfId="0" applyFont="1" applyFill="1" applyAlignment="1" applyProtection="1">
      <alignment/>
      <protection/>
    </xf>
    <xf numFmtId="0" fontId="96" fillId="0" borderId="0" xfId="0" applyFont="1" applyFill="1" applyAlignment="1" applyProtection="1">
      <alignment/>
      <protection/>
    </xf>
    <xf numFmtId="10" fontId="3" fillId="34" borderId="10" xfId="73" applyNumberFormat="1" applyFont="1" applyFill="1" applyBorder="1" applyAlignment="1" applyProtection="1">
      <alignment vertical="center" wrapText="1"/>
      <protection/>
    </xf>
    <xf numFmtId="10" fontId="3" fillId="36" borderId="10" xfId="73" applyNumberFormat="1" applyFont="1" applyFill="1" applyBorder="1" applyAlignment="1" applyProtection="1">
      <alignment horizontal="right" vertical="center" wrapText="1"/>
      <protection/>
    </xf>
    <xf numFmtId="0" fontId="97" fillId="0" borderId="0" xfId="0" applyFont="1" applyFill="1" applyAlignment="1" applyProtection="1">
      <alignment/>
      <protection/>
    </xf>
    <xf numFmtId="177" fontId="3" fillId="36" borderId="10" xfId="52" applyFont="1" applyFill="1" applyBorder="1" applyAlignment="1" applyProtection="1">
      <alignment horizontal="right" vertical="center" wrapText="1"/>
      <protection/>
    </xf>
    <xf numFmtId="0" fontId="97" fillId="0" borderId="0" xfId="0" applyFont="1" applyAlignment="1" applyProtection="1">
      <alignment/>
      <protection/>
    </xf>
    <xf numFmtId="10" fontId="2" fillId="34" borderId="10" xfId="73" applyNumberFormat="1" applyFont="1" applyFill="1" applyBorder="1" applyAlignment="1" applyProtection="1">
      <alignment vertical="center" wrapText="1"/>
      <protection/>
    </xf>
    <xf numFmtId="0" fontId="97" fillId="11" borderId="0" xfId="0" applyFont="1" applyFill="1" applyAlignment="1" applyProtection="1">
      <alignment/>
      <protection/>
    </xf>
    <xf numFmtId="187" fontId="2" fillId="0" borderId="10" xfId="0" applyNumberFormat="1" applyFont="1" applyFill="1" applyBorder="1" applyAlignment="1" applyProtection="1">
      <alignment horizontal="right" vertical="center"/>
      <protection/>
    </xf>
    <xf numFmtId="17" fontId="0" fillId="0" borderId="10" xfId="0" applyNumberFormat="1" applyBorder="1" applyAlignment="1">
      <alignment vertical="center" wrapText="1"/>
    </xf>
    <xf numFmtId="0" fontId="0" fillId="0" borderId="10" xfId="0" applyBorder="1" applyAlignment="1">
      <alignment vertical="center" wrapText="1"/>
    </xf>
    <xf numFmtId="0" fontId="7" fillId="34" borderId="10" xfId="69" applyFont="1" applyFill="1" applyBorder="1" applyAlignment="1">
      <alignment horizontal="center" vertical="center"/>
      <protection/>
    </xf>
    <xf numFmtId="0" fontId="6" fillId="40" borderId="10" xfId="69" applyFont="1" applyFill="1" applyBorder="1" applyAlignment="1">
      <alignment horizontal="left" vertical="center" wrapText="1"/>
      <protection/>
    </xf>
    <xf numFmtId="17" fontId="0" fillId="0" borderId="10" xfId="0" applyNumberFormat="1" applyBorder="1" applyAlignment="1">
      <alignment wrapText="1"/>
    </xf>
    <xf numFmtId="0" fontId="0" fillId="0" borderId="10" xfId="0" applyBorder="1" applyAlignment="1">
      <alignment wrapText="1"/>
    </xf>
    <xf numFmtId="0" fontId="13" fillId="44" borderId="0" xfId="69" applyFont="1" applyFill="1" applyBorder="1" applyAlignment="1">
      <alignment horizontal="center" vertical="center"/>
      <protection/>
    </xf>
    <xf numFmtId="9" fontId="0" fillId="0" borderId="10" xfId="73" applyNumberFormat="1" applyFont="1" applyFill="1" applyBorder="1" applyAlignment="1">
      <alignment horizontal="center" vertical="center"/>
    </xf>
    <xf numFmtId="9" fontId="85" fillId="40" borderId="10" xfId="73" applyNumberFormat="1" applyFont="1" applyFill="1" applyBorder="1" applyAlignment="1">
      <alignment horizontal="center" vertical="center" wrapText="1"/>
    </xf>
    <xf numFmtId="0" fontId="0" fillId="0" borderId="10" xfId="0" applyBorder="1" applyAlignment="1">
      <alignment horizontal="justify" vertical="center" wrapText="1"/>
    </xf>
    <xf numFmtId="0" fontId="11" fillId="2" borderId="10" xfId="65" applyFont="1" applyFill="1" applyBorder="1" applyAlignment="1" applyProtection="1">
      <alignment horizontal="center" vertical="center" wrapText="1"/>
      <protection/>
    </xf>
    <xf numFmtId="0" fontId="95" fillId="0" borderId="10" xfId="0" applyFont="1" applyBorder="1" applyAlignment="1" applyProtection="1">
      <alignment horizontal="justify" vertical="center" wrapText="1"/>
      <protection/>
    </xf>
    <xf numFmtId="10" fontId="95" fillId="34" borderId="10" xfId="73" applyNumberFormat="1" applyFont="1" applyFill="1" applyBorder="1" applyAlignment="1" applyProtection="1">
      <alignment horizontal="justify" vertical="center" wrapText="1"/>
      <protection/>
    </xf>
    <xf numFmtId="0" fontId="11" fillId="2" borderId="10" xfId="0" applyFont="1" applyFill="1" applyBorder="1" applyAlignment="1" applyProtection="1">
      <alignment horizontal="center" vertical="center" wrapText="1"/>
      <protection/>
    </xf>
    <xf numFmtId="10" fontId="95" fillId="0" borderId="10" xfId="73" applyNumberFormat="1" applyFont="1" applyFill="1" applyBorder="1" applyAlignment="1" applyProtection="1">
      <alignment horizontal="justify" vertical="center" wrapText="1"/>
      <protection/>
    </xf>
    <xf numFmtId="0" fontId="95" fillId="0" borderId="10" xfId="0" applyFont="1" applyFill="1" applyBorder="1" applyAlignment="1" applyProtection="1">
      <alignment horizontal="justify" vertical="center" wrapText="1"/>
      <protection/>
    </xf>
    <xf numFmtId="0" fontId="95" fillId="0" borderId="29" xfId="0" applyFont="1" applyFill="1" applyBorder="1" applyAlignment="1" applyProtection="1">
      <alignment horizontal="justify" vertical="center" wrapText="1"/>
      <protection/>
    </xf>
    <xf numFmtId="0" fontId="95" fillId="0" borderId="53" xfId="0" applyFont="1" applyFill="1" applyBorder="1" applyAlignment="1" applyProtection="1">
      <alignment horizontal="justify" vertical="center" wrapText="1"/>
      <protection/>
    </xf>
    <xf numFmtId="0" fontId="95" fillId="0" borderId="16" xfId="0" applyFont="1" applyFill="1" applyBorder="1" applyAlignment="1" applyProtection="1">
      <alignment horizontal="justify" vertical="center" wrapText="1"/>
      <protection/>
    </xf>
    <xf numFmtId="0" fontId="94" fillId="0" borderId="10" xfId="0" applyFont="1" applyFill="1" applyBorder="1" applyAlignment="1" applyProtection="1">
      <alignment horizontal="center" vertical="center" wrapText="1"/>
      <protection/>
    </xf>
    <xf numFmtId="0" fontId="95" fillId="34" borderId="29" xfId="0" applyFont="1" applyFill="1" applyBorder="1" applyAlignment="1" applyProtection="1">
      <alignment horizontal="justify" vertical="center" wrapText="1"/>
      <protection/>
    </xf>
    <xf numFmtId="0" fontId="95" fillId="34" borderId="53" xfId="0" applyFont="1" applyFill="1" applyBorder="1" applyAlignment="1" applyProtection="1">
      <alignment horizontal="justify" vertical="center" wrapText="1"/>
      <protection/>
    </xf>
    <xf numFmtId="0" fontId="95" fillId="34" borderId="16" xfId="0" applyFont="1" applyFill="1" applyBorder="1" applyAlignment="1" applyProtection="1">
      <alignment horizontal="justify" vertical="center" wrapText="1"/>
      <protection/>
    </xf>
    <xf numFmtId="0" fontId="106" fillId="0" borderId="29" xfId="0" applyFont="1" applyFill="1" applyBorder="1" applyAlignment="1" applyProtection="1">
      <alignment horizontal="justify" vertical="center" wrapText="1"/>
      <protection/>
    </xf>
    <xf numFmtId="0" fontId="106" fillId="0" borderId="53" xfId="0" applyFont="1" applyFill="1" applyBorder="1" applyAlignment="1" applyProtection="1">
      <alignment horizontal="justify" vertical="center" wrapText="1"/>
      <protection/>
    </xf>
    <xf numFmtId="0" fontId="106" fillId="0" borderId="16" xfId="0" applyFont="1" applyFill="1" applyBorder="1" applyAlignment="1" applyProtection="1">
      <alignment horizontal="justify" vertical="center" wrapText="1"/>
      <protection/>
    </xf>
    <xf numFmtId="0" fontId="11" fillId="35" borderId="10" xfId="0" applyFont="1" applyFill="1" applyBorder="1" applyAlignment="1" applyProtection="1">
      <alignment horizontal="justify" vertical="center" wrapText="1"/>
      <protection/>
    </xf>
    <xf numFmtId="0" fontId="89" fillId="0" borderId="11" xfId="0" applyFont="1" applyBorder="1" applyAlignment="1" applyProtection="1">
      <alignment horizontal="center" vertical="center" wrapText="1"/>
      <protection/>
    </xf>
    <xf numFmtId="0" fontId="89" fillId="0" borderId="51" xfId="0" applyFont="1" applyBorder="1" applyAlignment="1" applyProtection="1">
      <alignment horizontal="center" vertical="center" wrapText="1"/>
      <protection/>
    </xf>
    <xf numFmtId="0" fontId="89" fillId="0" borderId="54" xfId="0" applyFont="1" applyBorder="1" applyAlignment="1" applyProtection="1">
      <alignment horizontal="center" vertical="center" wrapText="1"/>
      <protection/>
    </xf>
    <xf numFmtId="0" fontId="11" fillId="2" borderId="20" xfId="65" applyFont="1" applyFill="1" applyBorder="1" applyAlignment="1" applyProtection="1">
      <alignment horizontal="center" vertical="center" wrapText="1"/>
      <protection/>
    </xf>
    <xf numFmtId="0" fontId="11" fillId="2" borderId="49" xfId="65" applyFont="1" applyFill="1" applyBorder="1" applyAlignment="1" applyProtection="1">
      <alignment horizontal="center" vertical="center" wrapText="1"/>
      <protection/>
    </xf>
    <xf numFmtId="0" fontId="11" fillId="2" borderId="21" xfId="65" applyFont="1" applyFill="1" applyBorder="1" applyAlignment="1" applyProtection="1">
      <alignment horizontal="center" vertical="center" wrapText="1"/>
      <protection/>
    </xf>
    <xf numFmtId="0" fontId="0" fillId="0" borderId="10" xfId="0" applyFont="1" applyFill="1" applyBorder="1" applyAlignment="1" applyProtection="1">
      <alignment horizontal="center"/>
      <protection/>
    </xf>
    <xf numFmtId="0" fontId="94" fillId="0" borderId="20" xfId="0" applyFont="1" applyFill="1" applyBorder="1" applyAlignment="1" applyProtection="1">
      <alignment horizontal="center" vertical="center"/>
      <protection/>
    </xf>
    <xf numFmtId="0" fontId="94" fillId="0" borderId="49" xfId="0" applyFont="1" applyFill="1" applyBorder="1" applyAlignment="1" applyProtection="1">
      <alignment horizontal="center" vertical="center"/>
      <protection/>
    </xf>
    <xf numFmtId="0" fontId="94" fillId="0" borderId="10" xfId="0" applyFont="1" applyFill="1" applyBorder="1" applyAlignment="1" applyProtection="1">
      <alignment horizontal="center" vertical="center"/>
      <protection/>
    </xf>
    <xf numFmtId="0" fontId="90" fillId="0" borderId="0" xfId="0" applyFont="1" applyBorder="1" applyAlignment="1" applyProtection="1">
      <alignment horizontal="center" vertical="center" wrapText="1"/>
      <protection/>
    </xf>
    <xf numFmtId="0" fontId="90" fillId="0" borderId="0" xfId="0" applyFont="1" applyFill="1" applyBorder="1" applyAlignment="1" applyProtection="1">
      <alignment horizontal="center" vertical="center" wrapText="1"/>
      <protection/>
    </xf>
    <xf numFmtId="0" fontId="11" fillId="45" borderId="10" xfId="0" applyFont="1" applyFill="1" applyBorder="1" applyAlignment="1" applyProtection="1">
      <alignment horizontal="center" vertical="center"/>
      <protection/>
    </xf>
    <xf numFmtId="0" fontId="0" fillId="34" borderId="10" xfId="0" applyFill="1" applyBorder="1" applyAlignment="1" applyProtection="1">
      <alignment horizontal="center"/>
      <protection/>
    </xf>
    <xf numFmtId="0" fontId="89" fillId="0" borderId="55" xfId="0" applyFont="1" applyBorder="1" applyAlignment="1" applyProtection="1">
      <alignment horizontal="center" vertical="center" wrapText="1"/>
      <protection/>
    </xf>
    <xf numFmtId="0" fontId="89" fillId="0" borderId="33" xfId="0" applyFont="1" applyBorder="1" applyAlignment="1" applyProtection="1">
      <alignment horizontal="center" vertical="center" wrapText="1"/>
      <protection/>
    </xf>
    <xf numFmtId="0" fontId="89" fillId="0" borderId="56" xfId="0" applyFont="1" applyBorder="1" applyAlignment="1" applyProtection="1">
      <alignment horizontal="center" vertical="center" wrapText="1"/>
      <protection/>
    </xf>
    <xf numFmtId="0" fontId="94" fillId="0" borderId="25" xfId="0" applyFont="1" applyFill="1" applyBorder="1" applyAlignment="1" applyProtection="1">
      <alignment horizontal="center" vertical="center" wrapText="1"/>
      <protection/>
    </xf>
    <xf numFmtId="0" fontId="94" fillId="0" borderId="57" xfId="0" applyFont="1" applyFill="1" applyBorder="1" applyAlignment="1" applyProtection="1">
      <alignment horizontal="center" vertical="center" wrapText="1"/>
      <protection/>
    </xf>
    <xf numFmtId="0" fontId="94" fillId="0" borderId="58" xfId="0" applyFont="1" applyFill="1" applyBorder="1" applyAlignment="1" applyProtection="1">
      <alignment horizontal="center" vertical="center" wrapText="1"/>
      <protection/>
    </xf>
    <xf numFmtId="0" fontId="94" fillId="0" borderId="59" xfId="0" applyFont="1" applyFill="1" applyBorder="1" applyAlignment="1" applyProtection="1">
      <alignment horizontal="center" vertical="center" wrapText="1"/>
      <protection/>
    </xf>
    <xf numFmtId="0" fontId="94" fillId="0" borderId="15" xfId="0" applyFont="1" applyFill="1" applyBorder="1" applyAlignment="1" applyProtection="1">
      <alignment horizontal="center" vertical="center" wrapText="1"/>
      <protection/>
    </xf>
    <xf numFmtId="0" fontId="94" fillId="0" borderId="17" xfId="0" applyFont="1" applyFill="1" applyBorder="1" applyAlignment="1" applyProtection="1">
      <alignment horizontal="center" vertical="center" wrapText="1"/>
      <protection/>
    </xf>
    <xf numFmtId="0" fontId="94" fillId="0" borderId="20" xfId="0" applyFont="1" applyFill="1" applyBorder="1" applyAlignment="1" applyProtection="1">
      <alignment horizontal="center" vertical="center" wrapText="1"/>
      <protection/>
    </xf>
    <xf numFmtId="0" fontId="94" fillId="0" borderId="49" xfId="0" applyFont="1" applyFill="1" applyBorder="1" applyAlignment="1" applyProtection="1">
      <alignment horizontal="center" vertical="center" wrapText="1"/>
      <protection/>
    </xf>
    <xf numFmtId="0" fontId="94" fillId="0" borderId="21" xfId="0" applyFont="1" applyFill="1" applyBorder="1" applyAlignment="1" applyProtection="1">
      <alignment horizontal="center" vertical="center" wrapText="1"/>
      <protection/>
    </xf>
    <xf numFmtId="0" fontId="94" fillId="0" borderId="21" xfId="0" applyFont="1" applyFill="1" applyBorder="1" applyAlignment="1" applyProtection="1">
      <alignment horizontal="center" vertical="center"/>
      <protection/>
    </xf>
    <xf numFmtId="0" fontId="94" fillId="34" borderId="20" xfId="0" applyFont="1" applyFill="1" applyBorder="1" applyAlignment="1" applyProtection="1">
      <alignment horizontal="center" vertical="center"/>
      <protection/>
    </xf>
    <xf numFmtId="0" fontId="94" fillId="34" borderId="49" xfId="0" applyFont="1" applyFill="1" applyBorder="1" applyAlignment="1" applyProtection="1">
      <alignment horizontal="center" vertical="center"/>
      <protection/>
    </xf>
    <xf numFmtId="0" fontId="94" fillId="34" borderId="21" xfId="0" applyFont="1" applyFill="1" applyBorder="1" applyAlignment="1" applyProtection="1">
      <alignment horizontal="center" vertical="center"/>
      <protection/>
    </xf>
    <xf numFmtId="187" fontId="3" fillId="34" borderId="10" xfId="0" applyNumberFormat="1" applyFont="1" applyFill="1" applyBorder="1" applyAlignment="1" applyProtection="1">
      <alignment horizontal="justify" vertical="center" wrapText="1"/>
      <protection/>
    </xf>
    <xf numFmtId="0" fontId="3" fillId="0" borderId="10" xfId="0" applyFont="1" applyBorder="1" applyAlignment="1" applyProtection="1">
      <alignment horizontal="center" vertical="center" wrapText="1"/>
      <protection locked="0"/>
    </xf>
    <xf numFmtId="0" fontId="3" fillId="0" borderId="10" xfId="0" applyFont="1" applyBorder="1" applyAlignment="1" applyProtection="1">
      <alignment horizontal="justify" vertical="center" wrapText="1"/>
      <protection/>
    </xf>
    <xf numFmtId="0" fontId="3" fillId="0" borderId="10" xfId="0" applyFont="1" applyBorder="1" applyAlignment="1" applyProtection="1">
      <alignment horizontal="center" vertical="center" wrapText="1"/>
      <protection/>
    </xf>
    <xf numFmtId="0" fontId="94" fillId="0" borderId="11" xfId="0" applyFont="1" applyBorder="1" applyAlignment="1" applyProtection="1">
      <alignment horizontal="center" vertical="center" wrapText="1"/>
      <protection/>
    </xf>
    <xf numFmtId="0" fontId="94" fillId="0" borderId="51" xfId="0" applyFont="1" applyBorder="1" applyAlignment="1" applyProtection="1">
      <alignment horizontal="center" vertical="center" wrapText="1"/>
      <protection/>
    </xf>
    <xf numFmtId="0" fontId="94" fillId="0" borderId="54" xfId="0" applyFont="1" applyBorder="1" applyAlignment="1" applyProtection="1">
      <alignment horizontal="center" vertical="center" wrapText="1"/>
      <protection/>
    </xf>
    <xf numFmtId="0" fontId="2" fillId="45" borderId="10" xfId="0" applyFont="1" applyFill="1" applyBorder="1" applyAlignment="1" applyProtection="1">
      <alignment horizontal="center" vertical="center" wrapText="1"/>
      <protection/>
    </xf>
    <xf numFmtId="0" fontId="94" fillId="0" borderId="55" xfId="0" applyFont="1" applyBorder="1" applyAlignment="1" applyProtection="1">
      <alignment horizontal="center" vertical="center" wrapText="1"/>
      <protection/>
    </xf>
    <xf numFmtId="0" fontId="94" fillId="0" borderId="56" xfId="0" applyFont="1" applyBorder="1" applyAlignment="1" applyProtection="1">
      <alignment horizontal="center" vertical="center" wrapText="1"/>
      <protection/>
    </xf>
    <xf numFmtId="0" fontId="94" fillId="34" borderId="10" xfId="0" applyFont="1" applyFill="1" applyBorder="1" applyAlignment="1" applyProtection="1">
      <alignment horizontal="center" vertical="center"/>
      <protection/>
    </xf>
    <xf numFmtId="0" fontId="11" fillId="45" borderId="10" xfId="0" applyFont="1" applyFill="1" applyBorder="1" applyAlignment="1" applyProtection="1">
      <alignment horizontal="center" vertical="center" wrapText="1"/>
      <protection/>
    </xf>
    <xf numFmtId="0" fontId="11" fillId="0" borderId="10" xfId="0" applyFont="1" applyFill="1" applyBorder="1" applyAlignment="1" applyProtection="1">
      <alignment horizontal="center" vertical="center" wrapText="1"/>
      <protection/>
    </xf>
    <xf numFmtId="0" fontId="0" fillId="0" borderId="57" xfId="0" applyFill="1" applyBorder="1" applyAlignment="1" applyProtection="1">
      <alignment horizontal="center"/>
      <protection/>
    </xf>
    <xf numFmtId="0" fontId="0" fillId="0" borderId="59" xfId="0" applyFill="1" applyBorder="1" applyAlignment="1" applyProtection="1">
      <alignment horizontal="center"/>
      <protection/>
    </xf>
    <xf numFmtId="0" fontId="0" fillId="0" borderId="17" xfId="0" applyFill="1" applyBorder="1" applyAlignment="1" applyProtection="1">
      <alignment horizontal="center"/>
      <protection/>
    </xf>
    <xf numFmtId="0" fontId="11" fillId="45" borderId="20" xfId="0" applyFont="1" applyFill="1" applyBorder="1" applyAlignment="1" applyProtection="1">
      <alignment horizontal="center" vertical="center" wrapText="1"/>
      <protection/>
    </xf>
    <xf numFmtId="0" fontId="11" fillId="45" borderId="49" xfId="0" applyFont="1" applyFill="1" applyBorder="1" applyAlignment="1" applyProtection="1">
      <alignment horizontal="center" vertical="center" wrapText="1"/>
      <protection/>
    </xf>
    <xf numFmtId="0" fontId="11" fillId="45" borderId="21" xfId="0" applyFont="1" applyFill="1" applyBorder="1" applyAlignment="1" applyProtection="1">
      <alignment horizontal="center" vertical="center" wrapText="1"/>
      <protection/>
    </xf>
    <xf numFmtId="0" fontId="2" fillId="45" borderId="25" xfId="0" applyFont="1" applyFill="1" applyBorder="1" applyAlignment="1" applyProtection="1">
      <alignment horizontal="center" vertical="center" wrapText="1"/>
      <protection/>
    </xf>
    <xf numFmtId="0" fontId="2" fillId="45" borderId="50" xfId="0" applyFont="1" applyFill="1" applyBorder="1" applyAlignment="1" applyProtection="1">
      <alignment horizontal="center" vertical="center" wrapText="1"/>
      <protection/>
    </xf>
    <xf numFmtId="0" fontId="2" fillId="45" borderId="57" xfId="0" applyFont="1" applyFill="1" applyBorder="1" applyAlignment="1" applyProtection="1">
      <alignment horizontal="center" vertical="center" wrapText="1"/>
      <protection/>
    </xf>
    <xf numFmtId="0" fontId="97" fillId="0" borderId="10" xfId="0" applyFont="1" applyBorder="1" applyAlignment="1" applyProtection="1">
      <alignment horizontal="center"/>
      <protection locked="0"/>
    </xf>
    <xf numFmtId="0" fontId="94" fillId="0" borderId="10" xfId="0" applyFont="1" applyFill="1" applyBorder="1" applyAlignment="1" applyProtection="1">
      <alignment horizontal="center" vertical="center" wrapText="1"/>
      <protection locked="0"/>
    </xf>
    <xf numFmtId="0" fontId="96" fillId="0" borderId="10" xfId="0" applyFont="1" applyFill="1" applyBorder="1" applyAlignment="1" applyProtection="1">
      <alignment horizontal="center" vertical="center" wrapText="1"/>
      <protection locked="0"/>
    </xf>
    <xf numFmtId="0" fontId="94" fillId="0" borderId="10" xfId="0" applyFont="1" applyBorder="1" applyAlignment="1" applyProtection="1">
      <alignment horizontal="center" vertical="center" wrapText="1"/>
      <protection locked="0"/>
    </xf>
    <xf numFmtId="0" fontId="94" fillId="34" borderId="10" xfId="0" applyFont="1" applyFill="1" applyBorder="1" applyAlignment="1" applyProtection="1">
      <alignment horizontal="center" vertical="center" wrapText="1"/>
      <protection locked="0"/>
    </xf>
    <xf numFmtId="0" fontId="11" fillId="33" borderId="10" xfId="69" applyFont="1" applyFill="1" applyBorder="1" applyAlignment="1" applyProtection="1">
      <alignment horizontal="center" vertical="center"/>
      <protection/>
    </xf>
    <xf numFmtId="0" fontId="94" fillId="0" borderId="10" xfId="69" applyFont="1" applyFill="1" applyBorder="1" applyAlignment="1">
      <alignment horizontal="center" vertical="center"/>
      <protection/>
    </xf>
    <xf numFmtId="0" fontId="94" fillId="8" borderId="10" xfId="69" applyFont="1" applyFill="1" applyBorder="1" applyAlignment="1">
      <alignment horizontal="center" vertical="center"/>
      <protection/>
    </xf>
    <xf numFmtId="0" fontId="6" fillId="40" borderId="10" xfId="69" applyFont="1" applyFill="1" applyBorder="1" applyAlignment="1">
      <alignment horizontal="left" vertical="center" wrapText="1"/>
      <protection/>
    </xf>
    <xf numFmtId="0" fontId="7" fillId="34" borderId="10" xfId="69" applyFont="1" applyFill="1" applyBorder="1" applyAlignment="1">
      <alignment horizontal="center" vertical="center" wrapText="1"/>
      <protection/>
    </xf>
    <xf numFmtId="0" fontId="7" fillId="34" borderId="10" xfId="69" applyFont="1" applyFill="1" applyBorder="1" applyAlignment="1">
      <alignment horizontal="center" vertical="center"/>
      <protection/>
    </xf>
    <xf numFmtId="0" fontId="7" fillId="0" borderId="10" xfId="69" applyFont="1" applyBorder="1" applyAlignment="1">
      <alignment horizontal="center" vertical="center" wrapText="1"/>
      <protection/>
    </xf>
    <xf numFmtId="1" fontId="7" fillId="34" borderId="10" xfId="56" applyNumberFormat="1" applyFont="1" applyFill="1" applyBorder="1" applyAlignment="1">
      <alignment horizontal="center" vertical="center" wrapText="1"/>
    </xf>
    <xf numFmtId="9" fontId="7" fillId="33" borderId="10" xfId="74" applyFont="1" applyFill="1" applyBorder="1" applyAlignment="1">
      <alignment horizontal="center" vertical="center"/>
    </xf>
    <xf numFmtId="0" fontId="7" fillId="34" borderId="10" xfId="74" applyNumberFormat="1" applyFont="1" applyFill="1" applyBorder="1" applyAlignment="1">
      <alignment horizontal="center" vertical="center" wrapText="1"/>
    </xf>
    <xf numFmtId="0" fontId="7" fillId="0" borderId="10" xfId="69" applyFont="1" applyFill="1" applyBorder="1" applyAlignment="1">
      <alignment horizontal="left" vertical="center" wrapText="1"/>
      <protection/>
    </xf>
    <xf numFmtId="0" fontId="7" fillId="0" borderId="10" xfId="69" applyFont="1" applyFill="1" applyBorder="1" applyAlignment="1">
      <alignment horizontal="center" vertical="center"/>
      <protection/>
    </xf>
    <xf numFmtId="49" fontId="7" fillId="33" borderId="10" xfId="69" applyNumberFormat="1" applyFont="1" applyFill="1" applyBorder="1" applyAlignment="1">
      <alignment horizontal="center" vertical="center"/>
      <protection/>
    </xf>
    <xf numFmtId="0" fontId="90" fillId="34" borderId="10" xfId="0" applyFont="1" applyFill="1" applyBorder="1" applyAlignment="1">
      <alignment horizontal="center" vertical="center"/>
    </xf>
    <xf numFmtId="0" fontId="7" fillId="33" borderId="10" xfId="69" applyFont="1" applyFill="1" applyBorder="1" applyAlignment="1">
      <alignment horizontal="left" vertical="center" wrapText="1"/>
      <protection/>
    </xf>
    <xf numFmtId="0" fontId="21" fillId="33" borderId="10" xfId="69" applyFont="1" applyFill="1" applyBorder="1" applyAlignment="1">
      <alignment horizontal="center" vertical="center"/>
      <protection/>
    </xf>
    <xf numFmtId="0" fontId="6" fillId="40" borderId="10" xfId="69" applyFont="1" applyFill="1" applyBorder="1" applyAlignment="1">
      <alignment horizontal="center" vertical="center"/>
      <protection/>
    </xf>
    <xf numFmtId="9" fontId="6" fillId="40" borderId="10" xfId="74" applyFont="1" applyFill="1" applyBorder="1" applyAlignment="1">
      <alignment horizontal="center" vertical="center"/>
    </xf>
    <xf numFmtId="0" fontId="6" fillId="34" borderId="10" xfId="69" applyFont="1" applyFill="1" applyBorder="1" applyAlignment="1">
      <alignment horizontal="center" vertical="center" wrapText="1"/>
      <protection/>
    </xf>
    <xf numFmtId="0" fontId="7" fillId="34" borderId="10" xfId="69" applyFont="1" applyFill="1" applyBorder="1" applyAlignment="1">
      <alignment horizontal="justify" vertical="center" wrapText="1"/>
      <protection/>
    </xf>
    <xf numFmtId="14" fontId="7" fillId="33" borderId="10" xfId="69" applyNumberFormat="1" applyFont="1" applyFill="1" applyBorder="1" applyAlignment="1">
      <alignment horizontal="center" vertical="center" wrapText="1"/>
      <protection/>
    </xf>
    <xf numFmtId="187" fontId="7" fillId="0" borderId="10" xfId="74" applyNumberFormat="1" applyFont="1" applyFill="1" applyBorder="1" applyAlignment="1">
      <alignment horizontal="center" vertical="center" wrapText="1"/>
    </xf>
    <xf numFmtId="9" fontId="6" fillId="0" borderId="10" xfId="74" applyFont="1" applyFill="1" applyBorder="1" applyAlignment="1">
      <alignment horizontal="center" vertical="center"/>
    </xf>
    <xf numFmtId="0" fontId="89" fillId="8" borderId="20" xfId="69" applyFont="1" applyFill="1" applyBorder="1" applyAlignment="1">
      <alignment horizontal="center" vertical="center"/>
      <protection/>
    </xf>
    <xf numFmtId="0" fontId="89" fillId="8" borderId="49" xfId="69" applyFont="1" applyFill="1" applyBorder="1" applyAlignment="1">
      <alignment horizontal="center" vertical="center"/>
      <protection/>
    </xf>
    <xf numFmtId="0" fontId="89" fillId="8" borderId="21" xfId="69" applyFont="1" applyFill="1" applyBorder="1" applyAlignment="1">
      <alignment horizontal="center" vertical="center"/>
      <protection/>
    </xf>
    <xf numFmtId="0" fontId="7" fillId="33" borderId="10" xfId="69" applyFont="1" applyFill="1" applyBorder="1" applyAlignment="1" applyProtection="1">
      <alignment horizontal="center" vertical="center" wrapText="1"/>
      <protection locked="0"/>
    </xf>
    <xf numFmtId="0" fontId="89" fillId="8" borderId="10" xfId="69" applyFont="1" applyFill="1" applyBorder="1" applyAlignment="1">
      <alignment horizontal="center" vertical="center"/>
      <protection/>
    </xf>
    <xf numFmtId="0" fontId="89" fillId="0" borderId="10" xfId="69" applyFont="1" applyFill="1" applyBorder="1" applyAlignment="1">
      <alignment horizontal="center" vertical="center"/>
      <protection/>
    </xf>
    <xf numFmtId="0" fontId="7" fillId="46" borderId="60" xfId="0" applyFont="1" applyFill="1" applyBorder="1" applyAlignment="1">
      <alignment horizontal="left" vertical="center" wrapText="1"/>
    </xf>
    <xf numFmtId="0" fontId="7" fillId="46" borderId="61" xfId="0" applyFont="1" applyFill="1" applyBorder="1" applyAlignment="1">
      <alignment horizontal="left" vertical="center" wrapText="1"/>
    </xf>
    <xf numFmtId="0" fontId="7" fillId="46" borderId="62" xfId="0" applyFont="1" applyFill="1" applyBorder="1" applyAlignment="1">
      <alignment horizontal="left" vertical="center" wrapText="1"/>
    </xf>
    <xf numFmtId="0" fontId="7" fillId="46" borderId="63" xfId="0" applyFont="1" applyFill="1" applyBorder="1" applyAlignment="1">
      <alignment horizontal="center" vertical="center" wrapText="1"/>
    </xf>
    <xf numFmtId="0" fontId="7" fillId="46" borderId="64" xfId="0" applyFont="1" applyFill="1" applyBorder="1" applyAlignment="1">
      <alignment horizontal="center" vertical="center" wrapText="1"/>
    </xf>
    <xf numFmtId="0" fontId="7" fillId="46" borderId="65" xfId="0" applyFont="1" applyFill="1" applyBorder="1" applyAlignment="1">
      <alignment horizontal="center" vertical="center" wrapText="1"/>
    </xf>
    <xf numFmtId="0" fontId="107" fillId="46" borderId="66" xfId="0" applyFont="1" applyFill="1" applyBorder="1" applyAlignment="1">
      <alignment horizontal="left" vertical="center" wrapText="1"/>
    </xf>
    <xf numFmtId="0" fontId="107" fillId="46" borderId="67" xfId="0" applyFont="1" applyFill="1" applyBorder="1" applyAlignment="1">
      <alignment horizontal="left" vertical="center" wrapText="1"/>
    </xf>
    <xf numFmtId="0" fontId="107" fillId="46" borderId="68" xfId="0" applyFont="1" applyFill="1" applyBorder="1" applyAlignment="1">
      <alignment horizontal="left" vertical="center" wrapText="1"/>
    </xf>
    <xf numFmtId="0" fontId="6" fillId="40" borderId="10" xfId="69" applyFont="1" applyFill="1" applyBorder="1" applyAlignment="1">
      <alignment horizontal="justify" vertical="center" wrapText="1"/>
      <protection/>
    </xf>
    <xf numFmtId="0" fontId="6" fillId="40" borderId="10" xfId="69" applyFont="1" applyFill="1" applyBorder="1" applyAlignment="1" applyProtection="1">
      <alignment horizontal="center" vertical="center" wrapText="1"/>
      <protection locked="0"/>
    </xf>
    <xf numFmtId="0" fontId="6" fillId="33" borderId="10" xfId="69" applyFont="1" applyFill="1" applyBorder="1" applyAlignment="1" applyProtection="1">
      <alignment horizontal="center" vertical="center" wrapText="1"/>
      <protection locked="0"/>
    </xf>
    <xf numFmtId="0" fontId="7" fillId="33" borderId="10" xfId="69" applyFont="1" applyFill="1" applyBorder="1" applyAlignment="1" applyProtection="1">
      <alignment horizontal="center" vertical="center"/>
      <protection locked="0"/>
    </xf>
    <xf numFmtId="0" fontId="6" fillId="40" borderId="10" xfId="69" applyFont="1" applyFill="1" applyBorder="1" applyAlignment="1">
      <alignment horizontal="justify" vertical="center"/>
      <protection/>
    </xf>
    <xf numFmtId="0" fontId="6" fillId="40" borderId="10" xfId="69" applyFont="1" applyFill="1" applyBorder="1" applyAlignment="1" applyProtection="1">
      <alignment horizontal="justify" vertical="center" wrapText="1"/>
      <protection locked="0"/>
    </xf>
    <xf numFmtId="0" fontId="6" fillId="40" borderId="10" xfId="69" applyFont="1" applyFill="1" applyBorder="1" applyAlignment="1" applyProtection="1">
      <alignment horizontal="left" vertical="center" wrapText="1"/>
      <protection locked="0"/>
    </xf>
    <xf numFmtId="0" fontId="97" fillId="0" borderId="69" xfId="0" applyFont="1" applyBorder="1" applyAlignment="1" applyProtection="1">
      <alignment horizontal="center"/>
      <protection locked="0"/>
    </xf>
    <xf numFmtId="0" fontId="97" fillId="0" borderId="40" xfId="0" applyFont="1" applyBorder="1" applyAlignment="1" applyProtection="1">
      <alignment horizontal="center"/>
      <protection locked="0"/>
    </xf>
    <xf numFmtId="0" fontId="97" fillId="0" borderId="70" xfId="0" applyFont="1" applyBorder="1" applyAlignment="1" applyProtection="1">
      <alignment horizontal="center"/>
      <protection locked="0"/>
    </xf>
    <xf numFmtId="0" fontId="96" fillId="0" borderId="11" xfId="0" applyFont="1" applyFill="1" applyBorder="1" applyAlignment="1" applyProtection="1">
      <alignment horizontal="center" vertical="center" wrapText="1"/>
      <protection locked="0"/>
    </xf>
    <xf numFmtId="0" fontId="96" fillId="0" borderId="51" xfId="0" applyFont="1" applyFill="1" applyBorder="1" applyAlignment="1" applyProtection="1">
      <alignment horizontal="center" vertical="center" wrapText="1"/>
      <protection locked="0"/>
    </xf>
    <xf numFmtId="0" fontId="96" fillId="0" borderId="54" xfId="0" applyFont="1" applyFill="1" applyBorder="1" applyAlignment="1" applyProtection="1">
      <alignment horizontal="center" vertical="center" wrapText="1"/>
      <protection locked="0"/>
    </xf>
    <xf numFmtId="0" fontId="0" fillId="0" borderId="69" xfId="0" applyBorder="1" applyAlignment="1">
      <alignment horizontal="center"/>
    </xf>
    <xf numFmtId="0" fontId="0" fillId="0" borderId="40" xfId="0" applyBorder="1" applyAlignment="1">
      <alignment horizontal="center"/>
    </xf>
    <xf numFmtId="0" fontId="0" fillId="0" borderId="70" xfId="0" applyBorder="1" applyAlignment="1">
      <alignment horizontal="center"/>
    </xf>
    <xf numFmtId="0" fontId="96" fillId="0" borderId="11" xfId="0" applyFont="1" applyBorder="1" applyAlignment="1" applyProtection="1">
      <alignment horizontal="center" vertical="center" wrapText="1"/>
      <protection locked="0"/>
    </xf>
    <xf numFmtId="0" fontId="96" fillId="0" borderId="51" xfId="0" applyFont="1" applyBorder="1" applyAlignment="1" applyProtection="1">
      <alignment horizontal="center" vertical="center" wrapText="1"/>
      <protection locked="0"/>
    </xf>
    <xf numFmtId="0" fontId="96" fillId="0" borderId="54" xfId="0" applyFont="1" applyBorder="1" applyAlignment="1" applyProtection="1">
      <alignment horizontal="center" vertical="center" wrapText="1"/>
      <protection locked="0"/>
    </xf>
    <xf numFmtId="0" fontId="85" fillId="34" borderId="11" xfId="0" applyFont="1" applyFill="1" applyBorder="1" applyAlignment="1">
      <alignment horizontal="center"/>
    </xf>
    <xf numFmtId="0" fontId="85" fillId="34" borderId="51" xfId="0" applyFont="1" applyFill="1" applyBorder="1" applyAlignment="1">
      <alignment horizontal="center"/>
    </xf>
    <xf numFmtId="0" fontId="85" fillId="34" borderId="54" xfId="0" applyFont="1" applyFill="1" applyBorder="1" applyAlignment="1">
      <alignment horizontal="center"/>
    </xf>
    <xf numFmtId="0" fontId="108" fillId="47" borderId="20" xfId="0" applyFont="1" applyFill="1" applyBorder="1" applyAlignment="1">
      <alignment horizontal="center"/>
    </xf>
    <xf numFmtId="0" fontId="108" fillId="47" borderId="49" xfId="0" applyFont="1" applyFill="1" applyBorder="1" applyAlignment="1">
      <alignment horizontal="center"/>
    </xf>
    <xf numFmtId="0" fontId="108" fillId="47" borderId="21" xfId="0" applyFont="1" applyFill="1" applyBorder="1" applyAlignment="1">
      <alignment horizontal="center"/>
    </xf>
    <xf numFmtId="0" fontId="85" fillId="14" borderId="20" xfId="0" applyFont="1" applyFill="1" applyBorder="1" applyAlignment="1">
      <alignment horizontal="center" vertical="center" wrapText="1"/>
    </xf>
    <xf numFmtId="0" fontId="85" fillId="14" borderId="21" xfId="0" applyFont="1" applyFill="1" applyBorder="1" applyAlignment="1">
      <alignment horizontal="center" vertical="center" wrapText="1"/>
    </xf>
    <xf numFmtId="9" fontId="85" fillId="14" borderId="20" xfId="73" applyFont="1" applyFill="1" applyBorder="1" applyAlignment="1">
      <alignment horizontal="center" vertical="center" wrapText="1"/>
    </xf>
    <xf numFmtId="9" fontId="85" fillId="14" borderId="21" xfId="73" applyFont="1" applyFill="1" applyBorder="1" applyAlignment="1">
      <alignment horizontal="center" vertical="center" wrapText="1"/>
    </xf>
    <xf numFmtId="0" fontId="71" fillId="48" borderId="58" xfId="0" applyFont="1" applyFill="1" applyBorder="1" applyAlignment="1">
      <alignment horizontal="center"/>
    </xf>
    <xf numFmtId="0" fontId="71" fillId="48" borderId="0" xfId="0" applyFont="1" applyFill="1" applyBorder="1" applyAlignment="1">
      <alignment horizontal="center"/>
    </xf>
    <xf numFmtId="0" fontId="0" fillId="0" borderId="24" xfId="0" applyBorder="1" applyAlignment="1">
      <alignment horizontal="center" vertical="center"/>
    </xf>
    <xf numFmtId="0" fontId="0" fillId="0" borderId="22" xfId="0" applyBorder="1" applyAlignment="1">
      <alignment horizontal="center" vertical="center"/>
    </xf>
    <xf numFmtId="0" fontId="0" fillId="0" borderId="29" xfId="0" applyBorder="1" applyAlignment="1">
      <alignment horizontal="center" vertical="center" wrapText="1"/>
    </xf>
    <xf numFmtId="0" fontId="0" fillId="0" borderId="53" xfId="0" applyBorder="1" applyAlignment="1">
      <alignment horizontal="center" vertical="center" wrapText="1"/>
    </xf>
    <xf numFmtId="9" fontId="0" fillId="0" borderId="29" xfId="73" applyNumberFormat="1" applyFont="1" applyBorder="1" applyAlignment="1">
      <alignment horizontal="center" vertical="center"/>
    </xf>
    <xf numFmtId="9" fontId="0" fillId="0" borderId="53" xfId="73" applyNumberFormat="1" applyFont="1" applyBorder="1" applyAlignment="1">
      <alignment horizontal="center" vertical="center"/>
    </xf>
    <xf numFmtId="0" fontId="0" fillId="0" borderId="13" xfId="0" applyBorder="1" applyAlignment="1">
      <alignment horizontal="center" vertical="center"/>
    </xf>
    <xf numFmtId="0" fontId="0" fillId="0" borderId="16" xfId="0" applyBorder="1" applyAlignment="1">
      <alignment horizontal="center" vertical="center" wrapText="1"/>
    </xf>
    <xf numFmtId="9" fontId="0" fillId="0" borderId="16" xfId="73" applyNumberFormat="1" applyFont="1" applyBorder="1" applyAlignment="1">
      <alignment horizontal="center" vertical="center"/>
    </xf>
    <xf numFmtId="0" fontId="7" fillId="0" borderId="10" xfId="69" applyFont="1" applyFill="1" applyBorder="1" applyAlignment="1" applyProtection="1">
      <alignment horizontal="center" vertical="center" wrapText="1"/>
      <protection locked="0"/>
    </xf>
    <xf numFmtId="0" fontId="6" fillId="0" borderId="10" xfId="69" applyFont="1" applyFill="1" applyBorder="1" applyAlignment="1" applyProtection="1">
      <alignment horizontal="center" vertical="center" wrapText="1"/>
      <protection locked="0"/>
    </xf>
    <xf numFmtId="0" fontId="7" fillId="0" borderId="60" xfId="0" applyFont="1" applyFill="1" applyBorder="1" applyAlignment="1">
      <alignment horizontal="left" vertical="center" wrapText="1"/>
    </xf>
    <xf numFmtId="0" fontId="7" fillId="0" borderId="61" xfId="0" applyFont="1" applyFill="1" applyBorder="1" applyAlignment="1">
      <alignment horizontal="left" vertical="center" wrapText="1"/>
    </xf>
    <xf numFmtId="0" fontId="7" fillId="0" borderId="62" xfId="0" applyFont="1" applyFill="1" applyBorder="1" applyAlignment="1">
      <alignment horizontal="left" vertical="center" wrapText="1"/>
    </xf>
    <xf numFmtId="0" fontId="107" fillId="0" borderId="63" xfId="0" applyFont="1" applyFill="1" applyBorder="1" applyAlignment="1">
      <alignment horizontal="center" vertical="center"/>
    </xf>
    <xf numFmtId="0" fontId="107" fillId="0" borderId="64" xfId="0" applyFont="1" applyFill="1" applyBorder="1" applyAlignment="1">
      <alignment horizontal="center" vertical="center"/>
    </xf>
    <xf numFmtId="0" fontId="107" fillId="0" borderId="65" xfId="0" applyFont="1" applyFill="1" applyBorder="1" applyAlignment="1">
      <alignment horizontal="center" vertical="center"/>
    </xf>
    <xf numFmtId="0" fontId="107" fillId="0" borderId="66" xfId="0" applyFont="1" applyFill="1" applyBorder="1" applyAlignment="1">
      <alignment horizontal="justify" vertical="center" wrapText="1"/>
    </xf>
    <xf numFmtId="0" fontId="107" fillId="0" borderId="67" xfId="0" applyFont="1" applyFill="1" applyBorder="1" applyAlignment="1">
      <alignment horizontal="justify" vertical="center" wrapText="1"/>
    </xf>
    <xf numFmtId="0" fontId="107" fillId="0" borderId="68" xfId="0" applyFont="1" applyFill="1" applyBorder="1" applyAlignment="1">
      <alignment horizontal="justify" vertical="center" wrapText="1"/>
    </xf>
    <xf numFmtId="9" fontId="7" fillId="0" borderId="10" xfId="74" applyFont="1" applyFill="1" applyBorder="1" applyAlignment="1">
      <alignment horizontal="center" vertical="center"/>
    </xf>
    <xf numFmtId="0" fontId="7" fillId="49" borderId="71" xfId="0" applyFont="1" applyFill="1" applyBorder="1" applyAlignment="1">
      <alignment horizontal="left" vertical="center" wrapText="1"/>
    </xf>
    <xf numFmtId="0" fontId="22" fillId="34" borderId="64" xfId="0" applyFont="1" applyFill="1" applyBorder="1" applyAlignment="1">
      <alignment/>
    </xf>
    <xf numFmtId="0" fontId="22" fillId="34" borderId="65" xfId="0" applyFont="1" applyFill="1" applyBorder="1" applyAlignment="1">
      <alignment/>
    </xf>
    <xf numFmtId="0" fontId="7" fillId="0" borderId="10" xfId="69" applyFont="1" applyFill="1" applyBorder="1" applyAlignment="1">
      <alignment horizontal="center" vertical="center" wrapText="1"/>
      <protection/>
    </xf>
    <xf numFmtId="0" fontId="109" fillId="34" borderId="10" xfId="69" applyFont="1" applyFill="1" applyBorder="1" applyAlignment="1">
      <alignment horizontal="center" vertical="center" wrapText="1"/>
      <protection/>
    </xf>
    <xf numFmtId="0" fontId="7" fillId="44" borderId="10" xfId="69" applyFont="1" applyFill="1" applyBorder="1" applyAlignment="1">
      <alignment horizontal="center" vertical="center"/>
      <protection/>
    </xf>
    <xf numFmtId="0" fontId="7" fillId="0" borderId="10" xfId="69" applyFont="1" applyBorder="1" applyAlignment="1">
      <alignment horizontal="left" vertical="center" wrapText="1"/>
      <protection/>
    </xf>
    <xf numFmtId="0" fontId="7" fillId="0" borderId="10" xfId="69" applyFont="1" applyFill="1" applyBorder="1" applyAlignment="1">
      <alignment horizontal="justify" vertical="center" wrapText="1"/>
      <protection/>
    </xf>
    <xf numFmtId="0" fontId="0" fillId="0" borderId="72" xfId="0" applyFont="1" applyBorder="1" applyAlignment="1">
      <alignment horizontal="center" vertical="center"/>
    </xf>
    <xf numFmtId="0" fontId="22" fillId="0" borderId="73" xfId="0" applyFont="1" applyBorder="1" applyAlignment="1">
      <alignment/>
    </xf>
    <xf numFmtId="0" fontId="0" fillId="0" borderId="72" xfId="0" applyFont="1" applyBorder="1" applyAlignment="1">
      <alignment horizontal="center" vertical="center" wrapText="1"/>
    </xf>
    <xf numFmtId="9" fontId="0" fillId="0" borderId="72" xfId="0" applyNumberFormat="1" applyFont="1" applyBorder="1" applyAlignment="1">
      <alignment horizontal="center" vertical="center"/>
    </xf>
    <xf numFmtId="0" fontId="2" fillId="35" borderId="10" xfId="68" applyFont="1" applyFill="1" applyBorder="1" applyAlignment="1">
      <alignment horizontal="center" vertical="center"/>
      <protection/>
    </xf>
    <xf numFmtId="0" fontId="2" fillId="0" borderId="55" xfId="70" applyFont="1" applyFill="1" applyBorder="1" applyAlignment="1">
      <alignment horizontal="center" vertical="center" wrapText="1"/>
      <protection/>
    </xf>
    <xf numFmtId="0" fontId="2" fillId="0" borderId="33" xfId="70" applyFont="1" applyFill="1" applyBorder="1" applyAlignment="1">
      <alignment horizontal="center" vertical="center" wrapText="1"/>
      <protection/>
    </xf>
    <xf numFmtId="0" fontId="2" fillId="0" borderId="56" xfId="70" applyFont="1" applyFill="1" applyBorder="1" applyAlignment="1">
      <alignment horizontal="center" vertical="center" wrapText="1"/>
      <protection/>
    </xf>
    <xf numFmtId="49" fontId="10" fillId="37" borderId="69" xfId="70" applyNumberFormat="1" applyFont="1" applyFill="1" applyBorder="1" applyAlignment="1">
      <alignment horizontal="center" vertical="center" wrapText="1"/>
      <protection/>
    </xf>
    <xf numFmtId="49" fontId="10" fillId="37" borderId="74" xfId="70" applyNumberFormat="1" applyFont="1" applyFill="1" applyBorder="1" applyAlignment="1">
      <alignment horizontal="center" vertical="center" wrapText="1"/>
      <protection/>
    </xf>
    <xf numFmtId="0" fontId="2" fillId="0" borderId="75" xfId="70" applyFont="1" applyBorder="1" applyAlignment="1">
      <alignment horizontal="center" vertical="center" wrapText="1"/>
      <protection/>
    </xf>
    <xf numFmtId="0" fontId="2" fillId="0" borderId="76" xfId="70" applyFont="1" applyBorder="1" applyAlignment="1">
      <alignment horizontal="center" vertical="center" wrapText="1"/>
      <protection/>
    </xf>
    <xf numFmtId="0" fontId="2" fillId="0" borderId="77" xfId="70" applyFont="1" applyBorder="1" applyAlignment="1">
      <alignment horizontal="center" vertical="center" wrapText="1"/>
      <protection/>
    </xf>
    <xf numFmtId="49" fontId="12" fillId="37" borderId="78" xfId="70" applyNumberFormat="1" applyFont="1" applyFill="1" applyBorder="1" applyAlignment="1">
      <alignment horizontal="center" vertical="center" wrapText="1"/>
      <protection/>
    </xf>
    <xf numFmtId="49" fontId="12" fillId="37" borderId="43" xfId="70" applyNumberFormat="1" applyFont="1" applyFill="1" applyBorder="1" applyAlignment="1">
      <alignment horizontal="center" vertical="center" wrapText="1"/>
      <protection/>
    </xf>
    <xf numFmtId="0" fontId="2" fillId="0" borderId="10" xfId="70" applyFont="1" applyBorder="1" applyAlignment="1">
      <alignment horizontal="center" vertical="center" wrapText="1"/>
      <protection/>
    </xf>
    <xf numFmtId="3" fontId="2" fillId="35" borderId="21" xfId="71" applyNumberFormat="1" applyFont="1" applyFill="1" applyBorder="1" applyAlignment="1">
      <alignment horizontal="center" vertical="center"/>
      <protection/>
    </xf>
    <xf numFmtId="3" fontId="2" fillId="35" borderId="10" xfId="71" applyNumberFormat="1" applyFont="1" applyFill="1" applyBorder="1" applyAlignment="1">
      <alignment horizontal="center" vertical="center"/>
      <protection/>
    </xf>
    <xf numFmtId="0" fontId="6" fillId="0" borderId="10" xfId="0" applyFont="1" applyFill="1" applyBorder="1" applyAlignment="1" applyProtection="1">
      <alignment horizontal="center" vertical="center" wrapText="1"/>
      <protection/>
    </xf>
    <xf numFmtId="0" fontId="9" fillId="0" borderId="79" xfId="67" applyFont="1" applyFill="1" applyBorder="1" applyAlignment="1">
      <alignment horizontal="center" vertical="center" wrapText="1"/>
      <protection/>
    </xf>
    <xf numFmtId="0" fontId="9" fillId="0" borderId="80" xfId="67" applyFont="1" applyFill="1" applyBorder="1" applyAlignment="1">
      <alignment horizontal="center" vertical="center" wrapText="1"/>
      <protection/>
    </xf>
    <xf numFmtId="0" fontId="9" fillId="0" borderId="81" xfId="67" applyFont="1" applyFill="1" applyBorder="1" applyAlignment="1">
      <alignment horizontal="center" vertical="center" wrapText="1"/>
      <protection/>
    </xf>
    <xf numFmtId="0" fontId="6" fillId="36" borderId="11" xfId="67" applyFont="1" applyFill="1" applyBorder="1" applyAlignment="1">
      <alignment horizontal="center" vertical="center"/>
      <protection/>
    </xf>
    <xf numFmtId="0" fontId="6" fillId="36" borderId="54" xfId="67" applyFont="1" applyFill="1" applyBorder="1" applyAlignment="1">
      <alignment horizontal="center" vertical="center"/>
      <protection/>
    </xf>
    <xf numFmtId="0" fontId="2" fillId="0" borderId="10" xfId="0" applyFont="1" applyFill="1" applyBorder="1" applyAlignment="1" applyProtection="1">
      <alignment horizontal="center" vertical="center" wrapText="1"/>
      <protection/>
    </xf>
    <xf numFmtId="0" fontId="14" fillId="0" borderId="10" xfId="67" applyFont="1" applyFill="1" applyBorder="1" applyAlignment="1">
      <alignment horizontal="center" vertical="center" wrapText="1"/>
      <protection/>
    </xf>
    <xf numFmtId="188" fontId="15" fillId="36" borderId="20" xfId="67" applyNumberFormat="1" applyFont="1" applyFill="1" applyBorder="1" applyAlignment="1" applyProtection="1">
      <alignment horizontal="center" vertical="center" wrapText="1"/>
      <protection/>
    </xf>
    <xf numFmtId="188" fontId="15" fillId="36" borderId="49" xfId="67" applyNumberFormat="1" applyFont="1" applyFill="1" applyBorder="1" applyAlignment="1" applyProtection="1">
      <alignment horizontal="center" vertical="center" wrapText="1"/>
      <protection/>
    </xf>
    <xf numFmtId="188" fontId="15" fillId="36" borderId="21" xfId="67" applyNumberFormat="1" applyFont="1" applyFill="1" applyBorder="1" applyAlignment="1" applyProtection="1">
      <alignment horizontal="center" vertical="center" wrapText="1"/>
      <protection/>
    </xf>
    <xf numFmtId="187" fontId="15" fillId="36" borderId="20" xfId="67" applyNumberFormat="1" applyFont="1" applyFill="1" applyBorder="1" applyAlignment="1" applyProtection="1">
      <alignment horizontal="center" vertical="center" wrapText="1"/>
      <protection/>
    </xf>
    <xf numFmtId="187" fontId="15" fillId="36" borderId="49" xfId="67" applyNumberFormat="1" applyFont="1" applyFill="1" applyBorder="1" applyAlignment="1" applyProtection="1">
      <alignment horizontal="center" vertical="center" wrapText="1"/>
      <protection/>
    </xf>
    <xf numFmtId="187" fontId="15" fillId="36" borderId="21" xfId="67" applyNumberFormat="1" applyFont="1" applyFill="1" applyBorder="1" applyAlignment="1" applyProtection="1">
      <alignment horizontal="center" vertical="center" wrapText="1"/>
      <protection/>
    </xf>
    <xf numFmtId="0" fontId="13" fillId="0" borderId="10" xfId="67" applyFont="1" applyBorder="1" applyAlignment="1" applyProtection="1">
      <alignment horizontal="center" vertical="center" wrapText="1"/>
      <protection locked="0"/>
    </xf>
    <xf numFmtId="0" fontId="11" fillId="36" borderId="10" xfId="67" applyFont="1" applyFill="1" applyBorder="1" applyAlignment="1">
      <alignment horizontal="center" vertical="center"/>
      <protection/>
    </xf>
    <xf numFmtId="0" fontId="7" fillId="36" borderId="11" xfId="67" applyFont="1" applyFill="1" applyBorder="1" applyAlignment="1">
      <alignment horizontal="center"/>
      <protection/>
    </xf>
    <xf numFmtId="0" fontId="7" fillId="36" borderId="51" xfId="67" applyFont="1" applyFill="1" applyBorder="1" applyAlignment="1">
      <alignment horizontal="center"/>
      <protection/>
    </xf>
    <xf numFmtId="0" fontId="7" fillId="36" borderId="82" xfId="67" applyFont="1" applyFill="1" applyBorder="1" applyAlignment="1">
      <alignment horizontal="center"/>
      <protection/>
    </xf>
    <xf numFmtId="187" fontId="13" fillId="34" borderId="10" xfId="67" applyNumberFormat="1" applyFont="1" applyFill="1" applyBorder="1" applyAlignment="1" applyProtection="1">
      <alignment horizontal="center" vertical="center" wrapText="1"/>
      <protection locked="0"/>
    </xf>
    <xf numFmtId="188" fontId="11" fillId="36" borderId="20" xfId="67" applyNumberFormat="1" applyFont="1" applyFill="1" applyBorder="1" applyAlignment="1">
      <alignment horizontal="center" vertical="center" wrapText="1"/>
      <protection/>
    </xf>
    <xf numFmtId="188" fontId="11" fillId="36" borderId="49" xfId="67" applyNumberFormat="1" applyFont="1" applyFill="1" applyBorder="1" applyAlignment="1">
      <alignment horizontal="center" vertical="center" wrapText="1"/>
      <protection/>
    </xf>
    <xf numFmtId="188" fontId="11" fillId="36" borderId="21" xfId="67" applyNumberFormat="1" applyFont="1" applyFill="1" applyBorder="1" applyAlignment="1">
      <alignment horizontal="center" vertical="center" wrapText="1"/>
      <protection/>
    </xf>
    <xf numFmtId="0" fontId="11" fillId="50" borderId="10" xfId="67" applyFont="1" applyFill="1" applyBorder="1" applyAlignment="1">
      <alignment horizontal="center" vertical="center" wrapText="1"/>
      <protection/>
    </xf>
    <xf numFmtId="0" fontId="15" fillId="50" borderId="10" xfId="67" applyFont="1" applyFill="1" applyBorder="1" applyAlignment="1">
      <alignment horizontal="center" vertical="center" wrapText="1"/>
      <protection/>
    </xf>
    <xf numFmtId="0" fontId="110" fillId="51" borderId="10" xfId="67" applyFont="1" applyFill="1" applyBorder="1" applyAlignment="1">
      <alignment horizontal="center" vertical="center" wrapText="1"/>
      <protection/>
    </xf>
    <xf numFmtId="186" fontId="13" fillId="0" borderId="10" xfId="37" applyFont="1" applyBorder="1" applyAlignment="1">
      <alignment horizontal="center" vertical="center" wrapText="1"/>
    </xf>
    <xf numFmtId="188" fontId="13" fillId="2" borderId="25" xfId="67" applyNumberFormat="1" applyFont="1" applyFill="1" applyBorder="1" applyAlignment="1">
      <alignment horizontal="center" vertical="center" wrapText="1"/>
      <protection/>
    </xf>
    <xf numFmtId="188" fontId="13" fillId="2" borderId="50" xfId="67" applyNumberFormat="1" applyFont="1" applyFill="1" applyBorder="1" applyAlignment="1">
      <alignment horizontal="center" vertical="center" wrapText="1"/>
      <protection/>
    </xf>
    <xf numFmtId="188" fontId="13" fillId="2" borderId="57" xfId="67" applyNumberFormat="1" applyFont="1" applyFill="1" applyBorder="1" applyAlignment="1">
      <alignment horizontal="center" vertical="center" wrapText="1"/>
      <protection/>
    </xf>
    <xf numFmtId="188" fontId="13" fillId="2" borderId="58" xfId="67" applyNumberFormat="1" applyFont="1" applyFill="1" applyBorder="1" applyAlignment="1">
      <alignment horizontal="center" vertical="center" wrapText="1"/>
      <protection/>
    </xf>
    <xf numFmtId="188" fontId="13" fillId="2" borderId="0" xfId="67" applyNumberFormat="1" applyFont="1" applyFill="1" applyBorder="1" applyAlignment="1">
      <alignment horizontal="center" vertical="center" wrapText="1"/>
      <protection/>
    </xf>
    <xf numFmtId="188" fontId="13" fillId="2" borderId="59" xfId="67" applyNumberFormat="1" applyFont="1" applyFill="1" applyBorder="1" applyAlignment="1">
      <alignment horizontal="center" vertical="center" wrapText="1"/>
      <protection/>
    </xf>
    <xf numFmtId="188" fontId="13" fillId="2" borderId="15" xfId="67" applyNumberFormat="1" applyFont="1" applyFill="1" applyBorder="1" applyAlignment="1">
      <alignment horizontal="center" vertical="center" wrapText="1"/>
      <protection/>
    </xf>
    <xf numFmtId="188" fontId="13" fillId="2" borderId="48" xfId="67" applyNumberFormat="1" applyFont="1" applyFill="1" applyBorder="1" applyAlignment="1">
      <alignment horizontal="center" vertical="center" wrapText="1"/>
      <protection/>
    </xf>
    <xf numFmtId="188" fontId="13" fillId="2" borderId="17" xfId="67" applyNumberFormat="1" applyFont="1" applyFill="1" applyBorder="1" applyAlignment="1">
      <alignment horizontal="center" vertical="center" wrapText="1"/>
      <protection/>
    </xf>
    <xf numFmtId="0" fontId="88" fillId="0" borderId="10" xfId="0" applyFont="1" applyFill="1" applyBorder="1" applyAlignment="1" applyProtection="1">
      <alignment horizontal="center" vertical="center" wrapText="1"/>
      <protection/>
    </xf>
  </cellXfs>
  <cellStyles count="6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Coma 2" xfId="37"/>
    <cellStyle name="Coma 2 2" xfId="38"/>
    <cellStyle name="Encabezado 1" xfId="39"/>
    <cellStyle name="Encabezado 4" xfId="40"/>
    <cellStyle name="Énfasis1" xfId="41"/>
    <cellStyle name="Énfasis2" xfId="42"/>
    <cellStyle name="Énfasis3" xfId="43"/>
    <cellStyle name="Énfasis4" xfId="44"/>
    <cellStyle name="Énfasis5" xfId="45"/>
    <cellStyle name="Énfasis6" xfId="46"/>
    <cellStyle name="Entrada" xfId="47"/>
    <cellStyle name="Hyperlink" xfId="48"/>
    <cellStyle name="Hipervínculo 2" xfId="49"/>
    <cellStyle name="Followed Hyperlink" xfId="50"/>
    <cellStyle name="Incorrecto" xfId="51"/>
    <cellStyle name="Comma" xfId="52"/>
    <cellStyle name="Comma [0]" xfId="53"/>
    <cellStyle name="Millares 2" xfId="54"/>
    <cellStyle name="Millares 2 2" xfId="55"/>
    <cellStyle name="Millares 3" xfId="56"/>
    <cellStyle name="Millares 5" xfId="57"/>
    <cellStyle name="Millares 8" xfId="58"/>
    <cellStyle name="Millares 8 2" xfId="59"/>
    <cellStyle name="Currency" xfId="60"/>
    <cellStyle name="Currency [0]" xfId="61"/>
    <cellStyle name="Moneda 2" xfId="62"/>
    <cellStyle name="Moneda 2 2" xfId="63"/>
    <cellStyle name="Neutral" xfId="64"/>
    <cellStyle name="Normal 2" xfId="65"/>
    <cellStyle name="Normal 2 2" xfId="66"/>
    <cellStyle name="Normal 3" xfId="67"/>
    <cellStyle name="Normal 3 2" xfId="68"/>
    <cellStyle name="Normal 4" xfId="69"/>
    <cellStyle name="Normal 8" xfId="70"/>
    <cellStyle name="Normal_573_2009_ Actualizado 22_12_2009" xfId="71"/>
    <cellStyle name="Notas" xfId="72"/>
    <cellStyle name="Percent" xfId="73"/>
    <cellStyle name="Porcentual 2" xfId="74"/>
    <cellStyle name="Salida" xfId="75"/>
    <cellStyle name="Texto de advertencia" xfId="76"/>
    <cellStyle name="Texto explicativo" xfId="77"/>
    <cellStyle name="Título" xfId="78"/>
    <cellStyle name="Título 2" xfId="79"/>
    <cellStyle name="Título 3" xfId="80"/>
    <cellStyle name="Total" xfId="81"/>
  </cellStyles>
  <dxfs count="5">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externalLink" Target="externalLinks/externalLink2.xml" /><Relationship Id="rId14" Type="http://schemas.openxmlformats.org/officeDocument/2006/relationships/externalLink" Target="externalLinks/externalLink3.xml" /><Relationship Id="rId15" Type="http://schemas.openxmlformats.org/officeDocument/2006/relationships/externalLink" Target="externalLinks/externalLink4.xml" /><Relationship Id="rId16" Type="http://schemas.openxmlformats.org/officeDocument/2006/relationships/externalLink" Target="externalLinks/externalLink5.xml" /><Relationship Id="rId17" Type="http://schemas.openxmlformats.org/officeDocument/2006/relationships/externalLink" Target="externalLinks/externalLink6.xml" /><Relationship Id="rId1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75"/>
          <c:y val="-0.00925"/>
          <c:w val="0.7"/>
          <c:h val="0.99475"/>
        </c:manualLayout>
      </c:layout>
      <c:lineChart>
        <c:grouping val="standard"/>
        <c:varyColors val="0"/>
        <c:ser>
          <c:idx val="0"/>
          <c:order val="0"/>
          <c:tx>
            <c:strRef>
              <c:f>8!$D$29</c:f>
              <c:strCache>
                <c:ptCount val="1"/>
                <c:pt idx="0">
                  <c:v>Numerador Acumulado (Variable 1)</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8!$B$30:$B$41</c:f>
              <c:strCache/>
            </c:strRef>
          </c:cat>
          <c:val>
            <c:numRef>
              <c:f>8!$D$30:$D$41</c:f>
              <c:numCache/>
            </c:numRef>
          </c:val>
          <c:smooth val="0"/>
        </c:ser>
        <c:ser>
          <c:idx val="1"/>
          <c:order val="1"/>
          <c:tx>
            <c:strRef>
              <c:f>8!$F$29</c:f>
              <c:strCache>
                <c:ptCount val="1"/>
                <c:pt idx="0">
                  <c:v>Denominador Acumulado (Variable 2)</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Ref>
              <c:f>8!$B$30:$B$41</c:f>
              <c:strCache/>
            </c:strRef>
          </c:cat>
          <c:val>
            <c:numRef>
              <c:f>8!$F$30:$F$41</c:f>
              <c:numCache/>
            </c:numRef>
          </c:val>
          <c:smooth val="0"/>
        </c:ser>
        <c:marker val="1"/>
        <c:axId val="7106115"/>
        <c:axId val="63955036"/>
      </c:lineChart>
      <c:catAx>
        <c:axId val="7106115"/>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63955036"/>
        <c:crosses val="autoZero"/>
        <c:auto val="1"/>
        <c:lblOffset val="100"/>
        <c:tickLblSkip val="1"/>
        <c:noMultiLvlLbl val="0"/>
      </c:catAx>
      <c:valAx>
        <c:axId val="63955036"/>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7106115"/>
        <c:crossesAt val="1"/>
        <c:crossBetween val="between"/>
        <c:dispUnits/>
      </c:valAx>
      <c:spPr>
        <a:solidFill>
          <a:srgbClr val="FFFFFF"/>
        </a:solidFill>
        <a:ln w="3175">
          <a:noFill/>
        </a:ln>
      </c:spPr>
    </c:plotArea>
    <c:legend>
      <c:legendPos val="r"/>
      <c:layout>
        <c:manualLayout>
          <c:xMode val="edge"/>
          <c:yMode val="edge"/>
          <c:x val="0.73875"/>
          <c:y val="0.4415"/>
          <c:w val="0.25275"/>
          <c:h val="0.1055"/>
        </c:manualLayout>
      </c:layout>
      <c:overlay val="0"/>
      <c:spPr>
        <a:noFill/>
        <a:ln w="3175">
          <a:noFill/>
        </a:ln>
      </c:spPr>
      <c:txPr>
        <a:bodyPr vert="horz" rot="0"/>
        <a:lstStyle/>
        <a:p>
          <a:pPr>
            <a:defRPr lang="en-US" cap="none" sz="385"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75"/>
          <c:y val="-0.00925"/>
          <c:w val="0.68475"/>
          <c:h val="0.99475"/>
        </c:manualLayout>
      </c:layout>
      <c:lineChart>
        <c:grouping val="standard"/>
        <c:varyColors val="0"/>
        <c:ser>
          <c:idx val="0"/>
          <c:order val="0"/>
          <c:tx>
            <c:strRef>
              <c:f>'[4]8'!$D$29</c:f>
              <c:strCache>
                <c:ptCount val="1"/>
                <c:pt idx="0">
                  <c:v>Numerador Acumulado (Variable 1)</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'[4]8'!$B$30:$B$41</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'[4]8'!$D$30:$D$41</c:f>
              <c:numCache>
                <c:ptCount val="12"/>
                <c:pt idx="0">
                  <c:v>0</c:v>
                </c:pt>
                <c:pt idx="1">
                  <c:v>0</c:v>
                </c:pt>
                <c:pt idx="2">
                  <c:v>0</c:v>
                </c:pt>
                <c:pt idx="3">
                  <c:v>0</c:v>
                </c:pt>
                <c:pt idx="4">
                  <c:v>0</c:v>
                </c:pt>
                <c:pt idx="5">
                  <c:v>0</c:v>
                </c:pt>
                <c:pt idx="6">
                  <c:v>0.4</c:v>
                </c:pt>
                <c:pt idx="7">
                  <c:v>0.4</c:v>
                </c:pt>
                <c:pt idx="8">
                  <c:v>0.6000000000000001</c:v>
                </c:pt>
                <c:pt idx="9">
                  <c:v>0.6000000000000001</c:v>
                </c:pt>
                <c:pt idx="10">
                  <c:v>0.6000000000000001</c:v>
                </c:pt>
                <c:pt idx="11">
                  <c:v>0.6000000000000001</c:v>
                </c:pt>
              </c:numCache>
            </c:numRef>
          </c:val>
          <c:smooth val="0"/>
        </c:ser>
        <c:ser>
          <c:idx val="1"/>
          <c:order val="1"/>
          <c:tx>
            <c:strRef>
              <c:f>'[4]8'!$F$29</c:f>
              <c:strCache>
                <c:ptCount val="1"/>
                <c:pt idx="0">
                  <c:v>Denominador Acumulado (Variable 2)</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Ref>
              <c:f>'[4]8'!$B$30:$B$41</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'[4]8'!$F$30:$F$41</c:f>
              <c:numCache>
                <c:ptCount val="12"/>
                <c:pt idx="0">
                  <c:v>0</c:v>
                </c:pt>
                <c:pt idx="1">
                  <c:v>0</c:v>
                </c:pt>
                <c:pt idx="2">
                  <c:v>0</c:v>
                </c:pt>
                <c:pt idx="3">
                  <c:v>0</c:v>
                </c:pt>
                <c:pt idx="4">
                  <c:v>0</c:v>
                </c:pt>
                <c:pt idx="5">
                  <c:v>0</c:v>
                </c:pt>
                <c:pt idx="6">
                  <c:v>0.2</c:v>
                </c:pt>
                <c:pt idx="7">
                  <c:v>0.4</c:v>
                </c:pt>
                <c:pt idx="8">
                  <c:v>0.6000000000000001</c:v>
                </c:pt>
                <c:pt idx="9">
                  <c:v>0.6000000000000001</c:v>
                </c:pt>
                <c:pt idx="10">
                  <c:v>0.8</c:v>
                </c:pt>
                <c:pt idx="11">
                  <c:v>1</c:v>
                </c:pt>
              </c:numCache>
            </c:numRef>
          </c:val>
          <c:smooth val="0"/>
        </c:ser>
        <c:marker val="1"/>
        <c:axId val="38724413"/>
        <c:axId val="12975398"/>
      </c:lineChart>
      <c:catAx>
        <c:axId val="38724413"/>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12975398"/>
        <c:crosses val="autoZero"/>
        <c:auto val="1"/>
        <c:lblOffset val="100"/>
        <c:tickLblSkip val="1"/>
        <c:noMultiLvlLbl val="0"/>
      </c:catAx>
      <c:valAx>
        <c:axId val="12975398"/>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8724413"/>
        <c:crossesAt val="1"/>
        <c:crossBetween val="between"/>
        <c:dispUnits/>
      </c:valAx>
      <c:spPr>
        <a:solidFill>
          <a:srgbClr val="FFFFFF"/>
        </a:solidFill>
        <a:ln w="3175">
          <a:noFill/>
        </a:ln>
      </c:spPr>
    </c:plotArea>
    <c:legend>
      <c:legendPos val="r"/>
      <c:layout>
        <c:manualLayout>
          <c:xMode val="edge"/>
          <c:yMode val="edge"/>
          <c:x val="0.72175"/>
          <c:y val="0.4375"/>
          <c:w val="0.26975"/>
          <c:h val="0.1095"/>
        </c:manualLayout>
      </c:layout>
      <c:overlay val="0"/>
      <c:spPr>
        <a:noFill/>
        <a:ln w="3175">
          <a:noFill/>
        </a:ln>
      </c:spPr>
      <c:txPr>
        <a:bodyPr vert="horz" rot="0"/>
        <a:lstStyle/>
        <a:p>
          <a:pPr>
            <a:defRPr lang="en-US" cap="none" sz="42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75"/>
          <c:y val="-0.00975"/>
          <c:w val="0.63225"/>
          <c:h val="0.9945"/>
        </c:manualLayout>
      </c:layout>
      <c:lineChart>
        <c:grouping val="standard"/>
        <c:varyColors val="0"/>
        <c:ser>
          <c:idx val="0"/>
          <c:order val="0"/>
          <c:tx>
            <c:strRef>
              <c:f>9!$D$29</c:f>
              <c:strCache>
                <c:ptCount val="1"/>
                <c:pt idx="0">
                  <c:v>Numerador Acumulado (Variable 1)</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9!$B$30:$B$41</c:f>
              <c:strCache/>
            </c:strRef>
          </c:cat>
          <c:val>
            <c:numRef>
              <c:f>9!$D$30:$D$41</c:f>
              <c:numCache/>
            </c:numRef>
          </c:val>
          <c:smooth val="0"/>
        </c:ser>
        <c:ser>
          <c:idx val="1"/>
          <c:order val="1"/>
          <c:tx>
            <c:strRef>
              <c:f>9!$F$29</c:f>
              <c:strCache>
                <c:ptCount val="1"/>
                <c:pt idx="0">
                  <c:v>Denominador Acumulado (Variable 2)</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Ref>
              <c:f>9!$B$30:$B$41</c:f>
              <c:strCache/>
            </c:strRef>
          </c:cat>
          <c:val>
            <c:numRef>
              <c:f>9!$F$30:$F$41</c:f>
              <c:numCache/>
            </c:numRef>
          </c:val>
          <c:smooth val="0"/>
        </c:ser>
        <c:marker val="1"/>
        <c:axId val="49669719"/>
        <c:axId val="44374288"/>
      </c:lineChart>
      <c:catAx>
        <c:axId val="49669719"/>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44374288"/>
        <c:crosses val="autoZero"/>
        <c:auto val="1"/>
        <c:lblOffset val="100"/>
        <c:tickLblSkip val="1"/>
        <c:noMultiLvlLbl val="0"/>
      </c:catAx>
      <c:valAx>
        <c:axId val="44374288"/>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9669719"/>
        <c:crossesAt val="1"/>
        <c:crossBetween val="between"/>
        <c:dispUnits/>
      </c:valAx>
      <c:spPr>
        <a:solidFill>
          <a:srgbClr val="FFFFFF"/>
        </a:solidFill>
        <a:ln w="3175">
          <a:noFill/>
        </a:ln>
      </c:spPr>
    </c:plotArea>
    <c:legend>
      <c:legendPos val="r"/>
      <c:layout>
        <c:manualLayout>
          <c:xMode val="edge"/>
          <c:yMode val="edge"/>
          <c:x val="0.66875"/>
          <c:y val="0.4275"/>
          <c:w val="0.3205"/>
          <c:h val="0.13275"/>
        </c:manualLayout>
      </c:layout>
      <c:overlay val="0"/>
      <c:spPr>
        <a:noFill/>
        <a:ln w="3175">
          <a:noFill/>
        </a:ln>
      </c:spPr>
      <c:txPr>
        <a:bodyPr vert="horz" rot="0"/>
        <a:lstStyle/>
        <a:p>
          <a:pPr>
            <a:defRPr lang="en-US" cap="none" sz="545"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emf"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emf"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emf"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emf" /><Relationship Id="rId3" Type="http://schemas.openxmlformats.org/officeDocument/2006/relationships/chart" Target="/xl/charts/chart1.xml" /><Relationship Id="rId4"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emf" /></Relationships>
</file>

<file path=xl/drawings/_rels/drawing6.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emf" /><Relationship Id="rId3"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emf" /></Relationships>
</file>

<file path=xl/drawings/_rels/drawing8.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5.png" /></Relationships>
</file>

<file path=xl/drawings/_rels/drawing9.xml.rels><?xml version="1.0" encoding="utf-8" standalone="yes"?><Relationships xmlns="http://schemas.openxmlformats.org/package/2006/relationships"><Relationship Id="rId1" Type="http://schemas.openxmlformats.org/officeDocument/2006/relationships/image" Target="../media/image6.png" /><Relationship Id="rId2" Type="http://schemas.openxmlformats.org/officeDocument/2006/relationships/image" Target="../media/image2.png" /><Relationship Id="rId3"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0</xdr:row>
      <xdr:rowOff>85725</xdr:rowOff>
    </xdr:from>
    <xdr:to>
      <xdr:col>1</xdr:col>
      <xdr:colOff>895350</xdr:colOff>
      <xdr:row>3</xdr:row>
      <xdr:rowOff>361950</xdr:rowOff>
    </xdr:to>
    <xdr:pic>
      <xdr:nvPicPr>
        <xdr:cNvPr id="1" name="Imagen 1"/>
        <xdr:cNvPicPr preferRelativeResize="1">
          <a:picLocks noChangeAspect="1"/>
        </xdr:cNvPicPr>
      </xdr:nvPicPr>
      <xdr:blipFill>
        <a:blip r:embed="rId1"/>
        <a:srcRect l="20631" t="5850" r="19580" b="9140"/>
        <a:stretch>
          <a:fillRect/>
        </a:stretch>
      </xdr:blipFill>
      <xdr:spPr>
        <a:xfrm>
          <a:off x="219075" y="85725"/>
          <a:ext cx="1543050" cy="1838325"/>
        </a:xfrm>
        <a:prstGeom prst="rect">
          <a:avLst/>
        </a:prstGeom>
        <a:noFill/>
        <a:ln w="9525" cmpd="sng">
          <a:noFill/>
        </a:ln>
      </xdr:spPr>
    </xdr:pic>
    <xdr:clientData/>
  </xdr:twoCellAnchor>
  <xdr:twoCellAnchor>
    <xdr:from>
      <xdr:col>25</xdr:col>
      <xdr:colOff>104775</xdr:colOff>
      <xdr:row>0</xdr:row>
      <xdr:rowOff>104775</xdr:rowOff>
    </xdr:from>
    <xdr:to>
      <xdr:col>26</xdr:col>
      <xdr:colOff>714375</xdr:colOff>
      <xdr:row>3</xdr:row>
      <xdr:rowOff>381000</xdr:rowOff>
    </xdr:to>
    <xdr:pic>
      <xdr:nvPicPr>
        <xdr:cNvPr id="2" name="Imagen 2"/>
        <xdr:cNvPicPr preferRelativeResize="1">
          <a:picLocks noChangeAspect="1"/>
        </xdr:cNvPicPr>
      </xdr:nvPicPr>
      <xdr:blipFill>
        <a:blip r:embed="rId2"/>
        <a:srcRect l="16047" t="5250" r="18559" b="2000"/>
        <a:stretch>
          <a:fillRect/>
        </a:stretch>
      </xdr:blipFill>
      <xdr:spPr>
        <a:xfrm>
          <a:off x="30279975" y="104775"/>
          <a:ext cx="2505075" cy="18383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133350</xdr:colOff>
      <xdr:row>0</xdr:row>
      <xdr:rowOff>95250</xdr:rowOff>
    </xdr:from>
    <xdr:to>
      <xdr:col>2</xdr:col>
      <xdr:colOff>723900</xdr:colOff>
      <xdr:row>3</xdr:row>
      <xdr:rowOff>381000</xdr:rowOff>
    </xdr:to>
    <xdr:pic>
      <xdr:nvPicPr>
        <xdr:cNvPr id="1" name="Imagen 1"/>
        <xdr:cNvPicPr preferRelativeResize="1">
          <a:picLocks noChangeAspect="1"/>
        </xdr:cNvPicPr>
      </xdr:nvPicPr>
      <xdr:blipFill>
        <a:blip r:embed="rId1"/>
        <a:srcRect l="19607" t="7638" r="18504" b="10522"/>
        <a:stretch>
          <a:fillRect/>
        </a:stretch>
      </xdr:blipFill>
      <xdr:spPr>
        <a:xfrm>
          <a:off x="257175" y="95250"/>
          <a:ext cx="1457325" cy="1847850"/>
        </a:xfrm>
        <a:prstGeom prst="rect">
          <a:avLst/>
        </a:prstGeom>
        <a:noFill/>
        <a:ln w="9525" cmpd="sng">
          <a:noFill/>
        </a:ln>
      </xdr:spPr>
    </xdr:pic>
    <xdr:clientData/>
  </xdr:twoCellAnchor>
  <xdr:twoCellAnchor>
    <xdr:from>
      <xdr:col>26</xdr:col>
      <xdr:colOff>228600</xdr:colOff>
      <xdr:row>0</xdr:row>
      <xdr:rowOff>19050</xdr:rowOff>
    </xdr:from>
    <xdr:to>
      <xdr:col>27</xdr:col>
      <xdr:colOff>762000</xdr:colOff>
      <xdr:row>3</xdr:row>
      <xdr:rowOff>295275</xdr:rowOff>
    </xdr:to>
    <xdr:pic>
      <xdr:nvPicPr>
        <xdr:cNvPr id="2" name="Imagen 2"/>
        <xdr:cNvPicPr preferRelativeResize="1">
          <a:picLocks noChangeAspect="1"/>
        </xdr:cNvPicPr>
      </xdr:nvPicPr>
      <xdr:blipFill>
        <a:blip r:embed="rId2"/>
        <a:srcRect l="16047" t="5250" r="18559" b="2000"/>
        <a:stretch>
          <a:fillRect/>
        </a:stretch>
      </xdr:blipFill>
      <xdr:spPr>
        <a:xfrm>
          <a:off x="36433125" y="19050"/>
          <a:ext cx="1800225" cy="18383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438150</xdr:colOff>
      <xdr:row>1</xdr:row>
      <xdr:rowOff>85725</xdr:rowOff>
    </xdr:from>
    <xdr:to>
      <xdr:col>1</xdr:col>
      <xdr:colOff>1390650</xdr:colOff>
      <xdr:row>4</xdr:row>
      <xdr:rowOff>323850</xdr:rowOff>
    </xdr:to>
    <xdr:pic>
      <xdr:nvPicPr>
        <xdr:cNvPr id="1" name="Imagen 1"/>
        <xdr:cNvPicPr preferRelativeResize="1">
          <a:picLocks noChangeAspect="1"/>
        </xdr:cNvPicPr>
      </xdr:nvPicPr>
      <xdr:blipFill>
        <a:blip r:embed="rId1"/>
        <a:srcRect l="19053" t="6857" r="17614" b="9742"/>
        <a:stretch>
          <a:fillRect/>
        </a:stretch>
      </xdr:blipFill>
      <xdr:spPr>
        <a:xfrm>
          <a:off x="438150" y="276225"/>
          <a:ext cx="2009775" cy="1800225"/>
        </a:xfrm>
        <a:prstGeom prst="rect">
          <a:avLst/>
        </a:prstGeom>
        <a:noFill/>
        <a:ln w="9525" cmpd="sng">
          <a:noFill/>
        </a:ln>
      </xdr:spPr>
    </xdr:pic>
    <xdr:clientData/>
  </xdr:twoCellAnchor>
  <xdr:twoCellAnchor>
    <xdr:from>
      <xdr:col>31</xdr:col>
      <xdr:colOff>66675</xdr:colOff>
      <xdr:row>1</xdr:row>
      <xdr:rowOff>57150</xdr:rowOff>
    </xdr:from>
    <xdr:to>
      <xdr:col>31</xdr:col>
      <xdr:colOff>2095500</xdr:colOff>
      <xdr:row>4</xdr:row>
      <xdr:rowOff>333375</xdr:rowOff>
    </xdr:to>
    <xdr:pic>
      <xdr:nvPicPr>
        <xdr:cNvPr id="2" name="Imagen 2"/>
        <xdr:cNvPicPr preferRelativeResize="1">
          <a:picLocks noChangeAspect="1"/>
        </xdr:cNvPicPr>
      </xdr:nvPicPr>
      <xdr:blipFill>
        <a:blip r:embed="rId2"/>
        <a:srcRect l="16047" t="5250" r="18559" b="2000"/>
        <a:stretch>
          <a:fillRect/>
        </a:stretch>
      </xdr:blipFill>
      <xdr:spPr>
        <a:xfrm>
          <a:off x="27898725" y="247650"/>
          <a:ext cx="2028825" cy="18383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361950</xdr:colOff>
      <xdr:row>1</xdr:row>
      <xdr:rowOff>57150</xdr:rowOff>
    </xdr:from>
    <xdr:to>
      <xdr:col>1</xdr:col>
      <xdr:colOff>1352550</xdr:colOff>
      <xdr:row>4</xdr:row>
      <xdr:rowOff>257175</xdr:rowOff>
    </xdr:to>
    <xdr:pic>
      <xdr:nvPicPr>
        <xdr:cNvPr id="1" name="Imagen 1"/>
        <xdr:cNvPicPr preferRelativeResize="1">
          <a:picLocks noChangeAspect="1"/>
        </xdr:cNvPicPr>
      </xdr:nvPicPr>
      <xdr:blipFill>
        <a:blip r:embed="rId1"/>
        <a:srcRect l="20408" t="8355" r="19293" b="10925"/>
        <a:stretch>
          <a:fillRect/>
        </a:stretch>
      </xdr:blipFill>
      <xdr:spPr>
        <a:xfrm>
          <a:off x="428625" y="133350"/>
          <a:ext cx="990600" cy="1171575"/>
        </a:xfrm>
        <a:prstGeom prst="rect">
          <a:avLst/>
        </a:prstGeom>
        <a:noFill/>
        <a:ln w="9525" cmpd="sng">
          <a:noFill/>
        </a:ln>
      </xdr:spPr>
    </xdr:pic>
    <xdr:clientData/>
  </xdr:twoCellAnchor>
  <xdr:twoCellAnchor>
    <xdr:from>
      <xdr:col>8</xdr:col>
      <xdr:colOff>200025</xdr:colOff>
      <xdr:row>1</xdr:row>
      <xdr:rowOff>57150</xdr:rowOff>
    </xdr:from>
    <xdr:to>
      <xdr:col>8</xdr:col>
      <xdr:colOff>1276350</xdr:colOff>
      <xdr:row>4</xdr:row>
      <xdr:rowOff>266700</xdr:rowOff>
    </xdr:to>
    <xdr:pic>
      <xdr:nvPicPr>
        <xdr:cNvPr id="2" name="Imagen 2"/>
        <xdr:cNvPicPr preferRelativeResize="1">
          <a:picLocks noChangeAspect="1"/>
        </xdr:cNvPicPr>
      </xdr:nvPicPr>
      <xdr:blipFill>
        <a:blip r:embed="rId2"/>
        <a:srcRect l="16047" t="5250" r="18559" b="2000"/>
        <a:stretch>
          <a:fillRect/>
        </a:stretch>
      </xdr:blipFill>
      <xdr:spPr>
        <a:xfrm>
          <a:off x="9877425" y="133350"/>
          <a:ext cx="1076325" cy="1181100"/>
        </a:xfrm>
        <a:prstGeom prst="rect">
          <a:avLst/>
        </a:prstGeom>
        <a:noFill/>
        <a:ln w="9525" cmpd="sng">
          <a:noFill/>
        </a:ln>
      </xdr:spPr>
    </xdr:pic>
    <xdr:clientData/>
  </xdr:twoCellAnchor>
  <xdr:twoCellAnchor>
    <xdr:from>
      <xdr:col>3</xdr:col>
      <xdr:colOff>1219200</xdr:colOff>
      <xdr:row>43</xdr:row>
      <xdr:rowOff>85725</xdr:rowOff>
    </xdr:from>
    <xdr:to>
      <xdr:col>7</xdr:col>
      <xdr:colOff>219075</xdr:colOff>
      <xdr:row>47</xdr:row>
      <xdr:rowOff>400050</xdr:rowOff>
    </xdr:to>
    <xdr:graphicFrame>
      <xdr:nvGraphicFramePr>
        <xdr:cNvPr id="3" name="1 Gráfico"/>
        <xdr:cNvGraphicFramePr/>
      </xdr:nvGraphicFramePr>
      <xdr:xfrm>
        <a:off x="3952875" y="15373350"/>
        <a:ext cx="4572000" cy="2524125"/>
      </xdr:xfrm>
      <a:graphic>
        <a:graphicData uri="http://schemas.openxmlformats.org/drawingml/2006/chart">
          <c:chart xmlns:c="http://schemas.openxmlformats.org/drawingml/2006/chart" r:id="rId3"/>
        </a:graphicData>
      </a:graphic>
    </xdr:graphicFrame>
    <xdr:clientData/>
  </xdr:twoCellAnchor>
  <xdr:twoCellAnchor>
    <xdr:from>
      <xdr:col>3</xdr:col>
      <xdr:colOff>1219200</xdr:colOff>
      <xdr:row>43</xdr:row>
      <xdr:rowOff>85725</xdr:rowOff>
    </xdr:from>
    <xdr:to>
      <xdr:col>7</xdr:col>
      <xdr:colOff>219075</xdr:colOff>
      <xdr:row>47</xdr:row>
      <xdr:rowOff>400050</xdr:rowOff>
    </xdr:to>
    <xdr:graphicFrame>
      <xdr:nvGraphicFramePr>
        <xdr:cNvPr id="4" name="1 Gráfico"/>
        <xdr:cNvGraphicFramePr/>
      </xdr:nvGraphicFramePr>
      <xdr:xfrm>
        <a:off x="3952875" y="15373350"/>
        <a:ext cx="4572000" cy="2524125"/>
      </xdr:xfrm>
      <a:graphic>
        <a:graphicData uri="http://schemas.openxmlformats.org/drawingml/2006/chart">
          <c:chart xmlns:c="http://schemas.openxmlformats.org/drawingml/2006/chart" r:id="rId4"/>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200025</xdr:colOff>
      <xdr:row>0</xdr:row>
      <xdr:rowOff>28575</xdr:rowOff>
    </xdr:from>
    <xdr:to>
      <xdr:col>1</xdr:col>
      <xdr:colOff>1200150</xdr:colOff>
      <xdr:row>3</xdr:row>
      <xdr:rowOff>171450</xdr:rowOff>
    </xdr:to>
    <xdr:pic>
      <xdr:nvPicPr>
        <xdr:cNvPr id="1" name="Imagen 1"/>
        <xdr:cNvPicPr preferRelativeResize="1">
          <a:picLocks noChangeAspect="1"/>
        </xdr:cNvPicPr>
      </xdr:nvPicPr>
      <xdr:blipFill>
        <a:blip r:embed="rId1"/>
        <a:stretch>
          <a:fillRect/>
        </a:stretch>
      </xdr:blipFill>
      <xdr:spPr>
        <a:xfrm>
          <a:off x="285750" y="28575"/>
          <a:ext cx="1000125" cy="828675"/>
        </a:xfrm>
        <a:prstGeom prst="rect">
          <a:avLst/>
        </a:prstGeom>
        <a:noFill/>
        <a:ln w="9525" cmpd="sng">
          <a:noFill/>
        </a:ln>
      </xdr:spPr>
    </xdr:pic>
    <xdr:clientData/>
  </xdr:twoCellAnchor>
  <xdr:twoCellAnchor>
    <xdr:from>
      <xdr:col>10</xdr:col>
      <xdr:colOff>381000</xdr:colOff>
      <xdr:row>0</xdr:row>
      <xdr:rowOff>28575</xdr:rowOff>
    </xdr:from>
    <xdr:to>
      <xdr:col>10</xdr:col>
      <xdr:colOff>1619250</xdr:colOff>
      <xdr:row>3</xdr:row>
      <xdr:rowOff>161925</xdr:rowOff>
    </xdr:to>
    <xdr:pic>
      <xdr:nvPicPr>
        <xdr:cNvPr id="2" name="Imagen 2"/>
        <xdr:cNvPicPr preferRelativeResize="1">
          <a:picLocks noChangeAspect="1"/>
        </xdr:cNvPicPr>
      </xdr:nvPicPr>
      <xdr:blipFill>
        <a:blip r:embed="rId2"/>
        <a:srcRect l="16047" t="5250" r="18559" b="2000"/>
        <a:stretch>
          <a:fillRect/>
        </a:stretch>
      </xdr:blipFill>
      <xdr:spPr>
        <a:xfrm>
          <a:off x="13125450" y="28575"/>
          <a:ext cx="1238250" cy="8191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361950</xdr:colOff>
      <xdr:row>1</xdr:row>
      <xdr:rowOff>57150</xdr:rowOff>
    </xdr:from>
    <xdr:to>
      <xdr:col>1</xdr:col>
      <xdr:colOff>1352550</xdr:colOff>
      <xdr:row>4</xdr:row>
      <xdr:rowOff>257175</xdr:rowOff>
    </xdr:to>
    <xdr:pic>
      <xdr:nvPicPr>
        <xdr:cNvPr id="1" name="Imagen 1"/>
        <xdr:cNvPicPr preferRelativeResize="1">
          <a:picLocks noChangeAspect="1"/>
        </xdr:cNvPicPr>
      </xdr:nvPicPr>
      <xdr:blipFill>
        <a:blip r:embed="rId1"/>
        <a:srcRect l="20408" t="8355" r="19293" b="10925"/>
        <a:stretch>
          <a:fillRect/>
        </a:stretch>
      </xdr:blipFill>
      <xdr:spPr>
        <a:xfrm>
          <a:off x="428625" y="133350"/>
          <a:ext cx="990600" cy="1171575"/>
        </a:xfrm>
        <a:prstGeom prst="rect">
          <a:avLst/>
        </a:prstGeom>
        <a:noFill/>
        <a:ln w="9525" cmpd="sng">
          <a:noFill/>
        </a:ln>
      </xdr:spPr>
    </xdr:pic>
    <xdr:clientData/>
  </xdr:twoCellAnchor>
  <xdr:twoCellAnchor>
    <xdr:from>
      <xdr:col>8</xdr:col>
      <xdr:colOff>200025</xdr:colOff>
      <xdr:row>1</xdr:row>
      <xdr:rowOff>57150</xdr:rowOff>
    </xdr:from>
    <xdr:to>
      <xdr:col>8</xdr:col>
      <xdr:colOff>1276350</xdr:colOff>
      <xdr:row>4</xdr:row>
      <xdr:rowOff>266700</xdr:rowOff>
    </xdr:to>
    <xdr:pic>
      <xdr:nvPicPr>
        <xdr:cNvPr id="2" name="Imagen 2"/>
        <xdr:cNvPicPr preferRelativeResize="1">
          <a:picLocks noChangeAspect="1"/>
        </xdr:cNvPicPr>
      </xdr:nvPicPr>
      <xdr:blipFill>
        <a:blip r:embed="rId2"/>
        <a:srcRect l="16047" t="5250" r="18559" b="2000"/>
        <a:stretch>
          <a:fillRect/>
        </a:stretch>
      </xdr:blipFill>
      <xdr:spPr>
        <a:xfrm>
          <a:off x="9877425" y="133350"/>
          <a:ext cx="1076325" cy="1181100"/>
        </a:xfrm>
        <a:prstGeom prst="rect">
          <a:avLst/>
        </a:prstGeom>
        <a:noFill/>
        <a:ln w="9525" cmpd="sng">
          <a:noFill/>
        </a:ln>
      </xdr:spPr>
    </xdr:pic>
    <xdr:clientData/>
  </xdr:twoCellAnchor>
  <xdr:twoCellAnchor>
    <xdr:from>
      <xdr:col>3</xdr:col>
      <xdr:colOff>857250</xdr:colOff>
      <xdr:row>43</xdr:row>
      <xdr:rowOff>142875</xdr:rowOff>
    </xdr:from>
    <xdr:to>
      <xdr:col>6</xdr:col>
      <xdr:colOff>1323975</xdr:colOff>
      <xdr:row>47</xdr:row>
      <xdr:rowOff>428625</xdr:rowOff>
    </xdr:to>
    <xdr:graphicFrame>
      <xdr:nvGraphicFramePr>
        <xdr:cNvPr id="3" name="1 Gráfico"/>
        <xdr:cNvGraphicFramePr/>
      </xdr:nvGraphicFramePr>
      <xdr:xfrm>
        <a:off x="3590925" y="15430500"/>
        <a:ext cx="4572000" cy="2381250"/>
      </xdr:xfrm>
      <a:graphic>
        <a:graphicData uri="http://schemas.openxmlformats.org/drawingml/2006/chart">
          <c:chart xmlns:c="http://schemas.openxmlformats.org/drawingml/2006/chart" r:id="rId3"/>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200025</xdr:colOff>
      <xdr:row>0</xdr:row>
      <xdr:rowOff>28575</xdr:rowOff>
    </xdr:from>
    <xdr:to>
      <xdr:col>1</xdr:col>
      <xdr:colOff>1200150</xdr:colOff>
      <xdr:row>3</xdr:row>
      <xdr:rowOff>171450</xdr:rowOff>
    </xdr:to>
    <xdr:pic>
      <xdr:nvPicPr>
        <xdr:cNvPr id="1" name="Imagen 1"/>
        <xdr:cNvPicPr preferRelativeResize="1">
          <a:picLocks noChangeAspect="1"/>
        </xdr:cNvPicPr>
      </xdr:nvPicPr>
      <xdr:blipFill>
        <a:blip r:embed="rId1"/>
        <a:stretch>
          <a:fillRect/>
        </a:stretch>
      </xdr:blipFill>
      <xdr:spPr>
        <a:xfrm>
          <a:off x="285750" y="28575"/>
          <a:ext cx="1000125" cy="828675"/>
        </a:xfrm>
        <a:prstGeom prst="rect">
          <a:avLst/>
        </a:prstGeom>
        <a:noFill/>
        <a:ln w="9525" cmpd="sng">
          <a:noFill/>
        </a:ln>
      </xdr:spPr>
    </xdr:pic>
    <xdr:clientData/>
  </xdr:twoCellAnchor>
  <xdr:twoCellAnchor>
    <xdr:from>
      <xdr:col>10</xdr:col>
      <xdr:colOff>381000</xdr:colOff>
      <xdr:row>0</xdr:row>
      <xdr:rowOff>28575</xdr:rowOff>
    </xdr:from>
    <xdr:to>
      <xdr:col>10</xdr:col>
      <xdr:colOff>1619250</xdr:colOff>
      <xdr:row>3</xdr:row>
      <xdr:rowOff>161925</xdr:rowOff>
    </xdr:to>
    <xdr:pic>
      <xdr:nvPicPr>
        <xdr:cNvPr id="2" name="Imagen 2"/>
        <xdr:cNvPicPr preferRelativeResize="1">
          <a:picLocks noChangeAspect="1"/>
        </xdr:cNvPicPr>
      </xdr:nvPicPr>
      <xdr:blipFill>
        <a:blip r:embed="rId2"/>
        <a:srcRect l="16047" t="5250" r="18559" b="2000"/>
        <a:stretch>
          <a:fillRect/>
        </a:stretch>
      </xdr:blipFill>
      <xdr:spPr>
        <a:xfrm>
          <a:off x="13125450" y="28575"/>
          <a:ext cx="1238250"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17</xdr:row>
      <xdr:rowOff>0</xdr:rowOff>
    </xdr:from>
    <xdr:to>
      <xdr:col>0</xdr:col>
      <xdr:colOff>38100</xdr:colOff>
      <xdr:row>17</xdr:row>
      <xdr:rowOff>9525</xdr:rowOff>
    </xdr:to>
    <xdr:pic>
      <xdr:nvPicPr>
        <xdr:cNvPr id="1" name="1 Imagen" descr="http://intranetsdm.movilidadbogota.gov.co:7778/images/pobtrans.gif"/>
        <xdr:cNvPicPr preferRelativeResize="1">
          <a:picLocks noChangeAspect="1"/>
        </xdr:cNvPicPr>
      </xdr:nvPicPr>
      <xdr:blipFill>
        <a:blip r:embed="rId1"/>
        <a:stretch>
          <a:fillRect/>
        </a:stretch>
      </xdr:blipFill>
      <xdr:spPr>
        <a:xfrm>
          <a:off x="0" y="3352800"/>
          <a:ext cx="38100" cy="9525"/>
        </a:xfrm>
        <a:prstGeom prst="rect">
          <a:avLst/>
        </a:prstGeom>
        <a:noFill/>
        <a:ln w="9525" cmpd="sng">
          <a:noFill/>
        </a:ln>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2" name="1 Imagen" descr="http://intranetsdm.movilidadbogota.gov.co:7778/images/pobtrans.gif"/>
        <xdr:cNvPicPr preferRelativeResize="1">
          <a:picLocks noChangeAspect="1"/>
        </xdr:cNvPicPr>
      </xdr:nvPicPr>
      <xdr:blipFill>
        <a:blip r:embed="rId1"/>
        <a:stretch>
          <a:fillRect/>
        </a:stretch>
      </xdr:blipFill>
      <xdr:spPr>
        <a:xfrm>
          <a:off x="0" y="3352800"/>
          <a:ext cx="38100" cy="9525"/>
        </a:xfrm>
        <a:prstGeom prst="rect">
          <a:avLst/>
        </a:prstGeom>
        <a:noFill/>
        <a:ln w="9525" cmpd="sng">
          <a:noFill/>
        </a:ln>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3" name="1 Imagen" descr="http://intranetsdm.movilidadbogota.gov.co:7778/images/pobtrans.gif"/>
        <xdr:cNvPicPr preferRelativeResize="1">
          <a:picLocks noChangeAspect="1"/>
        </xdr:cNvPicPr>
      </xdr:nvPicPr>
      <xdr:blipFill>
        <a:blip r:embed="rId2"/>
        <a:stretch>
          <a:fillRect/>
        </a:stretch>
      </xdr:blipFill>
      <xdr:spPr>
        <a:xfrm>
          <a:off x="0" y="3352800"/>
          <a:ext cx="38100" cy="9525"/>
        </a:xfrm>
        <a:prstGeom prst="rect">
          <a:avLst/>
        </a:prstGeom>
        <a:noFill/>
        <a:ln w="9525" cmpd="sng">
          <a:noFill/>
        </a:ln>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4" name="1 Imagen" descr="http://intranetsdm.movilidadbogota.gov.co:7778/images/pobtrans.gif"/>
        <xdr:cNvPicPr preferRelativeResize="1">
          <a:picLocks noChangeAspect="1"/>
        </xdr:cNvPicPr>
      </xdr:nvPicPr>
      <xdr:blipFill>
        <a:blip r:embed="rId2"/>
        <a:stretch>
          <a:fillRect/>
        </a:stretch>
      </xdr:blipFill>
      <xdr:spPr>
        <a:xfrm>
          <a:off x="0" y="3352800"/>
          <a:ext cx="38100" cy="9525"/>
        </a:xfrm>
        <a:prstGeom prst="rect">
          <a:avLst/>
        </a:prstGeom>
        <a:noFill/>
        <a:ln w="9525" cmpd="sng">
          <a:noFill/>
        </a:ln>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5" name="1 Imagen" descr="http://intranetsdm.movilidadbogota.gov.co:7778/images/pobtrans.gif"/>
        <xdr:cNvPicPr preferRelativeResize="1">
          <a:picLocks noChangeAspect="1"/>
        </xdr:cNvPicPr>
      </xdr:nvPicPr>
      <xdr:blipFill>
        <a:blip r:embed="rId2"/>
        <a:stretch>
          <a:fillRect/>
        </a:stretch>
      </xdr:blipFill>
      <xdr:spPr>
        <a:xfrm>
          <a:off x="0" y="3352800"/>
          <a:ext cx="38100" cy="9525"/>
        </a:xfrm>
        <a:prstGeom prst="rect">
          <a:avLst/>
        </a:prstGeom>
        <a:noFill/>
        <a:ln w="9525" cmpd="sng">
          <a:noFill/>
        </a:ln>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6" name="1 Imagen" descr="http://intranetsdm.movilidadbogota.gov.co:7778/images/pobtrans.gif"/>
        <xdr:cNvPicPr preferRelativeResize="1">
          <a:picLocks noChangeAspect="1"/>
        </xdr:cNvPicPr>
      </xdr:nvPicPr>
      <xdr:blipFill>
        <a:blip r:embed="rId2"/>
        <a:stretch>
          <a:fillRect/>
        </a:stretch>
      </xdr:blipFill>
      <xdr:spPr>
        <a:xfrm>
          <a:off x="0" y="3352800"/>
          <a:ext cx="38100" cy="9525"/>
        </a:xfrm>
        <a:prstGeom prst="rect">
          <a:avLst/>
        </a:prstGeom>
        <a:noFill/>
        <a:ln w="9525" cmpd="sng">
          <a:noFill/>
        </a:ln>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7" name="1 Imagen" descr="http://intranetsdm.movilidadbogota.gov.co:7778/images/pobtrans.gif"/>
        <xdr:cNvPicPr preferRelativeResize="1">
          <a:picLocks noChangeAspect="1"/>
        </xdr:cNvPicPr>
      </xdr:nvPicPr>
      <xdr:blipFill>
        <a:blip r:embed="rId2"/>
        <a:stretch>
          <a:fillRect/>
        </a:stretch>
      </xdr:blipFill>
      <xdr:spPr>
        <a:xfrm>
          <a:off x="0" y="3352800"/>
          <a:ext cx="38100" cy="9525"/>
        </a:xfrm>
        <a:prstGeom prst="rect">
          <a:avLst/>
        </a:prstGeom>
        <a:noFill/>
        <a:ln w="9525" cmpd="sng">
          <a:noFill/>
        </a:ln>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8" name="1 Imagen" descr="http://intranetsdm.movilidadbogota.gov.co:7778/images/pobtrans.gif"/>
        <xdr:cNvPicPr preferRelativeResize="1">
          <a:picLocks noChangeAspect="1"/>
        </xdr:cNvPicPr>
      </xdr:nvPicPr>
      <xdr:blipFill>
        <a:blip r:embed="rId2"/>
        <a:stretch>
          <a:fillRect/>
        </a:stretch>
      </xdr:blipFill>
      <xdr:spPr>
        <a:xfrm>
          <a:off x="0" y="3352800"/>
          <a:ext cx="38100" cy="9525"/>
        </a:xfrm>
        <a:prstGeom prst="rect">
          <a:avLst/>
        </a:prstGeom>
        <a:noFill/>
        <a:ln w="9525" cmpd="sng">
          <a:noFill/>
        </a:ln>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9" name="1 Imagen" descr="http://intranetsdm.movilidadbogota.gov.co:7778/images/pobtrans.gif"/>
        <xdr:cNvPicPr preferRelativeResize="1">
          <a:picLocks noChangeAspect="1"/>
        </xdr:cNvPicPr>
      </xdr:nvPicPr>
      <xdr:blipFill>
        <a:blip r:embed="rId2"/>
        <a:stretch>
          <a:fillRect/>
        </a:stretch>
      </xdr:blipFill>
      <xdr:spPr>
        <a:xfrm>
          <a:off x="0" y="3352800"/>
          <a:ext cx="38100" cy="9525"/>
        </a:xfrm>
        <a:prstGeom prst="rect">
          <a:avLst/>
        </a:prstGeom>
        <a:noFill/>
        <a:ln w="9525" cmpd="sng">
          <a:noFill/>
        </a:ln>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10" name="1 Imagen" descr="http://intranetsdm.movilidadbogota.gov.co:7778/images/pobtrans.gif"/>
        <xdr:cNvPicPr preferRelativeResize="1">
          <a:picLocks noChangeAspect="1"/>
        </xdr:cNvPicPr>
      </xdr:nvPicPr>
      <xdr:blipFill>
        <a:blip r:embed="rId2"/>
        <a:stretch>
          <a:fillRect/>
        </a:stretch>
      </xdr:blipFill>
      <xdr:spPr>
        <a:xfrm>
          <a:off x="0" y="3352800"/>
          <a:ext cx="38100" cy="9525"/>
        </a:xfrm>
        <a:prstGeom prst="rect">
          <a:avLst/>
        </a:prstGeom>
        <a:noFill/>
        <a:ln w="9525" cmpd="sng">
          <a:noFill/>
        </a:ln>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11" name="1 Imagen" descr="http://intranetsdm.movilidadbogota.gov.co:7778/images/pobtrans.gif"/>
        <xdr:cNvPicPr preferRelativeResize="1">
          <a:picLocks noChangeAspect="1"/>
        </xdr:cNvPicPr>
      </xdr:nvPicPr>
      <xdr:blipFill>
        <a:blip r:embed="rId2"/>
        <a:stretch>
          <a:fillRect/>
        </a:stretch>
      </xdr:blipFill>
      <xdr:spPr>
        <a:xfrm>
          <a:off x="0" y="3352800"/>
          <a:ext cx="38100" cy="9525"/>
        </a:xfrm>
        <a:prstGeom prst="rect">
          <a:avLst/>
        </a:prstGeom>
        <a:noFill/>
        <a:ln w="9525" cmpd="sng">
          <a:noFill/>
        </a:ln>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12" name="1 Imagen" descr="http://intranetsdm.movilidadbogota.gov.co:7778/images/pobtrans.gif"/>
        <xdr:cNvPicPr preferRelativeResize="1">
          <a:picLocks noChangeAspect="1"/>
        </xdr:cNvPicPr>
      </xdr:nvPicPr>
      <xdr:blipFill>
        <a:blip r:embed="rId2"/>
        <a:stretch>
          <a:fillRect/>
        </a:stretch>
      </xdr:blipFill>
      <xdr:spPr>
        <a:xfrm>
          <a:off x="0" y="3352800"/>
          <a:ext cx="38100" cy="9525"/>
        </a:xfrm>
        <a:prstGeom prst="rect">
          <a:avLst/>
        </a:prstGeom>
        <a:noFill/>
        <a:ln w="9525" cmpd="sng">
          <a:noFill/>
        </a:ln>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13" name="1 Imagen" descr="http://intranetsdm.movilidadbogota.gov.co:7778/images/pobtrans.gif"/>
        <xdr:cNvPicPr preferRelativeResize="1">
          <a:picLocks noChangeAspect="1"/>
        </xdr:cNvPicPr>
      </xdr:nvPicPr>
      <xdr:blipFill>
        <a:blip r:embed="rId1"/>
        <a:stretch>
          <a:fillRect/>
        </a:stretch>
      </xdr:blipFill>
      <xdr:spPr>
        <a:xfrm>
          <a:off x="0" y="3352800"/>
          <a:ext cx="38100" cy="9525"/>
        </a:xfrm>
        <a:prstGeom prst="rect">
          <a:avLst/>
        </a:prstGeom>
        <a:noFill/>
        <a:ln w="9525" cmpd="sng">
          <a:noFill/>
        </a:ln>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14" name="1 Imagen" descr="http://intranetsdm.movilidadbogota.gov.co:7778/images/pobtrans.gif"/>
        <xdr:cNvPicPr preferRelativeResize="1">
          <a:picLocks noChangeAspect="1"/>
        </xdr:cNvPicPr>
      </xdr:nvPicPr>
      <xdr:blipFill>
        <a:blip r:embed="rId1"/>
        <a:stretch>
          <a:fillRect/>
        </a:stretch>
      </xdr:blipFill>
      <xdr:spPr>
        <a:xfrm>
          <a:off x="0" y="3352800"/>
          <a:ext cx="38100" cy="952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0</xdr:colOff>
      <xdr:row>0</xdr:row>
      <xdr:rowOff>0</xdr:rowOff>
    </xdr:from>
    <xdr:to>
      <xdr:col>15</xdr:col>
      <xdr:colOff>0</xdr:colOff>
      <xdr:row>1</xdr:row>
      <xdr:rowOff>352425</xdr:rowOff>
    </xdr:to>
    <xdr:pic>
      <xdr:nvPicPr>
        <xdr:cNvPr id="1" name="Picture 15"/>
        <xdr:cNvPicPr preferRelativeResize="1">
          <a:picLocks noChangeAspect="1"/>
        </xdr:cNvPicPr>
      </xdr:nvPicPr>
      <xdr:blipFill>
        <a:blip r:embed="rId1"/>
        <a:stretch>
          <a:fillRect/>
        </a:stretch>
      </xdr:blipFill>
      <xdr:spPr>
        <a:xfrm>
          <a:off x="16144875" y="0"/>
          <a:ext cx="0" cy="857250"/>
        </a:xfrm>
        <a:prstGeom prst="rect">
          <a:avLst/>
        </a:prstGeom>
        <a:noFill/>
        <a:ln w="9525" cmpd="sng">
          <a:noFill/>
        </a:ln>
      </xdr:spPr>
    </xdr:pic>
    <xdr:clientData/>
  </xdr:twoCellAnchor>
  <xdr:twoCellAnchor>
    <xdr:from>
      <xdr:col>0</xdr:col>
      <xdr:colOff>95250</xdr:colOff>
      <xdr:row>0</xdr:row>
      <xdr:rowOff>57150</xdr:rowOff>
    </xdr:from>
    <xdr:to>
      <xdr:col>0</xdr:col>
      <xdr:colOff>1466850</xdr:colOff>
      <xdr:row>3</xdr:row>
      <xdr:rowOff>342900</xdr:rowOff>
    </xdr:to>
    <xdr:pic>
      <xdr:nvPicPr>
        <xdr:cNvPr id="2" name="Imagen 1"/>
        <xdr:cNvPicPr preferRelativeResize="1">
          <a:picLocks noChangeAspect="1"/>
        </xdr:cNvPicPr>
      </xdr:nvPicPr>
      <xdr:blipFill>
        <a:blip r:embed="rId2"/>
        <a:srcRect l="19107" t="7638" r="19038" b="10522"/>
        <a:stretch>
          <a:fillRect/>
        </a:stretch>
      </xdr:blipFill>
      <xdr:spPr>
        <a:xfrm>
          <a:off x="95250" y="57150"/>
          <a:ext cx="1371600" cy="1847850"/>
        </a:xfrm>
        <a:prstGeom prst="rect">
          <a:avLst/>
        </a:prstGeom>
        <a:noFill/>
        <a:ln w="9525" cmpd="sng">
          <a:noFill/>
        </a:ln>
      </xdr:spPr>
    </xdr:pic>
    <xdr:clientData/>
  </xdr:twoCellAnchor>
  <xdr:twoCellAnchor>
    <xdr:from>
      <xdr:col>17</xdr:col>
      <xdr:colOff>285750</xdr:colOff>
      <xdr:row>0</xdr:row>
      <xdr:rowOff>104775</xdr:rowOff>
    </xdr:from>
    <xdr:to>
      <xdr:col>18</xdr:col>
      <xdr:colOff>723900</xdr:colOff>
      <xdr:row>3</xdr:row>
      <xdr:rowOff>381000</xdr:rowOff>
    </xdr:to>
    <xdr:pic>
      <xdr:nvPicPr>
        <xdr:cNvPr id="3" name="Imagen 2"/>
        <xdr:cNvPicPr preferRelativeResize="1">
          <a:picLocks noChangeAspect="1"/>
        </xdr:cNvPicPr>
      </xdr:nvPicPr>
      <xdr:blipFill>
        <a:blip r:embed="rId3"/>
        <a:srcRect l="16047" t="5250" r="18559" b="2000"/>
        <a:stretch>
          <a:fillRect/>
        </a:stretch>
      </xdr:blipFill>
      <xdr:spPr>
        <a:xfrm>
          <a:off x="17649825" y="104775"/>
          <a:ext cx="1457325" cy="18383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intranetmovilidad.movilidadbogota.gov.co/GRUPO%20PAI\4.%20POA\POA%202017\7.%20II%20TRIMESTRE\2.%20FORMATO%20NUEVO\1.%20POL&#205;TICA%20SECTORIAL\1.%20POA_PRYTO_339_TRIM_II_2017%20OK.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Perfil%20jzrojas\Downloads\file:\\cleaned"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intranetmovilidad.movilidadbogota.gov.co/intranet/sites/default/files/2017-08-23/F11%20v.3.0.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https://intranetmovilidad.movilidadbogota.gov.co/Perfil%20jzrojas\Downloads\Insumos\965\POA_PRYTO_965_TRIM_IV_2017.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https://intranetmovilidad.movilidadbogota.gov.co/Users\cbonilla\Google%20Drive\MOVILIDAD%20SGC\MOVILIDAD\23-POA\2018\POA_PRYTO_965_2018.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1"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ección 1. Metas - Magnitud"/>
      <sheetName val="Sección 2. Metas - Presupuesto"/>
      <sheetName val="Sección 3. Metas Producto"/>
      <sheetName val="120"/>
      <sheetName val="ACT_120"/>
      <sheetName val="121"/>
      <sheetName val="ACT_121"/>
      <sheetName val="125"/>
      <sheetName val="ACT_125"/>
      <sheetName val="118"/>
      <sheetName val="ACT_118"/>
      <sheetName val="119"/>
      <sheetName val="ACT_119"/>
      <sheetName val="114"/>
      <sheetName val="ACT_114"/>
      <sheetName val="115"/>
      <sheetName val="ACT_115"/>
      <sheetName val="116"/>
      <sheetName val="ACT_116"/>
      <sheetName val="117"/>
      <sheetName val="ACT_117"/>
      <sheetName val="124"/>
      <sheetName val="ACT_124"/>
      <sheetName val="127"/>
      <sheetName val="ACT_127"/>
      <sheetName val="Variables"/>
      <sheetName val="Sección 4. Territorialización"/>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285"/>
      <sheetName val="Meta 11"/>
      <sheetName val="Meta12"/>
      <sheetName val="Variables"/>
      <sheetName val="MAPA DE RIESGOS "/>
      <sheetName val="MATRIZ CALIFICACIÓN"/>
      <sheetName val="CALIFICACIÓN DEL RIESGO"/>
      <sheetName val="OPCIONES DE MANEJO DEL RIESGO"/>
      <sheetName val="DETERMINACIÓN DEL IMPACTO"/>
      <sheetName val="CONTROLES DE LOS RIESGOS "/>
      <sheetName val="Hoja1"/>
      <sheetName val="CONTROL DE CAMBIOS"/>
      <sheetName val="DEFINICIÓN RIESGOS CORRUPCIÓN"/>
      <sheetName val="DETERMINACIÓN DE LA PROBABILIDA"/>
      <sheetName val="EVALUACIÓN DE LOS CONTROLES  "/>
      <sheetName val="PAA-CONSOL-SDM-2017"/>
      <sheetName val="SECOP"/>
      <sheetName val="Plantilla SECOP"/>
      <sheetName val="MOV. 9 DE MARZO"/>
      <sheetName val="Hoja4"/>
      <sheetName val="MENU"/>
      <sheetName val="INSTRUCCIONES"/>
      <sheetName val="INF. GRAL Y COMP. LABOR."/>
      <sheetName val="PORTAFOLIO DE EVIDENCIAS FC"/>
      <sheetName val="fijacion de compromisos"/>
      <sheetName val="F. GENERAL"/>
      <sheetName val="F. COMPORTAMENTAL"/>
      <sheetName val="Hoja2"/>
      <sheetName val="SEGUIMIENTOCOMPRLAB"/>
      <sheetName val="F. DE EVIDENCIAS"/>
      <sheetName val="PORTAFOLIO DE EVIDENCIAS SG"/>
      <sheetName val="F3. SEGUIMIENTO A LA EDL"/>
      <sheetName val="F. PLAN DE MEJORAMIENTO"/>
      <sheetName val="F. EVA.  ÁREAS O DEPENDENCIAS"/>
      <sheetName val="F. EVA ÁREAS O DEP, CACI"/>
      <sheetName val="F. REPORTES DE EVALAUCIÓN"/>
      <sheetName val="Hoja3"/>
      <sheetName val="F6. COMPORTAMENTAL"/>
      <sheetName val="F7. EIGPD"/>
      <sheetName val="COMPORTAMENTAL"/>
      <sheetName val="ANEXO 1 - EV. PARCIAL EVENTUAL"/>
      <sheetName val="ANEXO 2 - EV. EXTRAORDINARIA"/>
      <sheetName val="calificación"/>
      <sheetName val="COMPETENCIAS COMPORTAMENTALES"/>
      <sheetName val="compor asesor"/>
      <sheetName val="compor prof"/>
      <sheetName val="compor tecnico"/>
      <sheetName val="compor asistencial"/>
      <sheetName val="Hoja7"/>
      <sheetName val="Hoja5"/>
      <sheetName val="F. EVENTUAL"/>
      <sheetName val="Hoja9"/>
      <sheetName val="F. EVA DEPENDENCIAS"/>
      <sheetName val="F. REPORTES DE EVALAUCIÓN (2)"/>
      <sheetName val="FORMATOS EDL  EVENTUAL"/>
      <sheetName val="F. EXTRAOORDINARIA"/>
      <sheetName val="DATOS"/>
      <sheetName val="INDICE"/>
      <sheetName val="F1. INF. GENERAL"/>
      <sheetName val="F2. COMP. LAB Y COM COMPOR"/>
      <sheetName val="F3. EVIDENCIAS"/>
      <sheetName val="F4. CALF. COM. COMPORT."/>
      <sheetName val="F5. EVA. ÁREAS O DEPENDENCIAS."/>
      <sheetName val="F6. REPOR CLF PRD ANUAL U ORD"/>
      <sheetName val="F7. PLAN DE MEJORAMIENTO"/>
      <sheetName val="F8. EVA. EVENTUAL (1)"/>
      <sheetName val="F8. EVA. EVENTUAL (2)"/>
      <sheetName val="F9. EV. EXTRAORDINARIA"/>
      <sheetName val="F10. EVA. INFERIOR A 1 AÑO"/>
      <sheetName val="F11. EVA P. PRUEBA"/>
      <sheetName val="FORMATO CON EJEMPLO DE EVENTUAL"/>
      <sheetName val="F8. EVA. EVENTUAL (Semestre 1)"/>
      <sheetName val="F8. EVA. EVENTUAL (Semestre 2)"/>
      <sheetName val="Formatos_EDL-2017"/>
      <sheetName val="F6. REPOR CLF PRD ANUAL U ORD."/>
      <sheetName val="F8. EVA. EVENTUAL"/>
      <sheetName val="EJECUCION BH"/>
      <sheetName val="EJECUCION BMT"/>
      <sheetName val="TOTAL"/>
      <sheetName val="PASIVOS "/>
      <sheetName val="RESERVAS"/>
      <sheetName val="RESERVAS 2-1-2017"/>
      <sheetName val="Conceptos UNIDAD1"/>
      <sheetName val="Conceptos UNIDAD2"/>
      <sheetName val="PAA -FUNCTO 2017"/>
      <sheetName val="Plantilla SECOP 11"/>
      <sheetName val="Publi WEB "/>
      <sheetName val="Plantilla SECOP II Agrupa"/>
      <sheetName val="PAA-CONSOL-SDM 100%-2017"/>
      <sheetName val="Predis"/>
      <sheetName val="Metas JULIO"/>
      <sheetName val="Multi-proceso"/>
      <sheetName val="PAA-Pendientes"/>
      <sheetName val="MODAL CONTRA"/>
      <sheetName val="Metas Vigencia 2017"/>
      <sheetName val="Puntos Inv 2017"/>
      <sheetName val="GRAF TEN"/>
      <sheetName val="PERSONAL "/>
      <sheetName val="Conceptos SDH 25 Ago 2017"/>
      <sheetName val="PERSONAL GRUPOS"/>
      <sheetName val="COD PI CORP"/>
      <sheetName val="Codigos PI POLI"/>
      <sheetName val="HOJA INFORMACION"/>
      <sheetName val="Resumen"/>
      <sheetName val="CONSOLIDADO PAA V12018"/>
      <sheetName val="PAA POLITICA 2018 V1"/>
      <sheetName val="PAA SERVICIOS V2"/>
      <sheetName val="PERSONAL 2018"/>
      <sheetName val="PERSONAL 2017-2018"/>
      <sheetName val="PUNTOS INVER 2015"/>
      <sheetName val="GRUPOS PERSONAL"/>
      <sheetName val="MODALIDAD CONTRATAR"/>
      <sheetName val="FUENTES Y CONCEPTOS"/>
      <sheetName val="21-10-2016"/>
      <sheetName val="28-10-2016"/>
      <sheetName val="Hoja6"/>
      <sheetName val="PAA INVERSION CONSOLID"/>
      <sheetName val="PUNTOS 2016"/>
      <sheetName val="Metas 2DO SEMESTRE 2016"/>
      <sheetName val="PPTO"/>
      <sheetName val="CDP"/>
      <sheetName val="DATOS SECOP II"/>
      <sheetName val="Metas Septiembre"/>
      <sheetName val="PERSONAL 2017"/>
      <sheetName val="PUNTOS INVERSIÓN 2017"/>
      <sheetName val="MULTIPROCESOS"/>
      <sheetName val="CONTEO PERSONAL"/>
      <sheetName val="DEPENDENCIA"/>
      <sheetName val="PRIMER TALLER"/>
      <sheetName val="Nomenclatura 2012"/>
      <sheetName val="PLANTA ACTUAL"/>
      <sheetName val="BD Planta actual"/>
      <sheetName val="Listas"/>
      <sheetName val="Menu Principal"/>
      <sheetName val="FORMATO 1"/>
      <sheetName val="Análisis de Amenazas-2"/>
      <sheetName val="Amenazas"/>
      <sheetName val="Nivel del Riesgo-2"/>
      <sheetName val="Cuadros-2"/>
      <sheetName val="Vulnerabilidad"/>
      <sheetName val="Nivel del Riesgo"/>
      <sheetName val="FORMATO 3"/>
      <sheetName val="FORMATO 4"/>
      <sheetName val="GRANDES"/>
      <sheetName val="JARDINES"/>
      <sheetName val="PEQUEÑAS"/>
      <sheetName val="FORMATO 5"/>
      <sheetName val="FORMATO 6"/>
      <sheetName val="FORMATO 7"/>
      <sheetName val="FORMATO 8"/>
      <sheetName val="FORMATO 9"/>
      <sheetName val="FORMATO 10"/>
      <sheetName val="FORMATO 11"/>
      <sheetName val="FORMATO 12"/>
      <sheetName val="Parametros"/>
      <sheetName val="Sedes"/>
      <sheetName val="Planes de Emergencia Generados"/>
      <sheetName val="Esquema Sede Grande"/>
      <sheetName val="Esquema Sede Pequeña"/>
      <sheetName val="Esquema Sedes Enlace o Comedor"/>
      <sheetName val="Información General"/>
      <sheetName val="Análisis de Amenazas"/>
      <sheetName val="Análisis de Vulnerabilidad"/>
      <sheetName val="Plan Acción Analisis de Riesgos"/>
      <sheetName val="Historico"/>
      <sheetName val="Recursos Para Emergencias"/>
      <sheetName val="Directorio Telefonico Grandes"/>
      <sheetName val="Directorio Telefonico Pequeñas"/>
      <sheetName val="Directorio Telefonico Jardines"/>
      <sheetName val="Preparación Simulacro"/>
      <sheetName val="Evaluación Simulacro"/>
      <sheetName val="Plan de Acción Grandes"/>
      <sheetName val="Plan de Acción Jardines"/>
      <sheetName val="Plan de Acción Pequeñas"/>
      <sheetName val="PONS"/>
      <sheetName val="PE Enlaces"/>
      <sheetName val="Plan Emergencias Vehiculos"/>
      <sheetName val="Plan de Contingencia"/>
      <sheetName val="Plan de Parques G"/>
      <sheetName val="Plan Parques J"/>
      <sheetName val="Plan de Piscinas"/>
      <sheetName val="Brigadistas 2014"/>
      <sheetName val="Reporte de Emergencias"/>
      <sheetName val="Plan de emergencia Calle 220 ma"/>
      <sheetName val="CONTRATISTAS"/>
      <sheetName val="SECRETARIA HABITAT"/>
      <sheetName val="UAESP"/>
      <sheetName val="IDU"/>
      <sheetName val="SECRETARIA MOVILIDAD"/>
      <sheetName val="TRANSMILENIO"/>
      <sheetName val="UNID MANT VIAL"/>
      <sheetName val="CANAL KAPITAL"/>
      <sheetName val="FUND G.A.A."/>
      <sheetName val="IDPC"/>
      <sheetName val="IDRD"/>
      <sheetName val="ORQUESTA"/>
      <sheetName val="SECRET CULTURA"/>
      <sheetName val="HOSP ENGATIVA"/>
      <sheetName val="HOSP MEISSEN"/>
      <sheetName val="HOSP NAZARETH"/>
      <sheetName val="HOSP PABLO VI BOSA"/>
      <sheetName val="HOSP RAFAEL U.U."/>
      <sheetName val="HOSP SAN BLAS"/>
      <sheetName val="HOSP SAN CRISTOBAL"/>
      <sheetName val="HOSP SANTA CLARA"/>
      <sheetName val="HOSP SUBA"/>
      <sheetName val="HOSP SIMON BOLIVAR"/>
      <sheetName val="HOSP TUNJUELITO"/>
      <sheetName val="HOSP TUNAL"/>
      <sheetName val="HOSP VISTA HERMOSA"/>
      <sheetName val="HOSP CENTRO ORIENTE"/>
      <sheetName val="SECRET DESARROLLO"/>
      <sheetName val="INSTIT TURISMO"/>
      <sheetName val="I.P.E.S."/>
      <sheetName val="DASCD"/>
      <sheetName val="BOMBREROS"/>
      <sheetName val="DADEP"/>
      <sheetName val="IDEPAC"/>
      <sheetName val="SECRETARIA DE GOBIERNO"/>
      <sheetName val="CATASTRO"/>
      <sheetName val="FONCEP"/>
      <sheetName val="LOTERIA DE BOGOTA"/>
      <sheetName val="SECRETARIA GENERAL"/>
      <sheetName val="FONDO DE VIGILANCIA"/>
      <sheetName val="HACIENDA"/>
      <sheetName val="UNIDISTRITAL"/>
      <sheetName val="SECRETARIA SALUD"/>
      <sheetName val="SECRETARIA AMBIENTE"/>
      <sheetName val="METROVIVIENDA"/>
      <sheetName val="IDIPROM -FALTA"/>
      <sheetName val="SECRETARIA DE MOVILIDAD"/>
      <sheetName val="SECRETARIA DE EDUCACION"/>
      <sheetName val="I.D.R.D "/>
      <sheetName val="SCRD"/>
      <sheetName val="HOSPITAL LA VICTORIA NO REPORTO"/>
      <sheetName val="HOSPITAL SIMON BOLIVAR"/>
      <sheetName val="HOSPITAL SUBA"/>
      <sheetName val="VISTA HERMOSA"/>
      <sheetName val="HOSPITAL SAN CRITOBAL"/>
      <sheetName val="HOSPITAL BOSA"/>
      <sheetName val="HOSPITAL RAFEL URIBE"/>
      <sheetName val="HOSPITAL NAZARETH"/>
      <sheetName val="HOSPITAL CHAPINERO"/>
      <sheetName val="HOSPITAL CENTRO ORIENTE"/>
      <sheetName val="HOSPITAL SANTA CLARA"/>
      <sheetName val="HOSPITAL PABLO VI"/>
      <sheetName val="INTEGRACION SOCIAL"/>
      <sheetName val="UNIDAD DE MANTENIEMIENTO VIAL"/>
      <sheetName val="IPES"/>
      <sheetName val="U.A.E.S.P"/>
      <sheetName val="EMPRESA DE RENOVACION URBANA"/>
      <sheetName val="CAJA DE VIVIENDA POPULAR"/>
      <sheetName val="SECRETARIA DEL HABITAT"/>
      <sheetName val="I.D.U"/>
      <sheetName val="JARDIN BOTANICO"/>
      <sheetName val="CANAL CAPITAL"/>
      <sheetName val="FUNDACION GILBERTO ALZATE AVEND"/>
      <sheetName val="INSTITUTO DISTRITAL DE TURISMO"/>
      <sheetName val="PATRIMONIO CULTURAL"/>
      <sheetName val="IDEP"/>
      <sheetName val="ORQUESTA FILARMONICA DE BOGOTA"/>
      <sheetName val="DESAROLLO ECONOMICO"/>
      <sheetName val="PERSONERIA"/>
      <sheetName val="CONTRALORIA"/>
      <sheetName val="VEEDURIA"/>
      <sheetName val="Numero de Contratos"/>
      <sheetName val="Valor Contratos"/>
      <sheetName val="datos graficas"/>
      <sheetName val="Tabla dinamica"/>
      <sheetName val="CONTRATOS-2010"/>
      <sheetName val="ADICIONES"/>
      <sheetName val="BASE DE DATOS"/>
      <sheetName val="Numero_de_Contratos"/>
      <sheetName val="Valor_Contratos"/>
      <sheetName val="datos_graficas"/>
      <sheetName val="Tabla_dinamica"/>
      <sheetName val="BASE_DE_DATOS"/>
      <sheetName val="Numero_de_Contratos1"/>
      <sheetName val="Valor_Contratos1"/>
      <sheetName val="datos_graficas1"/>
      <sheetName val="Tabla_dinamica1"/>
      <sheetName val="BASE_DE_DATOS1"/>
      <sheetName val="Numero_de_Contratos3"/>
      <sheetName val="Valor_Contratos3"/>
      <sheetName val="datos_graficas3"/>
      <sheetName val="Tabla_dinamica3"/>
      <sheetName val="BASE_DE_DATOS3"/>
      <sheetName val="Numero_de_Contratos2"/>
      <sheetName val="Valor_Contratos2"/>
      <sheetName val="datos_graficas2"/>
      <sheetName val="Tabla_dinamica2"/>
      <sheetName val="BASE_DE_DATOS2"/>
      <sheetName val="Numero_de_Contratos4"/>
      <sheetName val="Valor_Contratos4"/>
      <sheetName val="datos_graficas4"/>
      <sheetName val="Tabla_dinamica4"/>
      <sheetName val="BASE_DE_DATOS4"/>
      <sheetName val="CONVEVENIOS "/>
      <sheetName val="CONTRATOS-2009"/>
      <sheetName val="Concejal2008"/>
      <sheetName val="JULIO"/>
      <sheetName val="SEPTIEMBRE"/>
      <sheetName val="CONVEVENIOS_"/>
      <sheetName val="CONVEVENIOS_1"/>
      <sheetName val="CONVEVENIOS_3"/>
      <sheetName val="CONVEVENIOS_2"/>
      <sheetName val="CONVEVENIOS_4"/>
      <sheetName val="ABRIL"/>
      <sheetName val="MAYO"/>
      <sheetName val="JUNIO"/>
      <sheetName val="PAA DIC"/>
      <sheetName val="ESTRUCTURA DISTRITO"/>
      <sheetName val="01d_planaccioncompgestioninvers"/>
      <sheetName val="ACTUALIZACION DATOS"/>
      <sheetName val="F1"/>
      <sheetName val="BD1"/>
      <sheetName val="BD-resultados"/>
      <sheetName val="FORMATO REPORTE INFORME JEFES C"/>
      <sheetName val="PROPUESTA HERRAMIENTA INFORMEv2"/>
      <sheetName val="20170726539713551597459"/>
      <sheetName val="cleaned"/>
      <sheetName val="PE01-PR10-F01"/>
      <sheetName val="GUIA"/>
      <sheetName val="Ingresos"/>
      <sheetName val="GastosFuncionamiento"/>
      <sheetName val="Inversion"/>
      <sheetName val="FuentesFuncionamiento"/>
      <sheetName val="FuentesInversion"/>
      <sheetName val="VIGENCIAS FUTURAS"/>
      <sheetName val="CUENTAS POR PAGAR "/>
      <sheetName val="FondoSaludEjecucion"/>
      <sheetName val="Fuentes EjecucionFS"/>
      <sheetName val="TESORERIA FONDO SALUD"/>
      <sheetName val="SERVICIO DE DEUDA"/>
      <sheetName val="EXCEDENTES LIQUIDEZ"/>
      <sheetName val="Metas Agosto"/>
      <sheetName val="Sección 1. Metas - Magnitud"/>
      <sheetName val="Sección 2. Metas - Presupuesto"/>
      <sheetName val="Sección 3. Metas Producto"/>
      <sheetName val="120"/>
      <sheetName val="ACT_120"/>
      <sheetName val="121"/>
      <sheetName val="ACT_121"/>
      <sheetName val="125"/>
      <sheetName val="ACT_125"/>
      <sheetName val="118"/>
      <sheetName val="ACT_118"/>
      <sheetName val="119"/>
      <sheetName val="ACT_119"/>
      <sheetName val="114"/>
      <sheetName val="ACT_114"/>
      <sheetName val="115"/>
      <sheetName val="ACT_115"/>
      <sheetName val="116"/>
      <sheetName val="ACT_116"/>
      <sheetName val="117"/>
      <sheetName val="ACT_117"/>
      <sheetName val="124"/>
      <sheetName val="ACT_124"/>
      <sheetName val="127"/>
      <sheetName val="ACT_127"/>
      <sheetName val="Sección 4. Territorialización"/>
      <sheetName val="COI-04"/>
      <sheetName val="COI-09"/>
      <sheetName val="PM04-PR08-F04-BAJA"/>
      <sheetName val="PM04-PR0-F05-ALTA"/>
      <sheetName val="PM04-PR0-F05-BAJA"/>
      <sheetName val="MASIVOS"/>
      <sheetName val="esgt"/>
      <sheetName val="Certificado Supervisión"/>
      <sheetName val="Convierte"/>
      <sheetName val="Anexo"/>
      <sheetName val="Metas octubre"/>
      <sheetName val="Gráfico1"/>
      <sheetName val="METAS"/>
      <sheetName val="Actividades"/>
      <sheetName val="hoja 1"/>
      <sheetName val="Partes interesadas potenciales"/>
      <sheetName val="PE01-PR22-F01"/>
      <sheetName val="Formato"/>
      <sheetName val="Conceptos de Gasto"/>
      <sheetName val=" Metas BD"/>
      <sheetName val="Fuentes OK"/>
      <sheetName val="VF 2018 (aprobadas 2017)"/>
      <sheetName val="Fuente"/>
      <sheetName val="Centro de Costos"/>
      <sheetName val="Datos Validación"/>
      <sheetName val="CENTROS DE COSTOS"/>
      <sheetName val="TD Proyecto"/>
      <sheetName val="presup por fase"/>
      <sheetName val="TD fuentes proy"/>
      <sheetName val="Fuente  (2)"/>
      <sheetName val="Homologación"/>
      <sheetName val="CC 6-OCT-2107"/>
      <sheetName val="Fuentes homologadas 6-Oct"/>
      <sheetName val="Fuentes y Proyectos"/>
      <sheetName val="Plantilla SECOP II Agrupa (2)"/>
      <sheetName val="PAA-CONSOL-SDM 100%-2017 (2)"/>
      <sheetName val="Multi-proceso (2)"/>
      <sheetName val="Metas Noviembre"/>
      <sheetName val="COMPARA CDP PREDIS"/>
      <sheetName val="POR VIABILIAR"/>
      <sheetName val="CONSOLIDADO 2018 0-ANTIGUA"/>
      <sheetName val="FUENTES ANTIGUA"/>
      <sheetName val="2. CONCEPTOS GTO MULTI"/>
      <sheetName val="CONSOLIDADO 2018 Oficial CARGUE"/>
      <sheetName val="PUNTOS DE INVERS."/>
      <sheetName val="METAS Oficial"/>
      <sheetName val="FUENTES Oficial"/>
      <sheetName val="CONCEPTOS GASTO Oficial"/>
      <sheetName val="CONSOLIDADO 2018 0-Oficial"/>
      <sheetName val="FUENTES"/>
      <sheetName val="1.CONCEPTOS GASTO"/>
      <sheetName val="PRESUPUESTO 2018"/>
      <sheetName val="PUNTOS INVERSIÓN"/>
      <sheetName val="PERSONAL"/>
      <sheetName val="PUNTOS INVERSION 2017"/>
      <sheetName val="ValidadoreS"/>
      <sheetName val="PARA CTDD"/>
      <sheetName val="UNIDAD_1"/>
      <sheetName val="UNIDAD_2"/>
      <sheetName val="Terceros"/>
      <sheetName val="ENTRADAS_CONSOLIDADO"/>
      <sheetName val="plantillas_devolucion"/>
      <sheetName val="DEVOLUCION_CONSOLIDADO"/>
      <sheetName val="PUBLICA_DEVOLUCIONES"/>
      <sheetName val="encabezado"/>
      <sheetName val="plano"/>
      <sheetName val="Plantilla SECOP Agrupa"/>
      <sheetName val="Metas mayo"/>
      <sheetName val="Metas JUNIO"/>
      <sheetName val="Metas DICIEMBRE"/>
      <sheetName val="PREDIS 30 DIC"/>
      <sheetName val="Base"/>
      <sheetName val="2017"/>
      <sheetName val="2016"/>
      <sheetName val="PAA FUNCIO"/>
      <sheetName val="PAA FUNCIO 2"/>
      <sheetName val="PAA CONSOL BMT 2016"/>
      <sheetName val="CONTRATACION"/>
      <sheetName val="EVALUACION PROY"/>
      <sheetName val="EVALUACIO"/>
      <sheetName val="8.CONTRATACION"/>
      <sheetName val="INFO-METAS"/>
      <sheetName val="METAS U2 "/>
      <sheetName val="VAL PREDIS"/>
      <sheetName val="BMT SIVICOF"/>
      <sheetName val="MULTI-PROCESOS"/>
      <sheetName val="METAS U2"/>
      <sheetName val="Formato1PCC 15 Junio"/>
      <sheetName val="CRONOGRAMA"/>
      <sheetName val="PADD 2016-2020"/>
      <sheetName val="PADD 2016-2020 (2)"/>
      <sheetName val="Validadores (2)"/>
      <sheetName val="PLANTA"/>
    </sheetNames>
    <sheetDataSet>
      <sheetData sheetId="3">
        <row r="1">
          <cell r="A1" t="str">
            <v>GRUPO ETAREO</v>
          </cell>
          <cell r="C1" t="str">
            <v>CONDICION POBLACIONAL</v>
          </cell>
          <cell r="H1" t="str">
            <v>GRUPOS ETNICOS</v>
          </cell>
        </row>
        <row r="2">
          <cell r="A2" t="str">
            <v>0-5 años Primera infancia </v>
          </cell>
          <cell r="C2" t="str">
            <v>Todos los Grupos</v>
          </cell>
          <cell r="H2" t="str">
            <v>Todos los grupos</v>
          </cell>
        </row>
        <row r="3">
          <cell r="A3" t="str">
            <v>6 - 13 años Infancia </v>
          </cell>
          <cell r="C3" t="str">
            <v>Adultos-as trabajador-a formal</v>
          </cell>
          <cell r="H3" t="str">
            <v>Afrocolombianos</v>
          </cell>
        </row>
        <row r="4">
          <cell r="A4" t="str">
            <v>14 - 17 años Adolescencia</v>
          </cell>
          <cell r="C4" t="str">
            <v>Adultos-as trabajador-a informal</v>
          </cell>
          <cell r="H4" t="str">
            <v>Indígenas</v>
          </cell>
        </row>
        <row r="5">
          <cell r="A5" t="str">
            <v>18 - 26 años Juventud</v>
          </cell>
          <cell r="C5" t="str">
            <v>Ciudadanos-as habitantes de calle</v>
          </cell>
          <cell r="H5" t="str">
            <v>No identifica grupos étnicos</v>
          </cell>
        </row>
        <row r="6">
          <cell r="A6" t="str">
            <v>27 - 59 años Adultez</v>
          </cell>
          <cell r="C6" t="str">
            <v>Comunidad en general</v>
          </cell>
          <cell r="H6" t="str">
            <v>Otros Grupos étnicos</v>
          </cell>
        </row>
        <row r="7">
          <cell r="A7" t="str">
            <v>60 años o más. Personas Mayores</v>
          </cell>
          <cell r="C7" t="str">
            <v>Familias en emergencia social y catastrófica</v>
          </cell>
          <cell r="H7" t="str">
            <v>Rom</v>
          </cell>
        </row>
        <row r="8">
          <cell r="A8" t="str">
            <v>Grupo Etario Sin Definir</v>
          </cell>
          <cell r="C8" t="str">
            <v>Familias en situacion de vulnerabilidad</v>
          </cell>
          <cell r="H8" t="str">
            <v>Raizales</v>
          </cell>
        </row>
        <row r="9">
          <cell r="C9" t="str">
            <v>Familias ubicadas en zonas de alto deterioro urbano</v>
          </cell>
        </row>
        <row r="10">
          <cell r="C10" t="str">
            <v>Jovenes desescolarizados</v>
          </cell>
        </row>
        <row r="11">
          <cell r="C11" t="str">
            <v>Jovenes escolarizados</v>
          </cell>
        </row>
        <row r="12">
          <cell r="C12" t="str">
            <v>Mujeres gestantes y lactantes</v>
          </cell>
        </row>
        <row r="13">
          <cell r="C13" t="str">
            <v>Niños y niñas de primera infancia</v>
          </cell>
        </row>
        <row r="14">
          <cell r="C14" t="str">
            <v>Niños, niñas y adolescentes desescolarizados</v>
          </cell>
        </row>
        <row r="15">
          <cell r="C15" t="str">
            <v>Niños, niñas y adolescentes en riesgo social vinculacion temprana al trabajo o acompañamiento</v>
          </cell>
        </row>
        <row r="16">
          <cell r="C16" t="str">
            <v>Niños, niñas y adolescentes escolarizados</v>
          </cell>
        </row>
        <row r="17">
          <cell r="C17" t="str">
            <v>Personas cabezas de familia</v>
          </cell>
        </row>
        <row r="18">
          <cell r="C18" t="str">
            <v>Personas con discapacidad</v>
          </cell>
        </row>
        <row r="19">
          <cell r="C19" t="str">
            <v>Personas consumidoras de sustancias psicoactivas</v>
          </cell>
        </row>
        <row r="20">
          <cell r="C20" t="str">
            <v>Personas en situacion de desplazamiento</v>
          </cell>
        </row>
        <row r="21">
          <cell r="C21" t="str">
            <v>Personas vinculadas a la prostitución</v>
          </cell>
        </row>
        <row r="22">
          <cell r="C22" t="str">
            <v>Reincorporados - as</v>
          </cell>
        </row>
        <row r="23">
          <cell r="C23" t="str">
            <v>Sector LGBT</v>
          </cell>
        </row>
        <row r="24">
          <cell r="C24" t="str">
            <v>Servidores y servidoras públicos</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Actividades"/>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Sección 1. Metas - Magnitud"/>
      <sheetName val="Sección 2. Metas - Presupuesto"/>
      <sheetName val="Sección 3. Metas Producto"/>
      <sheetName val="8"/>
      <sheetName val="ACT_8"/>
      <sheetName val="9"/>
      <sheetName val="ACT_9"/>
      <sheetName val="Variables"/>
      <sheetName val="Sección 4. Territorialización"/>
    </sheetNames>
    <sheetDataSet>
      <sheetData sheetId="3">
        <row r="29">
          <cell r="D29" t="str">
            <v>Numerador Acumulado (Variable 1)</v>
          </cell>
          <cell r="F29" t="str">
            <v>Denominador Acumulado (Variable 2)</v>
          </cell>
        </row>
        <row r="30">
          <cell r="B30" t="str">
            <v>Enero </v>
          </cell>
          <cell r="D30">
            <v>0</v>
          </cell>
          <cell r="F30">
            <v>0</v>
          </cell>
        </row>
        <row r="31">
          <cell r="B31" t="str">
            <v>Febrero</v>
          </cell>
          <cell r="D31">
            <v>0</v>
          </cell>
          <cell r="F31">
            <v>0</v>
          </cell>
        </row>
        <row r="32">
          <cell r="B32" t="str">
            <v>Marzo</v>
          </cell>
          <cell r="D32">
            <v>0</v>
          </cell>
          <cell r="F32">
            <v>0</v>
          </cell>
        </row>
        <row r="33">
          <cell r="B33" t="str">
            <v>Abril</v>
          </cell>
          <cell r="D33">
            <v>0</v>
          </cell>
          <cell r="F33">
            <v>0</v>
          </cell>
        </row>
        <row r="34">
          <cell r="B34" t="str">
            <v>Mayo</v>
          </cell>
          <cell r="D34">
            <v>0</v>
          </cell>
          <cell r="F34">
            <v>0</v>
          </cell>
        </row>
        <row r="35">
          <cell r="B35" t="str">
            <v>Junio</v>
          </cell>
          <cell r="D35">
            <v>0</v>
          </cell>
          <cell r="F35">
            <v>0</v>
          </cell>
        </row>
        <row r="36">
          <cell r="B36" t="str">
            <v>Julio</v>
          </cell>
          <cell r="D36">
            <v>0.4</v>
          </cell>
          <cell r="F36">
            <v>0.2</v>
          </cell>
        </row>
        <row r="37">
          <cell r="B37" t="str">
            <v>Agosto</v>
          </cell>
          <cell r="D37">
            <v>0.4</v>
          </cell>
          <cell r="F37">
            <v>0.4</v>
          </cell>
        </row>
        <row r="38">
          <cell r="B38" t="str">
            <v>Septiembre</v>
          </cell>
          <cell r="D38">
            <v>0.6000000000000001</v>
          </cell>
          <cell r="F38">
            <v>0.6000000000000001</v>
          </cell>
        </row>
        <row r="39">
          <cell r="B39" t="str">
            <v>Octubre</v>
          </cell>
          <cell r="D39">
            <v>0.6000000000000001</v>
          </cell>
          <cell r="F39">
            <v>0.6000000000000001</v>
          </cell>
        </row>
        <row r="40">
          <cell r="B40" t="str">
            <v>Noviembre</v>
          </cell>
          <cell r="D40">
            <v>0.6000000000000001</v>
          </cell>
          <cell r="F40">
            <v>0.8</v>
          </cell>
        </row>
        <row r="41">
          <cell r="B41" t="str">
            <v>Diciembre</v>
          </cell>
          <cell r="D41">
            <v>0.6000000000000001</v>
          </cell>
          <cell r="F41">
            <v>1</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Sección 1. Metas - Magnitud"/>
      <sheetName val="Sección 2. Metas - Presupuesto"/>
      <sheetName val="Sección 3. Metas Producto"/>
      <sheetName val="8"/>
      <sheetName val="ACT_8"/>
      <sheetName val="9"/>
      <sheetName val="ACT_9"/>
      <sheetName val="Variables"/>
      <sheetName val="Sección 4. Territorialización"/>
    </sheetNames>
    <sheetDataSet>
      <sheetData sheetId="0">
        <row r="15">
          <cell r="A15">
            <v>8</v>
          </cell>
        </row>
        <row r="18">
          <cell r="A18">
            <v>9</v>
          </cell>
        </row>
      </sheetData>
      <sheetData sheetId="3">
        <row r="16">
          <cell r="H16" t="str">
            <v>Constante</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8"/>
      <sheetName val="9"/>
      <sheetName val="128"/>
      <sheetName val="3"/>
      <sheetName val="46"/>
      <sheetName val="51"/>
      <sheetName val="PARTICIPACION DE MUJERES"/>
      <sheetName val="Consejos Electos 2011"/>
      <sheetName val="1"/>
      <sheetName val="2"/>
      <sheetName val="HV 12"/>
      <sheetName val="HV 11"/>
      <sheetName val="HV 20"/>
      <sheetName val="HV 8"/>
      <sheetName val="HV 3"/>
      <sheetName val="HV 1"/>
      <sheetName val="HV 2"/>
      <sheetName val="HV 4"/>
      <sheetName val="HV 5"/>
      <sheetName val="HV 6"/>
      <sheetName val="HV 7"/>
      <sheetName val="EJE_MIPG"/>
      <sheetName val="EJE_PAAC"/>
      <sheetName val="3_PAAC"/>
      <sheetName val="6"/>
      <sheetName val="4_PAAC"/>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A20"/>
  <sheetViews>
    <sheetView showGridLines="0" tabSelected="1" zoomScale="70" zoomScaleNormal="70" workbookViewId="0" topLeftCell="A1">
      <selection activeCell="A1" sqref="A1:B4"/>
    </sheetView>
  </sheetViews>
  <sheetFormatPr defaultColWidth="11.421875" defaultRowHeight="15"/>
  <cols>
    <col min="1" max="1" width="13.00390625" style="12" customWidth="1"/>
    <col min="2" max="2" width="19.00390625" style="12" customWidth="1"/>
    <col min="3" max="3" width="17.57421875" style="12" customWidth="1"/>
    <col min="4" max="4" width="19.8515625" style="12" customWidth="1"/>
    <col min="5" max="6" width="17.57421875" style="12" customWidth="1"/>
    <col min="7" max="7" width="24.421875" style="12" customWidth="1"/>
    <col min="8" max="8" width="24.00390625" style="12" customWidth="1"/>
    <col min="9" max="9" width="30.7109375" style="12" customWidth="1"/>
    <col min="10" max="10" width="28.28125" style="12" customWidth="1"/>
    <col min="11" max="11" width="27.28125" style="12" customWidth="1"/>
    <col min="12" max="12" width="24.8515625" style="12" customWidth="1"/>
    <col min="13" max="24" width="14.00390625" style="12" customWidth="1"/>
    <col min="25" max="25" width="20.421875" style="12" customWidth="1"/>
    <col min="26" max="27" width="28.421875" style="12" customWidth="1"/>
    <col min="28" max="16384" width="11.421875" style="12" customWidth="1"/>
  </cols>
  <sheetData>
    <row r="1" spans="1:27" s="17" customFormat="1" ht="39.75" customHeight="1">
      <c r="A1" s="371"/>
      <c r="B1" s="371"/>
      <c r="C1" s="357" t="s">
        <v>144</v>
      </c>
      <c r="D1" s="357"/>
      <c r="E1" s="357"/>
      <c r="F1" s="357"/>
      <c r="G1" s="357"/>
      <c r="H1" s="357"/>
      <c r="I1" s="357"/>
      <c r="J1" s="357"/>
      <c r="K1" s="357"/>
      <c r="L1" s="357"/>
      <c r="M1" s="357"/>
      <c r="N1" s="357"/>
      <c r="O1" s="357"/>
      <c r="P1" s="357"/>
      <c r="Q1" s="357"/>
      <c r="R1" s="357"/>
      <c r="S1" s="357"/>
      <c r="T1" s="357"/>
      <c r="U1" s="357"/>
      <c r="V1" s="357"/>
      <c r="W1" s="357"/>
      <c r="X1" s="357"/>
      <c r="Y1" s="357"/>
      <c r="Z1" s="378"/>
      <c r="AA1" s="378"/>
    </row>
    <row r="2" spans="1:27" s="17" customFormat="1" ht="40.5" customHeight="1">
      <c r="A2" s="371"/>
      <c r="B2" s="371"/>
      <c r="C2" s="357" t="s">
        <v>145</v>
      </c>
      <c r="D2" s="357"/>
      <c r="E2" s="357"/>
      <c r="F2" s="357"/>
      <c r="G2" s="357"/>
      <c r="H2" s="357"/>
      <c r="I2" s="357"/>
      <c r="J2" s="357"/>
      <c r="K2" s="357"/>
      <c r="L2" s="357"/>
      <c r="M2" s="357"/>
      <c r="N2" s="357"/>
      <c r="O2" s="357"/>
      <c r="P2" s="357"/>
      <c r="Q2" s="357"/>
      <c r="R2" s="357"/>
      <c r="S2" s="357"/>
      <c r="T2" s="357"/>
      <c r="U2" s="357"/>
      <c r="V2" s="357"/>
      <c r="W2" s="357"/>
      <c r="X2" s="357"/>
      <c r="Y2" s="357"/>
      <c r="Z2" s="378"/>
      <c r="AA2" s="378"/>
    </row>
    <row r="3" spans="1:27" s="17" customFormat="1" ht="42.75" customHeight="1">
      <c r="A3" s="371"/>
      <c r="B3" s="371"/>
      <c r="C3" s="357" t="s">
        <v>418</v>
      </c>
      <c r="D3" s="357"/>
      <c r="E3" s="357"/>
      <c r="F3" s="357"/>
      <c r="G3" s="357"/>
      <c r="H3" s="357"/>
      <c r="I3" s="357"/>
      <c r="J3" s="357"/>
      <c r="K3" s="357"/>
      <c r="L3" s="357"/>
      <c r="M3" s="357"/>
      <c r="N3" s="357"/>
      <c r="O3" s="357"/>
      <c r="P3" s="357"/>
      <c r="Q3" s="357"/>
      <c r="R3" s="357"/>
      <c r="S3" s="357"/>
      <c r="T3" s="357"/>
      <c r="U3" s="357"/>
      <c r="V3" s="357"/>
      <c r="W3" s="357"/>
      <c r="X3" s="357"/>
      <c r="Y3" s="357"/>
      <c r="Z3" s="378"/>
      <c r="AA3" s="378"/>
    </row>
    <row r="4" spans="1:27" s="17" customFormat="1" ht="33.75" customHeight="1">
      <c r="A4" s="371"/>
      <c r="B4" s="371"/>
      <c r="C4" s="372" t="s">
        <v>203</v>
      </c>
      <c r="D4" s="373"/>
      <c r="E4" s="373"/>
      <c r="F4" s="373"/>
      <c r="G4" s="373"/>
      <c r="H4" s="373"/>
      <c r="I4" s="373"/>
      <c r="J4" s="373"/>
      <c r="K4" s="373"/>
      <c r="L4" s="374" t="s">
        <v>398</v>
      </c>
      <c r="M4" s="374"/>
      <c r="N4" s="374"/>
      <c r="O4" s="374"/>
      <c r="P4" s="374"/>
      <c r="Q4" s="374"/>
      <c r="R4" s="374"/>
      <c r="S4" s="374"/>
      <c r="T4" s="374"/>
      <c r="U4" s="374"/>
      <c r="V4" s="374"/>
      <c r="W4" s="374"/>
      <c r="X4" s="374"/>
      <c r="Y4" s="374"/>
      <c r="Z4" s="378"/>
      <c r="AA4" s="378"/>
    </row>
    <row r="5" spans="2:18" s="17" customFormat="1" ht="21.75" customHeight="1">
      <c r="B5" s="21"/>
      <c r="C5" s="21"/>
      <c r="D5" s="23"/>
      <c r="E5" s="23"/>
      <c r="F5" s="23"/>
      <c r="G5" s="23"/>
      <c r="H5" s="23"/>
      <c r="I5" s="23"/>
      <c r="J5" s="23"/>
      <c r="K5" s="19"/>
      <c r="L5" s="18"/>
      <c r="M5" s="19"/>
      <c r="N5" s="20"/>
      <c r="O5" s="22"/>
      <c r="P5" s="22"/>
      <c r="Q5" s="22"/>
      <c r="R5" s="22"/>
    </row>
    <row r="6" spans="2:27" s="5" customFormat="1" ht="30" customHeight="1" thickBot="1">
      <c r="B6" s="14"/>
      <c r="C6" s="14"/>
      <c r="D6" s="8"/>
      <c r="E6" s="8"/>
      <c r="F6" s="8"/>
      <c r="G6" s="8"/>
      <c r="H6" s="8"/>
      <c r="I6" s="8"/>
      <c r="J6" s="8"/>
      <c r="K6" s="16"/>
      <c r="L6" s="16"/>
      <c r="M6" s="16"/>
      <c r="N6" s="16"/>
      <c r="O6" s="8"/>
      <c r="P6" s="8"/>
      <c r="Q6" s="8"/>
      <c r="R6" s="8"/>
      <c r="S6" s="8"/>
      <c r="T6" s="15"/>
      <c r="U6" s="15"/>
      <c r="V6" s="15"/>
      <c r="W6" s="15"/>
      <c r="X6" s="9"/>
      <c r="Y6" s="9"/>
      <c r="Z6" s="7"/>
      <c r="AA6" s="7"/>
    </row>
    <row r="7" spans="2:27" s="5" customFormat="1" ht="54" customHeight="1" thickBot="1">
      <c r="B7" s="38" t="s">
        <v>211</v>
      </c>
      <c r="C7" s="365" t="s">
        <v>372</v>
      </c>
      <c r="D7" s="366"/>
      <c r="E7" s="366"/>
      <c r="F7" s="367"/>
      <c r="G7" s="42"/>
      <c r="H7" s="8"/>
      <c r="I7" s="8"/>
      <c r="J7" s="8"/>
      <c r="K7" s="42"/>
      <c r="L7" s="375"/>
      <c r="M7" s="375"/>
      <c r="N7" s="375"/>
      <c r="O7" s="375"/>
      <c r="P7" s="375"/>
      <c r="Q7" s="375"/>
      <c r="R7" s="375"/>
      <c r="S7" s="375"/>
      <c r="T7" s="375"/>
      <c r="U7" s="375"/>
      <c r="V7" s="375"/>
      <c r="W7" s="375"/>
      <c r="X7" s="375"/>
      <c r="Y7" s="375"/>
      <c r="Z7" s="375"/>
      <c r="AA7" s="375"/>
    </row>
    <row r="8" spans="2:27" s="5" customFormat="1" ht="54" customHeight="1" thickBot="1">
      <c r="B8" s="39" t="s">
        <v>0</v>
      </c>
      <c r="C8" s="379" t="s">
        <v>417</v>
      </c>
      <c r="D8" s="380"/>
      <c r="E8" s="380"/>
      <c r="F8" s="381"/>
      <c r="G8" s="42"/>
      <c r="K8" s="42"/>
      <c r="L8" s="376"/>
      <c r="M8" s="376"/>
      <c r="N8" s="376"/>
      <c r="O8" s="376"/>
      <c r="P8" s="376"/>
      <c r="Q8" s="376"/>
      <c r="R8" s="376"/>
      <c r="S8" s="376"/>
      <c r="T8" s="376"/>
      <c r="U8" s="376"/>
      <c r="V8" s="376"/>
      <c r="W8" s="376"/>
      <c r="X8" s="376"/>
      <c r="Y8" s="376"/>
      <c r="Z8" s="376"/>
      <c r="AA8" s="376"/>
    </row>
    <row r="9" spans="2:27" s="5" customFormat="1" ht="54" customHeight="1" thickBot="1">
      <c r="B9" s="39" t="s">
        <v>201</v>
      </c>
      <c r="C9" s="365" t="s">
        <v>362</v>
      </c>
      <c r="D9" s="366"/>
      <c r="E9" s="366"/>
      <c r="F9" s="367"/>
      <c r="G9" s="42"/>
      <c r="K9" s="42"/>
      <c r="L9" s="161"/>
      <c r="M9" s="161"/>
      <c r="N9" s="161"/>
      <c r="O9" s="161"/>
      <c r="P9" s="161"/>
      <c r="Q9" s="161"/>
      <c r="R9" s="161"/>
      <c r="S9" s="161"/>
      <c r="T9" s="161"/>
      <c r="U9" s="161"/>
      <c r="V9" s="161"/>
      <c r="W9" s="161"/>
      <c r="X9" s="161"/>
      <c r="Y9" s="161"/>
      <c r="Z9" s="161"/>
      <c r="AA9" s="161"/>
    </row>
    <row r="10" spans="2:27" s="5" customFormat="1" ht="54" customHeight="1" thickBot="1">
      <c r="B10" s="39" t="s">
        <v>202</v>
      </c>
      <c r="C10" s="365" t="s">
        <v>363</v>
      </c>
      <c r="D10" s="366"/>
      <c r="E10" s="366"/>
      <c r="F10" s="367"/>
      <c r="G10" s="42"/>
      <c r="K10" s="42"/>
      <c r="L10" s="43"/>
      <c r="M10" s="43"/>
      <c r="N10" s="43"/>
      <c r="O10" s="43"/>
      <c r="P10" s="43"/>
      <c r="Q10" s="43"/>
      <c r="R10" s="43"/>
      <c r="S10" s="43"/>
      <c r="T10" s="43"/>
      <c r="U10" s="43"/>
      <c r="V10" s="43"/>
      <c r="W10" s="43"/>
      <c r="X10" s="43"/>
      <c r="Y10" s="43"/>
      <c r="Z10" s="43"/>
      <c r="AA10" s="43"/>
    </row>
    <row r="11" s="5" customFormat="1" ht="55.5" customHeight="1"/>
    <row r="12" spans="1:27" s="189" customFormat="1" ht="35.25" customHeight="1">
      <c r="A12" s="377" t="s">
        <v>160</v>
      </c>
      <c r="B12" s="377"/>
      <c r="C12" s="377"/>
      <c r="D12" s="377"/>
      <c r="E12" s="377"/>
      <c r="F12" s="377"/>
      <c r="G12" s="377"/>
      <c r="H12" s="377"/>
      <c r="I12" s="377"/>
      <c r="J12" s="377"/>
      <c r="K12" s="377"/>
      <c r="L12" s="377"/>
      <c r="M12" s="377"/>
      <c r="N12" s="377"/>
      <c r="O12" s="377"/>
      <c r="P12" s="377"/>
      <c r="Q12" s="377"/>
      <c r="R12" s="377"/>
      <c r="S12" s="377"/>
      <c r="T12" s="377"/>
      <c r="U12" s="377"/>
      <c r="V12" s="377"/>
      <c r="W12" s="377"/>
      <c r="X12" s="377"/>
      <c r="Y12" s="377"/>
      <c r="Z12" s="377"/>
      <c r="AA12" s="377"/>
    </row>
    <row r="13" spans="1:27" s="190" customFormat="1" ht="42.75" customHeight="1">
      <c r="A13" s="348" t="s">
        <v>123</v>
      </c>
      <c r="B13" s="348" t="s">
        <v>229</v>
      </c>
      <c r="C13" s="348"/>
      <c r="D13" s="348"/>
      <c r="E13" s="348"/>
      <c r="F13" s="348" t="s">
        <v>164</v>
      </c>
      <c r="G13" s="368" t="s">
        <v>124</v>
      </c>
      <c r="H13" s="369"/>
      <c r="I13" s="370"/>
      <c r="J13" s="348" t="s">
        <v>231</v>
      </c>
      <c r="K13" s="348" t="s">
        <v>142</v>
      </c>
      <c r="L13" s="348" t="s">
        <v>233</v>
      </c>
      <c r="M13" s="368" t="s">
        <v>457</v>
      </c>
      <c r="N13" s="369"/>
      <c r="O13" s="369"/>
      <c r="P13" s="369"/>
      <c r="Q13" s="369"/>
      <c r="R13" s="369"/>
      <c r="S13" s="369"/>
      <c r="T13" s="369"/>
      <c r="U13" s="369"/>
      <c r="V13" s="369"/>
      <c r="W13" s="369"/>
      <c r="X13" s="369"/>
      <c r="Y13" s="369"/>
      <c r="Z13" s="369"/>
      <c r="AA13" s="370"/>
    </row>
    <row r="14" spans="1:27" s="190" customFormat="1" ht="47.25" customHeight="1">
      <c r="A14" s="348"/>
      <c r="B14" s="188" t="s">
        <v>228</v>
      </c>
      <c r="C14" s="188" t="s">
        <v>126</v>
      </c>
      <c r="D14" s="188" t="s">
        <v>204</v>
      </c>
      <c r="E14" s="188" t="s">
        <v>205</v>
      </c>
      <c r="F14" s="348"/>
      <c r="G14" s="188" t="s">
        <v>178</v>
      </c>
      <c r="H14" s="188" t="s">
        <v>125</v>
      </c>
      <c r="I14" s="285" t="s">
        <v>415</v>
      </c>
      <c r="J14" s="348"/>
      <c r="K14" s="348"/>
      <c r="L14" s="348"/>
      <c r="M14" s="164" t="s">
        <v>135</v>
      </c>
      <c r="N14" s="164" t="s">
        <v>136</v>
      </c>
      <c r="O14" s="164" t="s">
        <v>132</v>
      </c>
      <c r="P14" s="164" t="s">
        <v>133</v>
      </c>
      <c r="Q14" s="164" t="s">
        <v>134</v>
      </c>
      <c r="R14" s="164" t="s">
        <v>101</v>
      </c>
      <c r="S14" s="164" t="s">
        <v>102</v>
      </c>
      <c r="T14" s="164" t="s">
        <v>103</v>
      </c>
      <c r="U14" s="164" t="s">
        <v>104</v>
      </c>
      <c r="V14" s="164" t="s">
        <v>105</v>
      </c>
      <c r="W14" s="164" t="s">
        <v>106</v>
      </c>
      <c r="X14" s="164" t="s">
        <v>107</v>
      </c>
      <c r="Y14" s="164" t="s">
        <v>147</v>
      </c>
      <c r="Z14" s="351" t="s">
        <v>159</v>
      </c>
      <c r="AA14" s="351"/>
    </row>
    <row r="15" spans="1:27" s="189" customFormat="1" ht="69" customHeight="1">
      <c r="A15" s="353">
        <f>+8!C9</f>
        <v>8</v>
      </c>
      <c r="B15" s="354" t="s">
        <v>350</v>
      </c>
      <c r="C15" s="361" t="s">
        <v>394</v>
      </c>
      <c r="D15" s="361" t="s">
        <v>351</v>
      </c>
      <c r="E15" s="361" t="str">
        <f>+8!C14</f>
        <v>Mantener el 80% de satisfacción con los servicios prestados por las entidades del Sector Movilidad</v>
      </c>
      <c r="F15" s="361" t="s">
        <v>174</v>
      </c>
      <c r="G15" s="354" t="s">
        <v>364</v>
      </c>
      <c r="H15" s="353" t="str">
        <f>+8!C13</f>
        <v>5. Ser transparente, incluyente, equitativa en género y garantista de la participación e involucramiento ciudadanos y del sector privado</v>
      </c>
      <c r="I15" s="354" t="s">
        <v>400</v>
      </c>
      <c r="J15" s="364" t="str">
        <f>+8!F9</f>
        <v>Implementar el 100% de la estrategia anual sobre Transparencia, Ética y Probidad - TEP</v>
      </c>
      <c r="K15" s="353" t="str">
        <f>+8!C15</f>
        <v>Estrategia TEP</v>
      </c>
      <c r="L15" s="241" t="str">
        <f>+8!C22</f>
        <v>Porcentaje de avance en actividades ejecutadas</v>
      </c>
      <c r="M15" s="325">
        <f>+8!C30</f>
        <v>0</v>
      </c>
      <c r="N15" s="325">
        <f>+8!C31</f>
        <v>0</v>
      </c>
      <c r="O15" s="325">
        <f>+8!C32</f>
        <v>0</v>
      </c>
      <c r="P15" s="325">
        <f>+8!C33</f>
        <v>0</v>
      </c>
      <c r="Q15" s="325">
        <f>+8!C34</f>
        <v>0</v>
      </c>
      <c r="R15" s="325">
        <f>+8!C35</f>
        <v>0</v>
      </c>
      <c r="S15" s="325">
        <f>+8!C36</f>
        <v>0</v>
      </c>
      <c r="T15" s="325">
        <f>+8!C37</f>
        <v>0.5</v>
      </c>
      <c r="U15" s="325">
        <f>+8!C38</f>
        <v>0.4</v>
      </c>
      <c r="V15" s="325">
        <f>+8!C39</f>
        <v>0</v>
      </c>
      <c r="W15" s="325">
        <f>+8!C40</f>
        <v>0</v>
      </c>
      <c r="X15" s="325">
        <f>+8!C41</f>
        <v>0.1</v>
      </c>
      <c r="Y15" s="326">
        <f>SUM(M15:X15)</f>
        <v>1</v>
      </c>
      <c r="Z15" s="352" t="str">
        <f>+8!C49</f>
        <v>Durante el último trimestre, se expidió  el 4 de diciembre de 2018 la Resolución 232 de 2018 del Código de Integridad en  la cual incluye la política de conflicto de interés, se aprobó el diseño del material POP (Agendas 2019) con el contenido de los valores y principios del código de integridad. Durante toda la vigencia se actualizó el tema de integridad conforme a la política del MIPG y se socializó a todos los colaboradores, interiorizando la importancia del ser humano íntegro que le aporte de forma constructiva a la misionalidad de la entidad.</v>
      </c>
      <c r="AA15" s="352"/>
    </row>
    <row r="16" spans="1:27" s="189" customFormat="1" ht="59.25" customHeight="1">
      <c r="A16" s="353"/>
      <c r="B16" s="355"/>
      <c r="C16" s="362"/>
      <c r="D16" s="362"/>
      <c r="E16" s="362"/>
      <c r="F16" s="362"/>
      <c r="G16" s="355"/>
      <c r="H16" s="353"/>
      <c r="I16" s="355"/>
      <c r="J16" s="364"/>
      <c r="K16" s="353"/>
      <c r="L16" s="241" t="str">
        <f>+8!F22</f>
        <v>Porcentaje total  de avance de actividades programado en la vigencia</v>
      </c>
      <c r="M16" s="325">
        <f>+8!E30</f>
        <v>0</v>
      </c>
      <c r="N16" s="325">
        <f>+8!E31</f>
        <v>0</v>
      </c>
      <c r="O16" s="325">
        <f>+8!E32</f>
        <v>0</v>
      </c>
      <c r="P16" s="325">
        <f>+8!E33</f>
        <v>0</v>
      </c>
      <c r="Q16" s="325">
        <f>+8!E34</f>
        <v>0</v>
      </c>
      <c r="R16" s="325">
        <f>+8!E35</f>
        <v>0</v>
      </c>
      <c r="S16" s="325">
        <f>+8!E36</f>
        <v>0.3</v>
      </c>
      <c r="T16" s="325">
        <f>+8!E37</f>
        <v>0.5</v>
      </c>
      <c r="U16" s="325">
        <f>+8!E38</f>
        <v>0.1</v>
      </c>
      <c r="V16" s="325">
        <f>+8!E39</f>
        <v>0</v>
      </c>
      <c r="W16" s="325">
        <f>+8!E40</f>
        <v>0</v>
      </c>
      <c r="X16" s="325">
        <f>+8!E41</f>
        <v>0.1</v>
      </c>
      <c r="Y16" s="191">
        <f>SUM(M16:X16)</f>
        <v>1</v>
      </c>
      <c r="Z16" s="352"/>
      <c r="AA16" s="352"/>
    </row>
    <row r="17" spans="1:27" s="189" customFormat="1" ht="60.75" customHeight="1">
      <c r="A17" s="353"/>
      <c r="B17" s="356"/>
      <c r="C17" s="363"/>
      <c r="D17" s="363"/>
      <c r="E17" s="363"/>
      <c r="F17" s="363"/>
      <c r="G17" s="356"/>
      <c r="H17" s="353"/>
      <c r="I17" s="356"/>
      <c r="J17" s="364"/>
      <c r="K17" s="353"/>
      <c r="L17" s="194" t="s">
        <v>234</v>
      </c>
      <c r="M17" s="327" t="e">
        <f>+M15/M16</f>
        <v>#DIV/0!</v>
      </c>
      <c r="N17" s="327" t="e">
        <f aca="true" t="shared" si="0" ref="N17:X17">+N15/N16</f>
        <v>#DIV/0!</v>
      </c>
      <c r="O17" s="327" t="e">
        <f t="shared" si="0"/>
        <v>#DIV/0!</v>
      </c>
      <c r="P17" s="327" t="e">
        <f t="shared" si="0"/>
        <v>#DIV/0!</v>
      </c>
      <c r="Q17" s="327" t="e">
        <f t="shared" si="0"/>
        <v>#DIV/0!</v>
      </c>
      <c r="R17" s="327" t="e">
        <f t="shared" si="0"/>
        <v>#DIV/0!</v>
      </c>
      <c r="S17" s="327">
        <f t="shared" si="0"/>
        <v>0</v>
      </c>
      <c r="T17" s="327">
        <f t="shared" si="0"/>
        <v>1</v>
      </c>
      <c r="U17" s="327">
        <f t="shared" si="0"/>
        <v>4</v>
      </c>
      <c r="V17" s="327" t="e">
        <f t="shared" si="0"/>
        <v>#DIV/0!</v>
      </c>
      <c r="W17" s="327" t="e">
        <f t="shared" si="0"/>
        <v>#DIV/0!</v>
      </c>
      <c r="X17" s="327">
        <f t="shared" si="0"/>
        <v>1</v>
      </c>
      <c r="Y17" s="327">
        <f>+Y15/Y16</f>
        <v>1</v>
      </c>
      <c r="Z17" s="352"/>
      <c r="AA17" s="352"/>
    </row>
    <row r="18" spans="1:27" s="193" customFormat="1" ht="69" customHeight="1">
      <c r="A18" s="349">
        <f>+9!C9</f>
        <v>9</v>
      </c>
      <c r="B18" s="358" t="s">
        <v>350</v>
      </c>
      <c r="C18" s="361" t="s">
        <v>394</v>
      </c>
      <c r="D18" s="361" t="s">
        <v>351</v>
      </c>
      <c r="E18" s="361" t="str">
        <f>+9!C14</f>
        <v>Mantener el 80% de satisfacción con los servicios prestados por las entidades del Sector Movilidad</v>
      </c>
      <c r="F18" s="361" t="s">
        <v>174</v>
      </c>
      <c r="G18" s="354" t="s">
        <v>364</v>
      </c>
      <c r="H18" s="353" t="str">
        <f>+9!C13</f>
        <v>7. Prestar servicios eficientes, oportunos y de calidad a la ciudadanía, tanto en gestión como en trámites de la movilidad </v>
      </c>
      <c r="I18" s="354" t="s">
        <v>403</v>
      </c>
      <c r="J18" s="364" t="str">
        <f>+9!F9</f>
        <v>Implementar el 100% de la estrategia anual para la sostenibilidad del Subsistema de Control Interno</v>
      </c>
      <c r="K18" s="349" t="str">
        <f>+9!C15</f>
        <v>Sostenibilidad del Subsistema de Control Interno</v>
      </c>
      <c r="L18" s="241" t="str">
        <f>+9!C22</f>
        <v>Porcentaje de avance en actividades ejecutadas</v>
      </c>
      <c r="M18" s="191">
        <f>+9!C30</f>
        <v>0</v>
      </c>
      <c r="N18" s="191">
        <f>+9!C31</f>
        <v>0</v>
      </c>
      <c r="O18" s="191">
        <f>+9!C32</f>
        <v>0.25</v>
      </c>
      <c r="P18" s="191">
        <f>+9!C33</f>
        <v>0</v>
      </c>
      <c r="Q18" s="191">
        <f>+9!C34</f>
        <v>0</v>
      </c>
      <c r="R18" s="191">
        <f>+9!C35</f>
        <v>0.25</v>
      </c>
      <c r="S18" s="191">
        <f>+9!C36</f>
        <v>0</v>
      </c>
      <c r="T18" s="191">
        <f>+9!C37</f>
        <v>0</v>
      </c>
      <c r="U18" s="191">
        <f>+9!C38</f>
        <v>0.25</v>
      </c>
      <c r="V18" s="191">
        <f>+9!C39</f>
        <v>0</v>
      </c>
      <c r="W18" s="191">
        <f>+9!C40</f>
        <v>0</v>
      </c>
      <c r="X18" s="191">
        <f>+9!C41</f>
        <v>0.25</v>
      </c>
      <c r="Y18" s="192">
        <f>SUM(M18:X18)</f>
        <v>1</v>
      </c>
      <c r="Z18" s="350" t="str">
        <f>+9!C49</f>
        <v>Para el cuarto trimestre de 2018, Los contratistas vienen realizando y cumpliendo con las actividades propuestas por la OCI en el PAAI 2018,  y el auxiliar mantiene el archivo organizado de acuerdo a los seguimientos realizados por el personal de archivo de la SDM.    </v>
      </c>
      <c r="AA18" s="350"/>
    </row>
    <row r="19" spans="1:27" s="193" customFormat="1" ht="59.25" customHeight="1">
      <c r="A19" s="349"/>
      <c r="B19" s="359"/>
      <c r="C19" s="362"/>
      <c r="D19" s="362"/>
      <c r="E19" s="362"/>
      <c r="F19" s="362"/>
      <c r="G19" s="355"/>
      <c r="H19" s="353"/>
      <c r="I19" s="355"/>
      <c r="J19" s="364"/>
      <c r="K19" s="349"/>
      <c r="L19" s="241" t="str">
        <f>+9!F22</f>
        <v>Porcentaje total  de actividades programadas en la vigencia 2018</v>
      </c>
      <c r="M19" s="191">
        <f>+9!E30</f>
        <v>0</v>
      </c>
      <c r="N19" s="191">
        <f>+9!E31</f>
        <v>0</v>
      </c>
      <c r="O19" s="191">
        <f>+9!E32</f>
        <v>0.25</v>
      </c>
      <c r="P19" s="191">
        <f>+9!E33</f>
        <v>0</v>
      </c>
      <c r="Q19" s="191">
        <f>+9!E34</f>
        <v>0</v>
      </c>
      <c r="R19" s="191">
        <f>+9!E35</f>
        <v>0.25</v>
      </c>
      <c r="S19" s="191">
        <f>+9!E36</f>
        <v>0</v>
      </c>
      <c r="T19" s="191">
        <f>+9!E37</f>
        <v>0</v>
      </c>
      <c r="U19" s="191">
        <f>+9!E38</f>
        <v>0.25</v>
      </c>
      <c r="V19" s="191">
        <f>+9!E39</f>
        <v>0</v>
      </c>
      <c r="W19" s="191">
        <f>+9!E40</f>
        <v>0</v>
      </c>
      <c r="X19" s="191">
        <f>+9!E41</f>
        <v>0.25</v>
      </c>
      <c r="Y19" s="191">
        <f>SUM(M19:X19)</f>
        <v>1</v>
      </c>
      <c r="Z19" s="350"/>
      <c r="AA19" s="350"/>
    </row>
    <row r="20" spans="1:27" s="193" customFormat="1" ht="60.75" customHeight="1">
      <c r="A20" s="349"/>
      <c r="B20" s="360"/>
      <c r="C20" s="363"/>
      <c r="D20" s="363"/>
      <c r="E20" s="363"/>
      <c r="F20" s="363"/>
      <c r="G20" s="356"/>
      <c r="H20" s="353"/>
      <c r="I20" s="356"/>
      <c r="J20" s="364"/>
      <c r="K20" s="349"/>
      <c r="L20" s="194" t="s">
        <v>234</v>
      </c>
      <c r="M20" s="242" t="e">
        <f>+M18/M19</f>
        <v>#DIV/0!</v>
      </c>
      <c r="N20" s="242" t="e">
        <f aca="true" t="shared" si="1" ref="N20:Y20">+N18/N19</f>
        <v>#DIV/0!</v>
      </c>
      <c r="O20" s="242">
        <f t="shared" si="1"/>
        <v>1</v>
      </c>
      <c r="P20" s="242" t="e">
        <f t="shared" si="1"/>
        <v>#DIV/0!</v>
      </c>
      <c r="Q20" s="242" t="e">
        <f t="shared" si="1"/>
        <v>#DIV/0!</v>
      </c>
      <c r="R20" s="242">
        <f t="shared" si="1"/>
        <v>1</v>
      </c>
      <c r="S20" s="242" t="e">
        <f t="shared" si="1"/>
        <v>#DIV/0!</v>
      </c>
      <c r="T20" s="242" t="e">
        <f t="shared" si="1"/>
        <v>#DIV/0!</v>
      </c>
      <c r="U20" s="242">
        <f t="shared" si="1"/>
        <v>1</v>
      </c>
      <c r="V20" s="242" t="e">
        <f t="shared" si="1"/>
        <v>#DIV/0!</v>
      </c>
      <c r="W20" s="242" t="e">
        <f t="shared" si="1"/>
        <v>#DIV/0!</v>
      </c>
      <c r="X20" s="242">
        <f t="shared" si="1"/>
        <v>1</v>
      </c>
      <c r="Y20" s="242">
        <f t="shared" si="1"/>
        <v>1</v>
      </c>
      <c r="Z20" s="350"/>
      <c r="AA20" s="350"/>
    </row>
  </sheetData>
  <sheetProtection/>
  <mergeCells count="47">
    <mergeCell ref="A15:A17"/>
    <mergeCell ref="B15:B17"/>
    <mergeCell ref="C15:C17"/>
    <mergeCell ref="D15:D17"/>
    <mergeCell ref="C7:F7"/>
    <mergeCell ref="C8:F8"/>
    <mergeCell ref="C10:F10"/>
    <mergeCell ref="A13:A14"/>
    <mergeCell ref="B13:E13"/>
    <mergeCell ref="E15:E17"/>
    <mergeCell ref="A1:B4"/>
    <mergeCell ref="C1:Y1"/>
    <mergeCell ref="C3:Y3"/>
    <mergeCell ref="M13:AA13"/>
    <mergeCell ref="C4:K4"/>
    <mergeCell ref="L4:Y4"/>
    <mergeCell ref="L7:AA7"/>
    <mergeCell ref="L8:AA8"/>
    <mergeCell ref="A12:AA12"/>
    <mergeCell ref="Z1:AA4"/>
    <mergeCell ref="C9:F9"/>
    <mergeCell ref="I18:I20"/>
    <mergeCell ref="G18:G20"/>
    <mergeCell ref="L13:L14"/>
    <mergeCell ref="F13:F14"/>
    <mergeCell ref="F15:F17"/>
    <mergeCell ref="G15:G17"/>
    <mergeCell ref="H15:H17"/>
    <mergeCell ref="J15:J17"/>
    <mergeCell ref="G13:I13"/>
    <mergeCell ref="I15:I17"/>
    <mergeCell ref="C2:Y2"/>
    <mergeCell ref="A18:A20"/>
    <mergeCell ref="B18:B20"/>
    <mergeCell ref="C18:C20"/>
    <mergeCell ref="D18:D20"/>
    <mergeCell ref="E18:E20"/>
    <mergeCell ref="H18:H20"/>
    <mergeCell ref="F18:F20"/>
    <mergeCell ref="J18:J20"/>
    <mergeCell ref="J13:J14"/>
    <mergeCell ref="K18:K20"/>
    <mergeCell ref="Z18:AA20"/>
    <mergeCell ref="Z14:AA14"/>
    <mergeCell ref="K13:K14"/>
    <mergeCell ref="Z15:AA17"/>
    <mergeCell ref="K15:K17"/>
  </mergeCells>
  <printOptions horizontalCentered="1"/>
  <pageMargins left="0.7086614173228347" right="0.7086614173228347" top="0.7480314960629921" bottom="0.7480314960629921" header="0.31496062992125984" footer="0.31496062992125984"/>
  <pageSetup horizontalDpi="600" verticalDpi="600" orientation="landscape" scale="24" r:id="rId3"/>
  <headerFooter>
    <oddFooter>&amp;L&amp;"Arial,Normal"&amp;9F01-PE01-PR01 - V3</oddFooter>
  </headerFooter>
  <drawing r:id="rId2"/>
  <legacyDrawing r:id="rId1"/>
</worksheet>
</file>

<file path=xl/worksheets/sheet2.xml><?xml version="1.0" encoding="utf-8"?>
<worksheet xmlns="http://schemas.openxmlformats.org/spreadsheetml/2006/main" xmlns:r="http://schemas.openxmlformats.org/officeDocument/2006/relationships">
  <sheetPr>
    <pageSetUpPr fitToPage="1"/>
  </sheetPr>
  <dimension ref="A1:AB28"/>
  <sheetViews>
    <sheetView showGridLines="0" zoomScale="80" zoomScaleNormal="80" zoomScaleSheetLayoutView="80" workbookViewId="0" topLeftCell="O13">
      <selection activeCell="W15" sqref="W15"/>
    </sheetView>
  </sheetViews>
  <sheetFormatPr defaultColWidth="11.421875" defaultRowHeight="15"/>
  <cols>
    <col min="1" max="1" width="1.8515625" style="12" customWidth="1"/>
    <col min="2" max="2" width="13.00390625" style="12" customWidth="1"/>
    <col min="3" max="3" width="13.140625" style="12" customWidth="1"/>
    <col min="4" max="4" width="17.00390625" style="12" customWidth="1"/>
    <col min="5" max="5" width="16.57421875" style="12" customWidth="1"/>
    <col min="6" max="6" width="27.28125" style="12" customWidth="1"/>
    <col min="7" max="11" width="24.8515625" style="12" customWidth="1"/>
    <col min="12" max="12" width="16.140625" style="12" customWidth="1"/>
    <col min="13" max="13" width="23.28125" style="12" bestFit="1" customWidth="1"/>
    <col min="14" max="25" width="22.421875" style="12" customWidth="1"/>
    <col min="26" max="26" width="21.28125" style="12" customWidth="1"/>
    <col min="27" max="27" width="19.00390625" style="12" customWidth="1"/>
    <col min="28" max="28" width="18.28125" style="12" customWidth="1"/>
    <col min="29" max="16384" width="11.421875" style="5" customWidth="1"/>
  </cols>
  <sheetData>
    <row r="1" spans="1:28" s="11" customFormat="1" ht="39.75" customHeight="1">
      <c r="A1" s="17"/>
      <c r="B1" s="371"/>
      <c r="C1" s="371"/>
      <c r="D1" s="388" t="s">
        <v>144</v>
      </c>
      <c r="E1" s="389"/>
      <c r="F1" s="389"/>
      <c r="G1" s="389"/>
      <c r="H1" s="389"/>
      <c r="I1" s="389"/>
      <c r="J1" s="389"/>
      <c r="K1" s="389"/>
      <c r="L1" s="389"/>
      <c r="M1" s="389"/>
      <c r="N1" s="389"/>
      <c r="O1" s="389"/>
      <c r="P1" s="389"/>
      <c r="Q1" s="389"/>
      <c r="R1" s="389"/>
      <c r="S1" s="389"/>
      <c r="T1" s="389"/>
      <c r="U1" s="389"/>
      <c r="V1" s="389"/>
      <c r="W1" s="389"/>
      <c r="X1" s="389"/>
      <c r="Y1" s="389"/>
      <c r="Z1" s="390"/>
      <c r="AA1" s="382"/>
      <c r="AB1" s="383"/>
    </row>
    <row r="2" spans="1:28" s="11" customFormat="1" ht="40.5" customHeight="1">
      <c r="A2" s="17"/>
      <c r="B2" s="371"/>
      <c r="C2" s="371"/>
      <c r="D2" s="388" t="s">
        <v>145</v>
      </c>
      <c r="E2" s="389"/>
      <c r="F2" s="389"/>
      <c r="G2" s="389"/>
      <c r="H2" s="389"/>
      <c r="I2" s="389"/>
      <c r="J2" s="389"/>
      <c r="K2" s="389"/>
      <c r="L2" s="389"/>
      <c r="M2" s="389"/>
      <c r="N2" s="389"/>
      <c r="O2" s="389"/>
      <c r="P2" s="389"/>
      <c r="Q2" s="389"/>
      <c r="R2" s="389"/>
      <c r="S2" s="389"/>
      <c r="T2" s="389"/>
      <c r="U2" s="389"/>
      <c r="V2" s="389"/>
      <c r="W2" s="389"/>
      <c r="X2" s="389"/>
      <c r="Y2" s="389"/>
      <c r="Z2" s="390"/>
      <c r="AA2" s="384"/>
      <c r="AB2" s="385"/>
    </row>
    <row r="3" spans="1:28" s="11" customFormat="1" ht="42.75" customHeight="1">
      <c r="A3" s="17"/>
      <c r="B3" s="371"/>
      <c r="C3" s="371"/>
      <c r="D3" s="388" t="s">
        <v>418</v>
      </c>
      <c r="E3" s="389"/>
      <c r="F3" s="389"/>
      <c r="G3" s="389"/>
      <c r="H3" s="389"/>
      <c r="I3" s="389"/>
      <c r="J3" s="389"/>
      <c r="K3" s="389"/>
      <c r="L3" s="389"/>
      <c r="M3" s="389"/>
      <c r="N3" s="389"/>
      <c r="O3" s="389"/>
      <c r="P3" s="389"/>
      <c r="Q3" s="389"/>
      <c r="R3" s="389"/>
      <c r="S3" s="389"/>
      <c r="T3" s="389"/>
      <c r="U3" s="389"/>
      <c r="V3" s="389"/>
      <c r="W3" s="389"/>
      <c r="X3" s="389"/>
      <c r="Y3" s="389"/>
      <c r="Z3" s="390"/>
      <c r="AA3" s="384"/>
      <c r="AB3" s="385"/>
    </row>
    <row r="4" spans="1:28" s="11" customFormat="1" ht="33.75" customHeight="1">
      <c r="A4" s="17"/>
      <c r="B4" s="371"/>
      <c r="C4" s="371"/>
      <c r="D4" s="372" t="s">
        <v>203</v>
      </c>
      <c r="E4" s="373"/>
      <c r="F4" s="373"/>
      <c r="G4" s="373"/>
      <c r="H4" s="373"/>
      <c r="I4" s="373"/>
      <c r="J4" s="373"/>
      <c r="K4" s="373"/>
      <c r="L4" s="373"/>
      <c r="M4" s="391"/>
      <c r="N4" s="392" t="s">
        <v>398</v>
      </c>
      <c r="O4" s="393"/>
      <c r="P4" s="393"/>
      <c r="Q4" s="393"/>
      <c r="R4" s="393"/>
      <c r="S4" s="393"/>
      <c r="T4" s="393"/>
      <c r="U4" s="393"/>
      <c r="V4" s="393"/>
      <c r="W4" s="393"/>
      <c r="X4" s="393"/>
      <c r="Y4" s="393"/>
      <c r="Z4" s="394"/>
      <c r="AA4" s="386"/>
      <c r="AB4" s="387"/>
    </row>
    <row r="5" spans="1:28" s="11" customFormat="1" ht="33.75" customHeight="1" thickBot="1">
      <c r="A5" s="17"/>
      <c r="B5" s="26"/>
      <c r="C5" s="26"/>
      <c r="D5" s="25"/>
      <c r="E5" s="25"/>
      <c r="F5" s="25"/>
      <c r="G5" s="25"/>
      <c r="H5" s="25"/>
      <c r="I5" s="25"/>
      <c r="J5" s="25"/>
      <c r="K5" s="25"/>
      <c r="L5" s="25"/>
      <c r="M5" s="25"/>
      <c r="N5" s="25"/>
      <c r="O5" s="25"/>
      <c r="P5" s="25"/>
      <c r="Q5" s="25"/>
      <c r="R5" s="25"/>
      <c r="S5" s="25"/>
      <c r="T5" s="25"/>
      <c r="U5" s="25"/>
      <c r="V5" s="25"/>
      <c r="W5" s="25"/>
      <c r="X5" s="25"/>
      <c r="Y5" s="25"/>
      <c r="Z5" s="25"/>
      <c r="AA5" s="25"/>
      <c r="AB5" s="25"/>
    </row>
    <row r="6" spans="1:28" ht="66" customHeight="1" thickBot="1">
      <c r="A6" s="310">
        <v>1</v>
      </c>
      <c r="B6" s="399" t="s">
        <v>131</v>
      </c>
      <c r="C6" s="401"/>
      <c r="D6" s="399" t="str">
        <f>+'Sección 1. Metas - Magnitud'!C7</f>
        <v>965 - MOVILIDAD TRANSPARENTE Y CONTRA LA CORRUPCIÓN</v>
      </c>
      <c r="E6" s="400"/>
      <c r="F6" s="401"/>
      <c r="G6" s="10"/>
      <c r="H6" s="10"/>
      <c r="I6" s="10"/>
      <c r="J6" s="10"/>
      <c r="K6" s="10"/>
      <c r="L6" s="10"/>
      <c r="M6" s="10"/>
      <c r="N6" s="5"/>
      <c r="O6" s="5"/>
      <c r="P6" s="5"/>
      <c r="Q6" s="5"/>
      <c r="R6" s="5"/>
      <c r="S6" s="5"/>
      <c r="T6" s="5"/>
      <c r="U6" s="5"/>
      <c r="V6" s="5"/>
      <c r="W6" s="5"/>
      <c r="X6" s="5"/>
      <c r="Y6" s="5"/>
      <c r="Z6" s="5"/>
      <c r="AA6" s="5"/>
      <c r="AB6" s="5"/>
    </row>
    <row r="7" spans="1:6" ht="45.75" customHeight="1" thickBot="1">
      <c r="A7" s="258">
        <v>39046000</v>
      </c>
      <c r="B7" s="403" t="s">
        <v>0</v>
      </c>
      <c r="C7" s="404"/>
      <c r="D7" s="399" t="str">
        <f>+'Sección 1. Metas - Magnitud'!C8</f>
        <v>SUBSECRETARÍA DE GESTIÓN CORPORATIVA 
OFICINA ASESORA DE PLANEACIÓN
OFICINA DE CONTROL INTERNO</v>
      </c>
      <c r="E7" s="400"/>
      <c r="F7" s="401"/>
    </row>
    <row r="8" spans="1:6" ht="56.25" customHeight="1" thickBot="1">
      <c r="A8" s="314">
        <v>0</v>
      </c>
      <c r="B8" s="365" t="s">
        <v>201</v>
      </c>
      <c r="C8" s="367"/>
      <c r="D8" s="399" t="str">
        <f>+'Sección 1. Metas - Magnitud'!C9</f>
        <v>SUBSECRETARÍA DE GESTIÓN CORPORATIVA</v>
      </c>
      <c r="E8" s="400"/>
      <c r="F8" s="401"/>
    </row>
    <row r="9" spans="1:6" ht="45.75" customHeight="1" thickBot="1">
      <c r="A9" s="317">
        <v>64634457</v>
      </c>
      <c r="B9" s="365" t="s">
        <v>202</v>
      </c>
      <c r="C9" s="367"/>
      <c r="D9" s="399" t="str">
        <f>+'Sección 1. Metas - Magnitud'!C10</f>
        <v>NASLY JENNIFER RUÍZ GONZÁLEZ</v>
      </c>
      <c r="E9" s="400"/>
      <c r="F9" s="401"/>
    </row>
    <row r="10" spans="1:28" s="50" customFormat="1" ht="38.25" customHeight="1">
      <c r="A10" s="319">
        <f>+A6+A8</f>
        <v>1</v>
      </c>
      <c r="B10" s="45"/>
      <c r="C10" s="46"/>
      <c r="D10" s="46"/>
      <c r="E10" s="46"/>
      <c r="F10" s="44"/>
      <c r="G10" s="47"/>
      <c r="H10" s="47"/>
      <c r="I10" s="47"/>
      <c r="J10" s="47"/>
      <c r="K10" s="47"/>
      <c r="L10" s="47"/>
      <c r="M10" s="47"/>
      <c r="N10" s="47"/>
      <c r="O10" s="47"/>
      <c r="P10" s="47"/>
      <c r="Q10" s="47"/>
      <c r="R10" s="47"/>
      <c r="S10" s="47"/>
      <c r="T10" s="47"/>
      <c r="U10" s="47"/>
      <c r="V10" s="47"/>
      <c r="W10" s="47"/>
      <c r="X10" s="47"/>
      <c r="Y10" s="47"/>
      <c r="Z10" s="47"/>
      <c r="AA10" s="47"/>
      <c r="AB10" s="47"/>
    </row>
    <row r="11" spans="1:28" s="329" customFormat="1" ht="36.75" customHeight="1">
      <c r="A11" s="310">
        <v>1</v>
      </c>
      <c r="B11" s="402" t="s">
        <v>212</v>
      </c>
      <c r="C11" s="402"/>
      <c r="D11" s="402"/>
      <c r="E11" s="402"/>
      <c r="F11" s="402"/>
      <c r="G11" s="402"/>
      <c r="H11" s="402"/>
      <c r="I11" s="402"/>
      <c r="J11" s="402"/>
      <c r="K11" s="402"/>
      <c r="L11" s="402"/>
      <c r="M11" s="402"/>
      <c r="N11" s="402" t="s">
        <v>475</v>
      </c>
      <c r="O11" s="402"/>
      <c r="P11" s="402"/>
      <c r="Q11" s="402"/>
      <c r="R11" s="402"/>
      <c r="S11" s="402"/>
      <c r="T11" s="402"/>
      <c r="U11" s="402"/>
      <c r="V11" s="402"/>
      <c r="W11" s="402"/>
      <c r="X11" s="402"/>
      <c r="Y11" s="402"/>
      <c r="Z11" s="402"/>
      <c r="AA11" s="402" t="s">
        <v>218</v>
      </c>
      <c r="AB11" s="402"/>
    </row>
    <row r="12" spans="1:28" s="329" customFormat="1" ht="38.25" customHeight="1">
      <c r="A12" s="258">
        <v>276759000</v>
      </c>
      <c r="B12" s="165" t="s">
        <v>123</v>
      </c>
      <c r="C12" s="165" t="s">
        <v>5</v>
      </c>
      <c r="D12" s="165" t="s">
        <v>243</v>
      </c>
      <c r="E12" s="165" t="s">
        <v>209</v>
      </c>
      <c r="F12" s="165" t="s">
        <v>210</v>
      </c>
      <c r="G12" s="165" t="s">
        <v>245</v>
      </c>
      <c r="H12" s="165" t="s">
        <v>246</v>
      </c>
      <c r="I12" s="165" t="s">
        <v>247</v>
      </c>
      <c r="J12" s="165" t="s">
        <v>248</v>
      </c>
      <c r="K12" s="165" t="s">
        <v>249</v>
      </c>
      <c r="L12" s="165" t="s">
        <v>161</v>
      </c>
      <c r="M12" s="165" t="s">
        <v>162</v>
      </c>
      <c r="N12" s="165" t="s">
        <v>141</v>
      </c>
      <c r="O12" s="165" t="s">
        <v>137</v>
      </c>
      <c r="P12" s="165" t="s">
        <v>138</v>
      </c>
      <c r="Q12" s="165" t="s">
        <v>139</v>
      </c>
      <c r="R12" s="165" t="s">
        <v>140</v>
      </c>
      <c r="S12" s="165" t="s">
        <v>113</v>
      </c>
      <c r="T12" s="165" t="s">
        <v>114</v>
      </c>
      <c r="U12" s="165" t="s">
        <v>115</v>
      </c>
      <c r="V12" s="165" t="s">
        <v>116</v>
      </c>
      <c r="W12" s="165" t="s">
        <v>117</v>
      </c>
      <c r="X12" s="165" t="s">
        <v>118</v>
      </c>
      <c r="Y12" s="165" t="s">
        <v>119</v>
      </c>
      <c r="Z12" s="165" t="s">
        <v>219</v>
      </c>
      <c r="AA12" s="165" t="s">
        <v>108</v>
      </c>
      <c r="AB12" s="165" t="s">
        <v>109</v>
      </c>
    </row>
    <row r="13" spans="1:28" s="332" customFormat="1" ht="57" customHeight="1">
      <c r="A13" s="314">
        <v>0</v>
      </c>
      <c r="B13" s="396">
        <f>+'[5]Sección 1. Metas - Magnitud'!A15</f>
        <v>8</v>
      </c>
      <c r="C13" s="397" t="str">
        <f>+'Sección 1. Metas - Magnitud'!J15</f>
        <v>Implementar el 100% de la estrategia anual sobre Transparencia, Ética y Probidad - TEP</v>
      </c>
      <c r="D13" s="398" t="str">
        <f>+'[5]8'!H16</f>
        <v>Constante</v>
      </c>
      <c r="E13" s="169" t="s">
        <v>127</v>
      </c>
      <c r="F13" s="309">
        <v>1</v>
      </c>
      <c r="G13" s="310">
        <v>1</v>
      </c>
      <c r="H13" s="310">
        <v>1</v>
      </c>
      <c r="I13" s="310">
        <v>1</v>
      </c>
      <c r="J13" s="310">
        <v>1</v>
      </c>
      <c r="K13" s="310">
        <v>1</v>
      </c>
      <c r="L13" s="311" t="s">
        <v>163</v>
      </c>
      <c r="M13" s="311" t="s">
        <v>163</v>
      </c>
      <c r="N13" s="330">
        <f>+'Sección 1. Metas - Magnitud'!M15</f>
        <v>0</v>
      </c>
      <c r="O13" s="330">
        <f>+'Sección 1. Metas - Magnitud'!N15</f>
        <v>0</v>
      </c>
      <c r="P13" s="330">
        <f>+'Sección 1. Metas - Magnitud'!O15</f>
        <v>0</v>
      </c>
      <c r="Q13" s="330">
        <f>+'Sección 1. Metas - Magnitud'!P15</f>
        <v>0</v>
      </c>
      <c r="R13" s="330">
        <f>+'Sección 1. Metas - Magnitud'!Q15</f>
        <v>0</v>
      </c>
      <c r="S13" s="330">
        <f>+'Sección 1. Metas - Magnitud'!R15</f>
        <v>0</v>
      </c>
      <c r="T13" s="330">
        <f>+'Sección 1. Metas - Magnitud'!S15</f>
        <v>0</v>
      </c>
      <c r="U13" s="330">
        <f>+'Sección 1. Metas - Magnitud'!T15</f>
        <v>0.5</v>
      </c>
      <c r="V13" s="330">
        <f>+'Sección 1. Metas - Magnitud'!U15</f>
        <v>0.4</v>
      </c>
      <c r="W13" s="330">
        <f>+'Sección 1. Metas - Magnitud'!V15</f>
        <v>0</v>
      </c>
      <c r="X13" s="330">
        <f>+'Sección 1. Metas - Magnitud'!W15</f>
        <v>0</v>
      </c>
      <c r="Y13" s="330">
        <f>+'Sección 1. Metas - Magnitud'!X15</f>
        <v>0.1</v>
      </c>
      <c r="Z13" s="331">
        <f>+SUM(N13:Y13)</f>
        <v>1</v>
      </c>
      <c r="AA13" s="395">
        <f>+Z14/I14</f>
        <v>1</v>
      </c>
      <c r="AB13" s="395">
        <f>+(G14+H14+Z14)/F14</f>
        <v>0.05209421764065958</v>
      </c>
    </row>
    <row r="14" spans="1:28" s="332" customFormat="1" ht="57" customHeight="1">
      <c r="A14" s="317">
        <v>23642133</v>
      </c>
      <c r="B14" s="396"/>
      <c r="C14" s="397"/>
      <c r="D14" s="398"/>
      <c r="E14" s="166" t="s">
        <v>128</v>
      </c>
      <c r="F14" s="312">
        <f>+SUM(G14:K14)</f>
        <v>3008664053.2954082</v>
      </c>
      <c r="G14" s="263">
        <v>26768000</v>
      </c>
      <c r="H14" s="258">
        <v>90920000</v>
      </c>
      <c r="I14" s="258">
        <v>39046000</v>
      </c>
      <c r="J14" s="258">
        <v>35842000</v>
      </c>
      <c r="K14" s="258">
        <v>2816088053.2954082</v>
      </c>
      <c r="L14" s="311" t="s">
        <v>163</v>
      </c>
      <c r="M14" s="311" t="s">
        <v>163</v>
      </c>
      <c r="N14" s="315">
        <v>0</v>
      </c>
      <c r="O14" s="315">
        <v>0</v>
      </c>
      <c r="P14" s="315">
        <v>0</v>
      </c>
      <c r="Q14" s="315">
        <v>0</v>
      </c>
      <c r="R14" s="315">
        <v>0</v>
      </c>
      <c r="S14" s="315">
        <v>0</v>
      </c>
      <c r="T14" s="315">
        <v>0</v>
      </c>
      <c r="U14" s="315">
        <v>28046000</v>
      </c>
      <c r="V14" s="315">
        <v>11000000</v>
      </c>
      <c r="W14" s="315">
        <v>0</v>
      </c>
      <c r="X14" s="315">
        <v>0</v>
      </c>
      <c r="Y14" s="315">
        <v>0</v>
      </c>
      <c r="Z14" s="333">
        <f>SUM(N14:Y14)</f>
        <v>39046000</v>
      </c>
      <c r="AA14" s="395"/>
      <c r="AB14" s="395"/>
    </row>
    <row r="15" spans="1:28" s="332" customFormat="1" ht="57" customHeight="1">
      <c r="A15" s="319">
        <f>+A11+A13</f>
        <v>1</v>
      </c>
      <c r="B15" s="396"/>
      <c r="C15" s="397"/>
      <c r="D15" s="398"/>
      <c r="E15" s="169" t="s">
        <v>235</v>
      </c>
      <c r="F15" s="313">
        <f>+SUM(G15:K15)</f>
        <v>0</v>
      </c>
      <c r="G15" s="314">
        <v>0</v>
      </c>
      <c r="H15" s="314">
        <v>0</v>
      </c>
      <c r="I15" s="314">
        <v>0</v>
      </c>
      <c r="J15" s="314">
        <v>0</v>
      </c>
      <c r="K15" s="314">
        <v>0</v>
      </c>
      <c r="L15" s="311" t="s">
        <v>163</v>
      </c>
      <c r="M15" s="311" t="s">
        <v>163</v>
      </c>
      <c r="N15" s="330">
        <v>0</v>
      </c>
      <c r="O15" s="330">
        <v>0</v>
      </c>
      <c r="P15" s="330">
        <v>0</v>
      </c>
      <c r="Q15" s="330">
        <v>0</v>
      </c>
      <c r="R15" s="330">
        <v>0</v>
      </c>
      <c r="S15" s="330">
        <v>0</v>
      </c>
      <c r="T15" s="330">
        <v>0</v>
      </c>
      <c r="U15" s="330">
        <v>0</v>
      </c>
      <c r="V15" s="330">
        <v>0</v>
      </c>
      <c r="W15" s="330">
        <v>0</v>
      </c>
      <c r="X15" s="330">
        <v>0</v>
      </c>
      <c r="Y15" s="330">
        <v>0</v>
      </c>
      <c r="Z15" s="331">
        <v>0</v>
      </c>
      <c r="AA15" s="395"/>
      <c r="AB15" s="395"/>
    </row>
    <row r="16" spans="1:28" s="332" customFormat="1" ht="57" customHeight="1">
      <c r="A16" s="334"/>
      <c r="B16" s="396"/>
      <c r="C16" s="397"/>
      <c r="D16" s="398"/>
      <c r="E16" s="183" t="s">
        <v>129</v>
      </c>
      <c r="F16" s="312">
        <f>+SUM(G16:K16)</f>
        <v>86659971</v>
      </c>
      <c r="G16" s="315">
        <v>0</v>
      </c>
      <c r="H16" s="316">
        <f>9120000+12905514</f>
        <v>22025514</v>
      </c>
      <c r="I16" s="317">
        <v>64634457</v>
      </c>
      <c r="J16" s="317">
        <v>0</v>
      </c>
      <c r="K16" s="317">
        <v>0</v>
      </c>
      <c r="L16" s="318">
        <v>0</v>
      </c>
      <c r="M16" s="318">
        <f>+I16-L16</f>
        <v>64634457</v>
      </c>
      <c r="N16" s="315">
        <v>0</v>
      </c>
      <c r="O16" s="315">
        <v>0</v>
      </c>
      <c r="P16" s="315">
        <v>0</v>
      </c>
      <c r="Q16" s="315">
        <v>13811332</v>
      </c>
      <c r="R16" s="315">
        <v>6866891</v>
      </c>
      <c r="S16" s="315">
        <v>0</v>
      </c>
      <c r="T16" s="315">
        <v>1206241</v>
      </c>
      <c r="U16" s="315">
        <v>20124897</v>
      </c>
      <c r="V16" s="315">
        <v>1519935</v>
      </c>
      <c r="W16" s="315">
        <v>21096219</v>
      </c>
      <c r="X16" s="315">
        <v>0</v>
      </c>
      <c r="Y16" s="315">
        <v>0</v>
      </c>
      <c r="Z16" s="333">
        <f>SUM(N16:Y16)</f>
        <v>64625515</v>
      </c>
      <c r="AA16" s="395"/>
      <c r="AB16" s="395"/>
    </row>
    <row r="17" spans="1:28" s="332" customFormat="1" ht="57" customHeight="1">
      <c r="A17" s="334"/>
      <c r="B17" s="396"/>
      <c r="C17" s="397"/>
      <c r="D17" s="398"/>
      <c r="E17" s="171" t="s">
        <v>236</v>
      </c>
      <c r="F17" s="319">
        <f aca="true" t="shared" si="0" ref="F17:K17">+F13+F15</f>
        <v>1</v>
      </c>
      <c r="G17" s="320">
        <f t="shared" si="0"/>
        <v>1</v>
      </c>
      <c r="H17" s="319">
        <f t="shared" si="0"/>
        <v>1</v>
      </c>
      <c r="I17" s="319">
        <v>1</v>
      </c>
      <c r="J17" s="319">
        <f t="shared" si="0"/>
        <v>1</v>
      </c>
      <c r="K17" s="319">
        <f t="shared" si="0"/>
        <v>1</v>
      </c>
      <c r="L17" s="321" t="s">
        <v>163</v>
      </c>
      <c r="M17" s="321" t="s">
        <v>163</v>
      </c>
      <c r="N17" s="335">
        <v>0</v>
      </c>
      <c r="O17" s="335">
        <v>0</v>
      </c>
      <c r="P17" s="335">
        <v>0</v>
      </c>
      <c r="Q17" s="335">
        <v>0</v>
      </c>
      <c r="R17" s="335">
        <v>0</v>
      </c>
      <c r="S17" s="335">
        <v>0</v>
      </c>
      <c r="T17" s="335">
        <v>0</v>
      </c>
      <c r="U17" s="335">
        <v>0</v>
      </c>
      <c r="V17" s="335">
        <v>0</v>
      </c>
      <c r="W17" s="335">
        <v>0</v>
      </c>
      <c r="X17" s="335">
        <v>0</v>
      </c>
      <c r="Y17" s="335">
        <v>0</v>
      </c>
      <c r="Z17" s="335">
        <v>0</v>
      </c>
      <c r="AA17" s="395"/>
      <c r="AB17" s="395"/>
    </row>
    <row r="18" spans="1:28" s="332" customFormat="1" ht="57" customHeight="1">
      <c r="A18" s="336"/>
      <c r="B18" s="396">
        <f>+'[5]Sección 1. Metas - Magnitud'!A18</f>
        <v>9</v>
      </c>
      <c r="C18" s="397" t="str">
        <f>+'Sección 1. Metas - Magnitud'!J18:J20</f>
        <v>Implementar el 100% de la estrategia anual para la sostenibilidad del Subsistema de Control Interno</v>
      </c>
      <c r="D18" s="398" t="s">
        <v>259</v>
      </c>
      <c r="E18" s="169" t="s">
        <v>127</v>
      </c>
      <c r="F18" s="313">
        <v>1</v>
      </c>
      <c r="G18" s="314">
        <v>1</v>
      </c>
      <c r="H18" s="310">
        <v>1</v>
      </c>
      <c r="I18" s="310">
        <v>1</v>
      </c>
      <c r="J18" s="310">
        <v>1</v>
      </c>
      <c r="K18" s="310">
        <v>1</v>
      </c>
      <c r="L18" s="311" t="s">
        <v>163</v>
      </c>
      <c r="M18" s="311" t="s">
        <v>163</v>
      </c>
      <c r="N18" s="330">
        <f>+'Sección 1. Metas - Magnitud'!M18</f>
        <v>0</v>
      </c>
      <c r="O18" s="330">
        <f>+'Sección 1. Metas - Magnitud'!N18</f>
        <v>0</v>
      </c>
      <c r="P18" s="330">
        <f>+'Sección 1. Metas - Magnitud'!O18</f>
        <v>0.25</v>
      </c>
      <c r="Q18" s="330">
        <f>+'Sección 1. Metas - Magnitud'!P18</f>
        <v>0</v>
      </c>
      <c r="R18" s="330">
        <f>+'Sección 1. Metas - Magnitud'!Q18</f>
        <v>0</v>
      </c>
      <c r="S18" s="330">
        <f>+'Sección 1. Metas - Magnitud'!R18</f>
        <v>0.25</v>
      </c>
      <c r="T18" s="330">
        <f>+'Sección 1. Metas - Magnitud'!S18</f>
        <v>0</v>
      </c>
      <c r="U18" s="330">
        <f>+'Sección 1. Metas - Magnitud'!T18</f>
        <v>0</v>
      </c>
      <c r="V18" s="330">
        <f>+'Sección 1. Metas - Magnitud'!U18</f>
        <v>0.25</v>
      </c>
      <c r="W18" s="330">
        <f>+'Sección 1. Metas - Magnitud'!V18</f>
        <v>0</v>
      </c>
      <c r="X18" s="330">
        <f>+'Sección 1. Metas - Magnitud'!W18</f>
        <v>0</v>
      </c>
      <c r="Y18" s="330">
        <f>+'Sección 1. Metas - Magnitud'!X18</f>
        <v>0.25</v>
      </c>
      <c r="Z18" s="331">
        <f>+SUM(N18:Y18)</f>
        <v>1</v>
      </c>
      <c r="AA18" s="395">
        <f>+Z19/I19</f>
        <v>1</v>
      </c>
      <c r="AB18" s="395">
        <f>+(G19+H19+Z19)/F19</f>
        <v>0.4705017205787828</v>
      </c>
    </row>
    <row r="19" spans="1:28" s="332" customFormat="1" ht="57" customHeight="1">
      <c r="A19" s="336"/>
      <c r="B19" s="396"/>
      <c r="C19" s="397"/>
      <c r="D19" s="398"/>
      <c r="E19" s="166" t="s">
        <v>128</v>
      </c>
      <c r="F19" s="312">
        <f>+SUM(G19:K19)</f>
        <v>1334896285.2407532</v>
      </c>
      <c r="G19" s="315">
        <v>80231999</v>
      </c>
      <c r="H19" s="258">
        <v>271080000</v>
      </c>
      <c r="I19" s="258">
        <v>276759000</v>
      </c>
      <c r="J19" s="258">
        <v>706825286.2407532</v>
      </c>
      <c r="K19" s="258">
        <v>0</v>
      </c>
      <c r="L19" s="311" t="s">
        <v>163</v>
      </c>
      <c r="M19" s="311" t="s">
        <v>163</v>
      </c>
      <c r="N19" s="315">
        <v>181928000</v>
      </c>
      <c r="O19" s="315">
        <v>0</v>
      </c>
      <c r="P19" s="315">
        <v>9780000</v>
      </c>
      <c r="Q19" s="315">
        <v>0</v>
      </c>
      <c r="R19" s="315">
        <v>0</v>
      </c>
      <c r="S19" s="315">
        <v>-26200000</v>
      </c>
      <c r="T19" s="315">
        <v>97146000</v>
      </c>
      <c r="U19" s="315">
        <v>0</v>
      </c>
      <c r="V19" s="315">
        <v>14105000</v>
      </c>
      <c r="W19" s="315">
        <v>0</v>
      </c>
      <c r="X19" s="315">
        <v>0</v>
      </c>
      <c r="Y19" s="315">
        <v>0</v>
      </c>
      <c r="Z19" s="333">
        <f>SUM(N19:Y19)</f>
        <v>276759000</v>
      </c>
      <c r="AA19" s="395"/>
      <c r="AB19" s="395"/>
    </row>
    <row r="20" spans="1:28" s="332" customFormat="1" ht="57" customHeight="1">
      <c r="A20" s="336"/>
      <c r="B20" s="396"/>
      <c r="C20" s="397"/>
      <c r="D20" s="398"/>
      <c r="E20" s="169" t="s">
        <v>235</v>
      </c>
      <c r="F20" s="313">
        <f>+SUM(G20:K20)</f>
        <v>0</v>
      </c>
      <c r="G20" s="314">
        <v>0</v>
      </c>
      <c r="H20" s="314">
        <v>0</v>
      </c>
      <c r="I20" s="314">
        <v>0</v>
      </c>
      <c r="J20" s="314">
        <v>0</v>
      </c>
      <c r="K20" s="314">
        <v>0</v>
      </c>
      <c r="L20" s="311" t="s">
        <v>163</v>
      </c>
      <c r="M20" s="311" t="s">
        <v>163</v>
      </c>
      <c r="N20" s="330">
        <v>0</v>
      </c>
      <c r="O20" s="330">
        <v>0</v>
      </c>
      <c r="P20" s="330">
        <v>0</v>
      </c>
      <c r="Q20" s="330">
        <v>0</v>
      </c>
      <c r="R20" s="330">
        <v>0</v>
      </c>
      <c r="S20" s="330">
        <v>0</v>
      </c>
      <c r="T20" s="330">
        <v>0</v>
      </c>
      <c r="U20" s="330">
        <v>0</v>
      </c>
      <c r="V20" s="330">
        <v>0</v>
      </c>
      <c r="W20" s="330">
        <v>0</v>
      </c>
      <c r="X20" s="330">
        <v>0</v>
      </c>
      <c r="Y20" s="330">
        <v>0</v>
      </c>
      <c r="Z20" s="331">
        <v>0</v>
      </c>
      <c r="AA20" s="395"/>
      <c r="AB20" s="395"/>
    </row>
    <row r="21" spans="1:28" s="332" customFormat="1" ht="57" customHeight="1">
      <c r="A21" s="336"/>
      <c r="B21" s="396"/>
      <c r="C21" s="397"/>
      <c r="D21" s="398"/>
      <c r="E21" s="183" t="s">
        <v>129</v>
      </c>
      <c r="F21" s="312">
        <f>+SUM(G21:K21)</f>
        <v>99413732</v>
      </c>
      <c r="G21" s="315">
        <v>0</v>
      </c>
      <c r="H21" s="316">
        <f>69080999+6690600</f>
        <v>75771599</v>
      </c>
      <c r="I21" s="317">
        <v>23642133</v>
      </c>
      <c r="J21" s="317">
        <v>0</v>
      </c>
      <c r="K21" s="317">
        <v>0</v>
      </c>
      <c r="L21" s="318">
        <v>0</v>
      </c>
      <c r="M21" s="318">
        <f>+I21-L21</f>
        <v>23642133</v>
      </c>
      <c r="N21" s="315">
        <v>0</v>
      </c>
      <c r="O21" s="315">
        <v>15929333</v>
      </c>
      <c r="P21" s="315">
        <v>1956000</v>
      </c>
      <c r="Q21" s="315">
        <v>1564800</v>
      </c>
      <c r="R21" s="315">
        <v>0</v>
      </c>
      <c r="S21" s="315">
        <v>0</v>
      </c>
      <c r="T21" s="315">
        <v>0</v>
      </c>
      <c r="U21" s="315">
        <v>0</v>
      </c>
      <c r="V21" s="315">
        <v>0</v>
      </c>
      <c r="W21" s="315">
        <v>0</v>
      </c>
      <c r="X21" s="315">
        <v>0</v>
      </c>
      <c r="Y21" s="315">
        <v>0</v>
      </c>
      <c r="Z21" s="333">
        <f>SUM(N21:Y21)</f>
        <v>19450133</v>
      </c>
      <c r="AA21" s="395"/>
      <c r="AB21" s="395"/>
    </row>
    <row r="22" spans="1:28" s="332" customFormat="1" ht="57" customHeight="1">
      <c r="A22" s="336"/>
      <c r="B22" s="396"/>
      <c r="C22" s="397"/>
      <c r="D22" s="398"/>
      <c r="E22" s="171" t="s">
        <v>236</v>
      </c>
      <c r="F22" s="319">
        <f aca="true" t="shared" si="1" ref="F22:K22">+F18+F20</f>
        <v>1</v>
      </c>
      <c r="G22" s="320">
        <f t="shared" si="1"/>
        <v>1</v>
      </c>
      <c r="H22" s="319">
        <f t="shared" si="1"/>
        <v>1</v>
      </c>
      <c r="I22" s="319">
        <v>1</v>
      </c>
      <c r="J22" s="319">
        <f t="shared" si="1"/>
        <v>1</v>
      </c>
      <c r="K22" s="319">
        <f t="shared" si="1"/>
        <v>1</v>
      </c>
      <c r="L22" s="321" t="s">
        <v>163</v>
      </c>
      <c r="M22" s="321" t="s">
        <v>163</v>
      </c>
      <c r="N22" s="335">
        <v>0</v>
      </c>
      <c r="O22" s="335">
        <v>0</v>
      </c>
      <c r="P22" s="335">
        <v>0</v>
      </c>
      <c r="Q22" s="335">
        <v>0</v>
      </c>
      <c r="R22" s="335">
        <v>0</v>
      </c>
      <c r="S22" s="335">
        <v>0</v>
      </c>
      <c r="T22" s="335">
        <v>0</v>
      </c>
      <c r="U22" s="335">
        <v>0</v>
      </c>
      <c r="V22" s="335">
        <v>0</v>
      </c>
      <c r="W22" s="335">
        <v>0</v>
      </c>
      <c r="X22" s="335">
        <v>0</v>
      </c>
      <c r="Y22" s="335">
        <v>0</v>
      </c>
      <c r="Z22" s="335">
        <v>0</v>
      </c>
      <c r="AA22" s="395"/>
      <c r="AB22" s="395"/>
    </row>
    <row r="23" spans="1:28" s="332" customFormat="1" ht="57" customHeight="1">
      <c r="A23" s="334"/>
      <c r="B23" s="322"/>
      <c r="C23" s="322"/>
      <c r="D23" s="322"/>
      <c r="E23" s="167" t="s">
        <v>206</v>
      </c>
      <c r="F23" s="323">
        <f aca="true" t="shared" si="2" ref="F23:K23">+F14+F19</f>
        <v>4343560338.536161</v>
      </c>
      <c r="G23" s="323">
        <f t="shared" si="2"/>
        <v>106999999</v>
      </c>
      <c r="H23" s="323">
        <f t="shared" si="2"/>
        <v>362000000</v>
      </c>
      <c r="I23" s="323">
        <f t="shared" si="2"/>
        <v>315805000</v>
      </c>
      <c r="J23" s="323">
        <f t="shared" si="2"/>
        <v>742667286.2407532</v>
      </c>
      <c r="K23" s="323">
        <f t="shared" si="2"/>
        <v>2816088053.2954082</v>
      </c>
      <c r="L23" s="321" t="s">
        <v>163</v>
      </c>
      <c r="M23" s="321" t="s">
        <v>163</v>
      </c>
      <c r="N23" s="323">
        <f>+N14+N19</f>
        <v>181928000</v>
      </c>
      <c r="O23" s="323">
        <f aca="true" t="shared" si="3" ref="O23:Y23">+O14+O19</f>
        <v>0</v>
      </c>
      <c r="P23" s="323">
        <f t="shared" si="3"/>
        <v>9780000</v>
      </c>
      <c r="Q23" s="323">
        <f t="shared" si="3"/>
        <v>0</v>
      </c>
      <c r="R23" s="323">
        <f t="shared" si="3"/>
        <v>0</v>
      </c>
      <c r="S23" s="323">
        <f t="shared" si="3"/>
        <v>-26200000</v>
      </c>
      <c r="T23" s="323">
        <f t="shared" si="3"/>
        <v>97146000</v>
      </c>
      <c r="U23" s="323">
        <f t="shared" si="3"/>
        <v>28046000</v>
      </c>
      <c r="V23" s="323">
        <f t="shared" si="3"/>
        <v>25105000</v>
      </c>
      <c r="W23" s="323">
        <f t="shared" si="3"/>
        <v>0</v>
      </c>
      <c r="X23" s="323">
        <f t="shared" si="3"/>
        <v>0</v>
      </c>
      <c r="Y23" s="323">
        <f t="shared" si="3"/>
        <v>0</v>
      </c>
      <c r="Z23" s="323">
        <f>+Z14+Z19</f>
        <v>315805000</v>
      </c>
      <c r="AA23" s="337">
        <f>+Z23/I23</f>
        <v>1</v>
      </c>
      <c r="AB23" s="337">
        <f>+(G23+H23+Z23)/F23</f>
        <v>0.18068242129324025</v>
      </c>
    </row>
    <row r="24" spans="1:28" s="332" customFormat="1" ht="57" customHeight="1">
      <c r="A24" s="334"/>
      <c r="B24" s="322"/>
      <c r="C24" s="322"/>
      <c r="D24" s="322"/>
      <c r="E24" s="167" t="s">
        <v>207</v>
      </c>
      <c r="F24" s="323">
        <f aca="true" t="shared" si="4" ref="F24:M24">+F16+F21</f>
        <v>186073703</v>
      </c>
      <c r="G24" s="323">
        <f t="shared" si="4"/>
        <v>0</v>
      </c>
      <c r="H24" s="323">
        <f t="shared" si="4"/>
        <v>97797113</v>
      </c>
      <c r="I24" s="323">
        <f t="shared" si="4"/>
        <v>88276590</v>
      </c>
      <c r="J24" s="323">
        <f t="shared" si="4"/>
        <v>0</v>
      </c>
      <c r="K24" s="323">
        <f t="shared" si="4"/>
        <v>0</v>
      </c>
      <c r="L24" s="324">
        <f t="shared" si="4"/>
        <v>0</v>
      </c>
      <c r="M24" s="324">
        <f t="shared" si="4"/>
        <v>88276590</v>
      </c>
      <c r="N24" s="323">
        <f>+N16+N21</f>
        <v>0</v>
      </c>
      <c r="O24" s="323">
        <f aca="true" t="shared" si="5" ref="O24:Z24">+O16+O21</f>
        <v>15929333</v>
      </c>
      <c r="P24" s="323">
        <f t="shared" si="5"/>
        <v>1956000</v>
      </c>
      <c r="Q24" s="323">
        <f t="shared" si="5"/>
        <v>15376132</v>
      </c>
      <c r="R24" s="323">
        <f t="shared" si="5"/>
        <v>6866891</v>
      </c>
      <c r="S24" s="323">
        <f t="shared" si="5"/>
        <v>0</v>
      </c>
      <c r="T24" s="323">
        <f t="shared" si="5"/>
        <v>1206241</v>
      </c>
      <c r="U24" s="323">
        <f t="shared" si="5"/>
        <v>20124897</v>
      </c>
      <c r="V24" s="323">
        <f t="shared" si="5"/>
        <v>1519935</v>
      </c>
      <c r="W24" s="323">
        <f t="shared" si="5"/>
        <v>21096219</v>
      </c>
      <c r="X24" s="323">
        <f t="shared" si="5"/>
        <v>0</v>
      </c>
      <c r="Y24" s="323">
        <f t="shared" si="5"/>
        <v>0</v>
      </c>
      <c r="Z24" s="323">
        <f t="shared" si="5"/>
        <v>84075648</v>
      </c>
      <c r="AA24" s="337">
        <f>+Z24/I24</f>
        <v>0.9524115963246881</v>
      </c>
      <c r="AB24" s="337">
        <f>+(G24+H24+Z24)/F24</f>
        <v>0.9774232364258372</v>
      </c>
    </row>
    <row r="25" spans="1:28" s="328" customFormat="1" ht="12">
      <c r="A25" s="40"/>
      <c r="B25" s="40"/>
      <c r="C25" s="40"/>
      <c r="D25" s="40"/>
      <c r="E25" s="40"/>
      <c r="F25" s="41"/>
      <c r="G25" s="41"/>
      <c r="H25" s="41"/>
      <c r="I25" s="41"/>
      <c r="J25" s="41"/>
      <c r="K25" s="41"/>
      <c r="L25" s="41"/>
      <c r="M25" s="41"/>
      <c r="N25" s="41"/>
      <c r="O25" s="41"/>
      <c r="P25" s="41"/>
      <c r="Q25" s="41"/>
      <c r="R25" s="41"/>
      <c r="S25" s="41"/>
      <c r="T25" s="41"/>
      <c r="U25" s="41"/>
      <c r="V25" s="41"/>
      <c r="W25" s="41"/>
      <c r="X25" s="41"/>
      <c r="Y25" s="41"/>
      <c r="Z25" s="41"/>
      <c r="AA25" s="41"/>
      <c r="AB25" s="41"/>
    </row>
    <row r="26" spans="1:28" s="328" customFormat="1" ht="12">
      <c r="A26" s="40"/>
      <c r="B26" s="40"/>
      <c r="C26" s="40"/>
      <c r="D26" s="40"/>
      <c r="E26" s="40"/>
      <c r="F26" s="41"/>
      <c r="G26" s="41"/>
      <c r="H26" s="41"/>
      <c r="I26" s="41"/>
      <c r="J26" s="41"/>
      <c r="K26" s="41"/>
      <c r="L26" s="41"/>
      <c r="M26" s="41"/>
      <c r="N26" s="41"/>
      <c r="O26" s="41"/>
      <c r="P26" s="41"/>
      <c r="Q26" s="41"/>
      <c r="R26" s="41"/>
      <c r="S26" s="41"/>
      <c r="T26" s="41"/>
      <c r="U26" s="41"/>
      <c r="V26" s="41"/>
      <c r="W26" s="41"/>
      <c r="X26" s="41"/>
      <c r="Y26" s="41"/>
      <c r="Z26" s="41"/>
      <c r="AA26" s="41"/>
      <c r="AB26" s="41"/>
    </row>
    <row r="27" spans="1:28" s="328" customFormat="1" ht="12">
      <c r="A27" s="40"/>
      <c r="B27" s="40"/>
      <c r="C27" s="40"/>
      <c r="D27" s="40"/>
      <c r="E27" s="40"/>
      <c r="F27" s="40"/>
      <c r="G27" s="40"/>
      <c r="H27" s="40"/>
      <c r="I27" s="40"/>
      <c r="J27" s="40"/>
      <c r="K27" s="40"/>
      <c r="L27" s="40"/>
      <c r="M27" s="40"/>
      <c r="N27" s="40"/>
      <c r="O27" s="40"/>
      <c r="P27" s="40"/>
      <c r="Q27" s="40"/>
      <c r="R27" s="40"/>
      <c r="S27" s="40"/>
      <c r="T27" s="40"/>
      <c r="U27" s="40"/>
      <c r="V27" s="40"/>
      <c r="W27" s="40"/>
      <c r="X27" s="40"/>
      <c r="Y27" s="40"/>
      <c r="Z27" s="40"/>
      <c r="AA27" s="40"/>
      <c r="AB27" s="40"/>
    </row>
    <row r="28" spans="1:28" s="328" customFormat="1" ht="12">
      <c r="A28" s="40"/>
      <c r="B28" s="40"/>
      <c r="C28" s="40"/>
      <c r="D28" s="40"/>
      <c r="E28" s="40"/>
      <c r="F28" s="40"/>
      <c r="G28" s="40"/>
      <c r="H28" s="40"/>
      <c r="I28" s="40"/>
      <c r="J28" s="40"/>
      <c r="K28" s="40"/>
      <c r="L28" s="40"/>
      <c r="M28" s="40"/>
      <c r="N28" s="40"/>
      <c r="O28" s="40"/>
      <c r="P28" s="40"/>
      <c r="Q28" s="40"/>
      <c r="R28" s="40"/>
      <c r="S28" s="40"/>
      <c r="T28" s="40"/>
      <c r="U28" s="40"/>
      <c r="V28" s="40"/>
      <c r="W28" s="40"/>
      <c r="X28" s="40"/>
      <c r="Y28" s="40"/>
      <c r="Z28" s="40"/>
      <c r="AA28" s="40"/>
      <c r="AB28" s="40"/>
    </row>
  </sheetData>
  <sheetProtection/>
  <mergeCells count="28">
    <mergeCell ref="B6:C6"/>
    <mergeCell ref="B7:C7"/>
    <mergeCell ref="D6:F6"/>
    <mergeCell ref="D7:F7"/>
    <mergeCell ref="N11:Z11"/>
    <mergeCell ref="B1:C4"/>
    <mergeCell ref="B9:C9"/>
    <mergeCell ref="D9:F9"/>
    <mergeCell ref="B11:M11"/>
    <mergeCell ref="B8:C8"/>
    <mergeCell ref="D8:F8"/>
    <mergeCell ref="AA11:AB11"/>
    <mergeCell ref="B13:B17"/>
    <mergeCell ref="C13:C17"/>
    <mergeCell ref="D13:D17"/>
    <mergeCell ref="AA13:AA17"/>
    <mergeCell ref="AB18:AB22"/>
    <mergeCell ref="B18:B22"/>
    <mergeCell ref="C18:C22"/>
    <mergeCell ref="D18:D22"/>
    <mergeCell ref="AA18:AA22"/>
    <mergeCell ref="AB13:AB17"/>
    <mergeCell ref="AA1:AB4"/>
    <mergeCell ref="D1:Z1"/>
    <mergeCell ref="D2:Z2"/>
    <mergeCell ref="D3:Z3"/>
    <mergeCell ref="D4:M4"/>
    <mergeCell ref="N4:Z4"/>
  </mergeCells>
  <printOptions horizontalCentered="1"/>
  <pageMargins left="0.31496062992125984" right="0.31496062992125984" top="0.7480314960629921" bottom="0.7480314960629921" header="0.31496062992125984" footer="0.31496062992125984"/>
  <pageSetup fitToHeight="1" fitToWidth="1" horizontalDpi="600" verticalDpi="600" orientation="portrait" scale="59" r:id="rId4"/>
  <headerFooter>
    <oddFooter>&amp;L&amp;"Arial,Normal"&amp;7PE01-PR01-F01&amp;C&amp;"Arial,Normal"&amp;7Versión Impresa no controlada, verificar su vigencia en el listado Maestro de Documentos&amp;RPag &amp;P de  &amp;N</oddFooter>
  </headerFooter>
  <drawing r:id="rId3"/>
  <legacyDrawing r:id="rId2"/>
</worksheet>
</file>

<file path=xl/worksheets/sheet3.xml><?xml version="1.0" encoding="utf-8"?>
<worksheet xmlns="http://schemas.openxmlformats.org/spreadsheetml/2006/main" xmlns:r="http://schemas.openxmlformats.org/officeDocument/2006/relationships">
  <dimension ref="A2:AF15"/>
  <sheetViews>
    <sheetView showGridLines="0" zoomScale="80" zoomScaleNormal="80" zoomScaleSheetLayoutView="80" zoomScalePageLayoutView="0" workbookViewId="0" topLeftCell="A1">
      <selection activeCell="B43" sqref="B43:I43"/>
    </sheetView>
  </sheetViews>
  <sheetFormatPr defaultColWidth="11.421875" defaultRowHeight="15"/>
  <cols>
    <col min="1" max="1" width="15.8515625" style="5" customWidth="1"/>
    <col min="2" max="2" width="23.140625" style="5" customWidth="1"/>
    <col min="3" max="3" width="16.140625" style="5" customWidth="1"/>
    <col min="4" max="4" width="16.421875" style="6" customWidth="1"/>
    <col min="5" max="5" width="17.421875" style="5" customWidth="1"/>
    <col min="6" max="7" width="17.140625" style="5" customWidth="1"/>
    <col min="8" max="8" width="16.57421875" style="5" customWidth="1"/>
    <col min="9" max="9" width="18.140625" style="5" customWidth="1"/>
    <col min="10" max="14" width="13.8515625" style="5" customWidth="1"/>
    <col min="15" max="16" width="6.57421875" style="5" customWidth="1"/>
    <col min="17" max="17" width="7.00390625" style="5" customWidth="1"/>
    <col min="18" max="26" width="6.57421875" style="5" customWidth="1"/>
    <col min="27" max="27" width="11.57421875" style="5" customWidth="1"/>
    <col min="28" max="28" width="14.8515625" style="5" customWidth="1"/>
    <col min="29" max="29" width="14.421875" style="5" customWidth="1"/>
    <col min="30" max="30" width="36.57421875" style="5" customWidth="1"/>
    <col min="31" max="32" width="33.421875" style="5" customWidth="1"/>
    <col min="33" max="16384" width="11.421875" style="5" customWidth="1"/>
  </cols>
  <sheetData>
    <row r="2" spans="1:32" s="17" customFormat="1" ht="39.75" customHeight="1">
      <c r="A2" s="371"/>
      <c r="B2" s="371"/>
      <c r="C2" s="357" t="s">
        <v>144</v>
      </c>
      <c r="D2" s="357"/>
      <c r="E2" s="357"/>
      <c r="F2" s="357"/>
      <c r="G2" s="357"/>
      <c r="H2" s="357"/>
      <c r="I2" s="357"/>
      <c r="J2" s="357"/>
      <c r="K2" s="357"/>
      <c r="L2" s="357"/>
      <c r="M2" s="357"/>
      <c r="N2" s="357"/>
      <c r="O2" s="357"/>
      <c r="P2" s="357"/>
      <c r="Q2" s="357"/>
      <c r="R2" s="357"/>
      <c r="S2" s="357"/>
      <c r="T2" s="357"/>
      <c r="U2" s="357"/>
      <c r="V2" s="357"/>
      <c r="W2" s="357"/>
      <c r="X2" s="357"/>
      <c r="Y2" s="357"/>
      <c r="Z2" s="357"/>
      <c r="AA2" s="357"/>
      <c r="AB2" s="357"/>
      <c r="AC2" s="357"/>
      <c r="AD2" s="357"/>
      <c r="AE2" s="357"/>
      <c r="AF2" s="408"/>
    </row>
    <row r="3" spans="1:32" s="17" customFormat="1" ht="40.5" customHeight="1">
      <c r="A3" s="371"/>
      <c r="B3" s="371"/>
      <c r="C3" s="357" t="s">
        <v>145</v>
      </c>
      <c r="D3" s="357"/>
      <c r="E3" s="357"/>
      <c r="F3" s="357"/>
      <c r="G3" s="357"/>
      <c r="H3" s="357"/>
      <c r="I3" s="357"/>
      <c r="J3" s="357"/>
      <c r="K3" s="357"/>
      <c r="L3" s="357"/>
      <c r="M3" s="357"/>
      <c r="N3" s="357"/>
      <c r="O3" s="357"/>
      <c r="P3" s="357"/>
      <c r="Q3" s="357"/>
      <c r="R3" s="357"/>
      <c r="S3" s="357"/>
      <c r="T3" s="357"/>
      <c r="U3" s="357"/>
      <c r="V3" s="357"/>
      <c r="W3" s="357"/>
      <c r="X3" s="357"/>
      <c r="Y3" s="357"/>
      <c r="Z3" s="357"/>
      <c r="AA3" s="357"/>
      <c r="AB3" s="357"/>
      <c r="AC3" s="357"/>
      <c r="AD3" s="357"/>
      <c r="AE3" s="357"/>
      <c r="AF3" s="409"/>
    </row>
    <row r="4" spans="1:32" s="17" customFormat="1" ht="42.75" customHeight="1">
      <c r="A4" s="371"/>
      <c r="B4" s="371"/>
      <c r="C4" s="357" t="s">
        <v>418</v>
      </c>
      <c r="D4" s="357"/>
      <c r="E4" s="357"/>
      <c r="F4" s="357"/>
      <c r="G4" s="357"/>
      <c r="H4" s="357"/>
      <c r="I4" s="357"/>
      <c r="J4" s="357"/>
      <c r="K4" s="357"/>
      <c r="L4" s="357"/>
      <c r="M4" s="357"/>
      <c r="N4" s="357"/>
      <c r="O4" s="357"/>
      <c r="P4" s="357"/>
      <c r="Q4" s="357"/>
      <c r="R4" s="357"/>
      <c r="S4" s="357"/>
      <c r="T4" s="357"/>
      <c r="U4" s="357"/>
      <c r="V4" s="357"/>
      <c r="W4" s="357"/>
      <c r="X4" s="357"/>
      <c r="Y4" s="357"/>
      <c r="Z4" s="357"/>
      <c r="AA4" s="357"/>
      <c r="AB4" s="357"/>
      <c r="AC4" s="357"/>
      <c r="AD4" s="357"/>
      <c r="AE4" s="357"/>
      <c r="AF4" s="409"/>
    </row>
    <row r="5" spans="1:32" s="17" customFormat="1" ht="33.75" customHeight="1">
      <c r="A5" s="371"/>
      <c r="B5" s="371"/>
      <c r="C5" s="374" t="s">
        <v>203</v>
      </c>
      <c r="D5" s="374"/>
      <c r="E5" s="374"/>
      <c r="F5" s="374"/>
      <c r="G5" s="374"/>
      <c r="H5" s="374"/>
      <c r="I5" s="374"/>
      <c r="J5" s="374"/>
      <c r="K5" s="374"/>
      <c r="L5" s="374"/>
      <c r="M5" s="374"/>
      <c r="N5" s="374"/>
      <c r="O5" s="374"/>
      <c r="P5" s="374"/>
      <c r="Q5" s="374"/>
      <c r="R5" s="405" t="s">
        <v>398</v>
      </c>
      <c r="S5" s="405"/>
      <c r="T5" s="405"/>
      <c r="U5" s="405"/>
      <c r="V5" s="405"/>
      <c r="W5" s="405"/>
      <c r="X5" s="405"/>
      <c r="Y5" s="405"/>
      <c r="Z5" s="405"/>
      <c r="AA5" s="405"/>
      <c r="AB5" s="405"/>
      <c r="AC5" s="405"/>
      <c r="AD5" s="405"/>
      <c r="AE5" s="405"/>
      <c r="AF5" s="410"/>
    </row>
    <row r="6" ht="30.75" customHeight="1"/>
    <row r="7" spans="2:7" ht="41.25" customHeight="1">
      <c r="B7" s="101" t="s">
        <v>220</v>
      </c>
      <c r="C7" s="407" t="str">
        <f>+'Sección 1. Metas - Magnitud'!B15</f>
        <v>07- Eje Transversal Gobierno legítimo, fortalecimiento local y eficiencia</v>
      </c>
      <c r="D7" s="407"/>
      <c r="E7" s="407"/>
      <c r="F7" s="407"/>
      <c r="G7" s="407"/>
    </row>
    <row r="8" spans="2:7" ht="41.25" customHeight="1">
      <c r="B8" s="101" t="s">
        <v>2</v>
      </c>
      <c r="C8" s="407" t="str">
        <f>+'Sección 1. Metas - Magnitud'!C15</f>
        <v>42 - Transparencia, Gestión Pública y Servicio a la Ciudaanía</v>
      </c>
      <c r="D8" s="407"/>
      <c r="E8" s="407"/>
      <c r="F8" s="407"/>
      <c r="G8" s="407"/>
    </row>
    <row r="9" spans="2:7" ht="41.25" customHeight="1">
      <c r="B9" s="102" t="s">
        <v>208</v>
      </c>
      <c r="C9" s="407" t="str">
        <f>+'Sección 1. Metas - Magnitud'!D15</f>
        <v>188 - Servicio a la ciudadanía para la movilidad</v>
      </c>
      <c r="D9" s="407"/>
      <c r="E9" s="407"/>
      <c r="F9" s="407"/>
      <c r="G9" s="407"/>
    </row>
    <row r="10" spans="1:29" s="50" customFormat="1" ht="24.75" customHeight="1">
      <c r="A10" s="48"/>
      <c r="B10" s="48"/>
      <c r="C10" s="48"/>
      <c r="D10" s="48"/>
      <c r="E10" s="49"/>
      <c r="F10" s="49"/>
      <c r="G10" s="49"/>
      <c r="H10" s="49"/>
      <c r="I10" s="49"/>
      <c r="J10" s="49"/>
      <c r="K10" s="49"/>
      <c r="L10" s="49"/>
      <c r="M10" s="49"/>
      <c r="N10" s="49"/>
      <c r="O10" s="49"/>
      <c r="P10" s="49"/>
      <c r="Q10" s="49"/>
      <c r="R10" s="49"/>
      <c r="S10" s="49"/>
      <c r="T10" s="49"/>
      <c r="U10" s="49"/>
      <c r="V10" s="49"/>
      <c r="W10" s="49"/>
      <c r="X10" s="49"/>
      <c r="Y10" s="49"/>
      <c r="Z10" s="49"/>
      <c r="AA10" s="49"/>
      <c r="AB10" s="49"/>
      <c r="AC10" s="49"/>
    </row>
    <row r="11" spans="1:32" s="51" customFormat="1" ht="35.25" customHeight="1">
      <c r="A11" s="411" t="s">
        <v>229</v>
      </c>
      <c r="B11" s="412"/>
      <c r="C11" s="412"/>
      <c r="D11" s="412"/>
      <c r="E11" s="412"/>
      <c r="F11" s="412"/>
      <c r="G11" s="412"/>
      <c r="H11" s="413"/>
      <c r="I11" s="414" t="s">
        <v>224</v>
      </c>
      <c r="J11" s="415"/>
      <c r="K11" s="415"/>
      <c r="L11" s="415"/>
      <c r="M11" s="415"/>
      <c r="N11" s="416"/>
      <c r="O11" s="406" t="s">
        <v>230</v>
      </c>
      <c r="P11" s="406"/>
      <c r="Q11" s="406"/>
      <c r="R11" s="406"/>
      <c r="S11" s="406"/>
      <c r="T11" s="406"/>
      <c r="U11" s="406"/>
      <c r="V11" s="406"/>
      <c r="W11" s="406"/>
      <c r="X11" s="406"/>
      <c r="Y11" s="406"/>
      <c r="Z11" s="406"/>
      <c r="AA11" s="406"/>
      <c r="AB11" s="406"/>
      <c r="AC11" s="406"/>
      <c r="AD11" s="411" t="s">
        <v>121</v>
      </c>
      <c r="AE11" s="412"/>
      <c r="AF11" s="413"/>
    </row>
    <row r="12" spans="1:32" s="51" customFormat="1" ht="49.5" customHeight="1">
      <c r="A12" s="162" t="s">
        <v>223</v>
      </c>
      <c r="B12" s="162" t="s">
        <v>180</v>
      </c>
      <c r="C12" s="162" t="s">
        <v>222</v>
      </c>
      <c r="D12" s="162" t="s">
        <v>221</v>
      </c>
      <c r="E12" s="162" t="s">
        <v>179</v>
      </c>
      <c r="F12" s="162" t="s">
        <v>4</v>
      </c>
      <c r="G12" s="162" t="s">
        <v>3</v>
      </c>
      <c r="H12" s="162" t="s">
        <v>244</v>
      </c>
      <c r="I12" s="163" t="s">
        <v>210</v>
      </c>
      <c r="J12" s="163" t="s">
        <v>213</v>
      </c>
      <c r="K12" s="163" t="s">
        <v>214</v>
      </c>
      <c r="L12" s="163" t="s">
        <v>215</v>
      </c>
      <c r="M12" s="163" t="s">
        <v>216</v>
      </c>
      <c r="N12" s="163" t="s">
        <v>217</v>
      </c>
      <c r="O12" s="163" t="s">
        <v>141</v>
      </c>
      <c r="P12" s="163" t="s">
        <v>137</v>
      </c>
      <c r="Q12" s="163" t="s">
        <v>138</v>
      </c>
      <c r="R12" s="163" t="s">
        <v>139</v>
      </c>
      <c r="S12" s="163" t="s">
        <v>140</v>
      </c>
      <c r="T12" s="163" t="s">
        <v>113</v>
      </c>
      <c r="U12" s="163" t="s">
        <v>114</v>
      </c>
      <c r="V12" s="163" t="s">
        <v>115</v>
      </c>
      <c r="W12" s="163" t="s">
        <v>116</v>
      </c>
      <c r="X12" s="163" t="s">
        <v>117</v>
      </c>
      <c r="Y12" s="163" t="s">
        <v>118</v>
      </c>
      <c r="Z12" s="163" t="s">
        <v>119</v>
      </c>
      <c r="AA12" s="163" t="s">
        <v>225</v>
      </c>
      <c r="AB12" s="184" t="s">
        <v>108</v>
      </c>
      <c r="AC12" s="163" t="s">
        <v>109</v>
      </c>
      <c r="AD12" s="162" t="s">
        <v>110</v>
      </c>
      <c r="AE12" s="162" t="s">
        <v>112</v>
      </c>
      <c r="AF12" s="162" t="s">
        <v>111</v>
      </c>
    </row>
    <row r="13" spans="1:32" s="52" customFormat="1" ht="148.5" customHeight="1">
      <c r="A13" s="186" t="s">
        <v>368</v>
      </c>
      <c r="B13" s="186" t="s">
        <v>393</v>
      </c>
      <c r="C13" s="186">
        <v>255</v>
      </c>
      <c r="D13" s="186" t="s">
        <v>366</v>
      </c>
      <c r="E13" s="186">
        <v>408</v>
      </c>
      <c r="F13" s="264" t="s">
        <v>369</v>
      </c>
      <c r="G13" s="265" t="s">
        <v>353</v>
      </c>
      <c r="H13" s="186" t="s">
        <v>370</v>
      </c>
      <c r="I13" s="265" t="s">
        <v>371</v>
      </c>
      <c r="J13" s="187">
        <v>0.8</v>
      </c>
      <c r="K13" s="187">
        <v>0.8</v>
      </c>
      <c r="L13" s="187">
        <v>0.8</v>
      </c>
      <c r="M13" s="187">
        <v>0.8</v>
      </c>
      <c r="N13" s="187">
        <v>0.8</v>
      </c>
      <c r="O13" s="185" t="s">
        <v>365</v>
      </c>
      <c r="P13" s="185" t="s">
        <v>365</v>
      </c>
      <c r="Q13" s="185" t="s">
        <v>365</v>
      </c>
      <c r="R13" s="185" t="s">
        <v>365</v>
      </c>
      <c r="S13" s="185" t="s">
        <v>365</v>
      </c>
      <c r="T13" s="185" t="s">
        <v>365</v>
      </c>
      <c r="U13" s="185" t="s">
        <v>365</v>
      </c>
      <c r="V13" s="185" t="s">
        <v>365</v>
      </c>
      <c r="W13" s="185" t="s">
        <v>365</v>
      </c>
      <c r="X13" s="185" t="s">
        <v>365</v>
      </c>
      <c r="Y13" s="185" t="s">
        <v>365</v>
      </c>
      <c r="Z13" s="185" t="s">
        <v>365</v>
      </c>
      <c r="AA13" s="185" t="s">
        <v>365</v>
      </c>
      <c r="AB13" s="185" t="s">
        <v>365</v>
      </c>
      <c r="AC13" s="185" t="s">
        <v>365</v>
      </c>
      <c r="AD13" s="185" t="s">
        <v>365</v>
      </c>
      <c r="AE13" s="185" t="s">
        <v>365</v>
      </c>
      <c r="AF13" s="185" t="s">
        <v>365</v>
      </c>
    </row>
    <row r="14" ht="15">
      <c r="D14" s="5"/>
    </row>
    <row r="15" ht="15">
      <c r="D15" s="5"/>
    </row>
  </sheetData>
  <sheetProtection/>
  <mergeCells count="14">
    <mergeCell ref="AF2:AF5"/>
    <mergeCell ref="AD11:AF11"/>
    <mergeCell ref="C3:AE3"/>
    <mergeCell ref="I11:N11"/>
    <mergeCell ref="A11:H11"/>
    <mergeCell ref="C4:AE4"/>
    <mergeCell ref="R5:AE5"/>
    <mergeCell ref="A2:B5"/>
    <mergeCell ref="O11:AC11"/>
    <mergeCell ref="C5:Q5"/>
    <mergeCell ref="C2:AE2"/>
    <mergeCell ref="C7:G7"/>
    <mergeCell ref="C8:G8"/>
    <mergeCell ref="C9:G9"/>
  </mergeCells>
  <printOptions horizontalCentered="1"/>
  <pageMargins left="0.2362204724409449" right="0.2362204724409449" top="0.7480314960629921" bottom="0.7480314960629921" header="0.31496062992125984" footer="0.31496062992125984"/>
  <pageSetup fitToWidth="0" horizontalDpi="600" verticalDpi="600" orientation="landscape" scale="30" r:id="rId2"/>
  <headerFooter>
    <oddFooter>&amp;L&amp;"Arial,Normal"&amp;7PE01-PR01-F01&amp;C&amp;"Arial,Normal"&amp;7Versión Impresa no controlada, verificar su vigencia en el listado Maestro de Documentos&amp;R&amp;"Arial,Normal"Pag &amp;P de  &amp;N</oddFooter>
  </headerFooter>
  <drawing r:id="rId1"/>
</worksheet>
</file>

<file path=xl/worksheets/sheet4.xml><?xml version="1.0" encoding="utf-8"?>
<worksheet xmlns="http://schemas.openxmlformats.org/spreadsheetml/2006/main" xmlns:r="http://schemas.openxmlformats.org/officeDocument/2006/relationships">
  <dimension ref="B2:N67"/>
  <sheetViews>
    <sheetView zoomScalePageLayoutView="0" workbookViewId="0" topLeftCell="A40">
      <selection activeCell="C49" sqref="C49:I49"/>
    </sheetView>
  </sheetViews>
  <sheetFormatPr defaultColWidth="11.421875" defaultRowHeight="15"/>
  <cols>
    <col min="1" max="1" width="0.9921875" style="196" customWidth="1"/>
    <col min="2" max="2" width="25.421875" style="195" customWidth="1"/>
    <col min="3" max="3" width="14.57421875" style="196" customWidth="1"/>
    <col min="4" max="4" width="20.140625" style="196" customWidth="1"/>
    <col min="5" max="5" width="16.421875" style="196" customWidth="1"/>
    <col min="6" max="6" width="25.00390625" style="196" customWidth="1"/>
    <col min="7" max="7" width="22.00390625" style="197" customWidth="1"/>
    <col min="8" max="8" width="20.57421875" style="196" customWidth="1"/>
    <col min="9" max="9" width="22.421875" style="196" customWidth="1"/>
    <col min="10" max="11" width="22.421875" style="198" customWidth="1"/>
    <col min="12" max="21" width="11.421875" style="199" customWidth="1"/>
    <col min="22" max="24" width="11.421875" style="200" customWidth="1"/>
    <col min="25" max="16384" width="11.421875" style="196" customWidth="1"/>
  </cols>
  <sheetData>
    <row r="1" ht="6" customHeight="1"/>
    <row r="2" spans="2:13" ht="25.5" customHeight="1">
      <c r="B2" s="417"/>
      <c r="C2" s="418" t="s">
        <v>144</v>
      </c>
      <c r="D2" s="418"/>
      <c r="E2" s="418"/>
      <c r="F2" s="418"/>
      <c r="G2" s="418"/>
      <c r="H2" s="418"/>
      <c r="I2" s="419"/>
      <c r="J2" s="201"/>
      <c r="K2" s="201"/>
      <c r="M2" s="202" t="s">
        <v>250</v>
      </c>
    </row>
    <row r="3" spans="2:13" ht="25.5" customHeight="1">
      <c r="B3" s="417"/>
      <c r="C3" s="420" t="s">
        <v>145</v>
      </c>
      <c r="D3" s="420"/>
      <c r="E3" s="420"/>
      <c r="F3" s="420"/>
      <c r="G3" s="420"/>
      <c r="H3" s="420"/>
      <c r="I3" s="419"/>
      <c r="J3" s="201"/>
      <c r="K3" s="201"/>
      <c r="M3" s="202" t="s">
        <v>251</v>
      </c>
    </row>
    <row r="4" spans="2:13" ht="25.5" customHeight="1">
      <c r="B4" s="417"/>
      <c r="C4" s="420" t="s">
        <v>252</v>
      </c>
      <c r="D4" s="420"/>
      <c r="E4" s="420"/>
      <c r="F4" s="420"/>
      <c r="G4" s="420"/>
      <c r="H4" s="420"/>
      <c r="I4" s="419"/>
      <c r="J4" s="201"/>
      <c r="K4" s="201"/>
      <c r="M4" s="202" t="s">
        <v>253</v>
      </c>
    </row>
    <row r="5" spans="2:13" ht="25.5" customHeight="1">
      <c r="B5" s="417"/>
      <c r="C5" s="420" t="s">
        <v>254</v>
      </c>
      <c r="D5" s="420"/>
      <c r="E5" s="420"/>
      <c r="F5" s="420"/>
      <c r="G5" s="421" t="s">
        <v>481</v>
      </c>
      <c r="H5" s="421"/>
      <c r="I5" s="419"/>
      <c r="J5" s="201"/>
      <c r="K5" s="201"/>
      <c r="M5" s="202" t="s">
        <v>255</v>
      </c>
    </row>
    <row r="6" spans="2:11" ht="23.25" customHeight="1">
      <c r="B6" s="422" t="s">
        <v>256</v>
      </c>
      <c r="C6" s="422"/>
      <c r="D6" s="422"/>
      <c r="E6" s="422"/>
      <c r="F6" s="422"/>
      <c r="G6" s="422"/>
      <c r="H6" s="422"/>
      <c r="I6" s="422"/>
      <c r="J6" s="203"/>
      <c r="K6" s="203"/>
    </row>
    <row r="7" spans="2:11" ht="24" customHeight="1">
      <c r="B7" s="423" t="s">
        <v>257</v>
      </c>
      <c r="C7" s="423"/>
      <c r="D7" s="423"/>
      <c r="E7" s="423"/>
      <c r="F7" s="423"/>
      <c r="G7" s="423"/>
      <c r="H7" s="423"/>
      <c r="I7" s="423"/>
      <c r="J7" s="204"/>
      <c r="K7" s="204"/>
    </row>
    <row r="8" spans="2:14" ht="24" customHeight="1">
      <c r="B8" s="424" t="s">
        <v>258</v>
      </c>
      <c r="C8" s="424"/>
      <c r="D8" s="424"/>
      <c r="E8" s="424"/>
      <c r="F8" s="424"/>
      <c r="G8" s="424"/>
      <c r="H8" s="424"/>
      <c r="I8" s="424"/>
      <c r="J8" s="205"/>
      <c r="K8" s="205"/>
      <c r="N8" s="206" t="s">
        <v>259</v>
      </c>
    </row>
    <row r="9" spans="2:14" ht="30.75" customHeight="1">
      <c r="B9" s="341" t="s">
        <v>479</v>
      </c>
      <c r="C9" s="340">
        <v>8</v>
      </c>
      <c r="D9" s="425" t="s">
        <v>480</v>
      </c>
      <c r="E9" s="425"/>
      <c r="F9" s="426" t="s">
        <v>373</v>
      </c>
      <c r="G9" s="426"/>
      <c r="H9" s="426"/>
      <c r="I9" s="426"/>
      <c r="J9" s="207"/>
      <c r="K9" s="207"/>
      <c r="M9" s="202" t="s">
        <v>260</v>
      </c>
      <c r="N9" s="206" t="s">
        <v>261</v>
      </c>
    </row>
    <row r="10" spans="2:14" ht="30.75" customHeight="1">
      <c r="B10" s="301" t="s">
        <v>262</v>
      </c>
      <c r="C10" s="300" t="s">
        <v>276</v>
      </c>
      <c r="D10" s="425" t="s">
        <v>263</v>
      </c>
      <c r="E10" s="425"/>
      <c r="F10" s="427" t="s">
        <v>397</v>
      </c>
      <c r="G10" s="427"/>
      <c r="H10" s="209" t="s">
        <v>264</v>
      </c>
      <c r="I10" s="249" t="s">
        <v>281</v>
      </c>
      <c r="J10" s="210"/>
      <c r="K10" s="210"/>
      <c r="M10" s="202" t="s">
        <v>265</v>
      </c>
      <c r="N10" s="206" t="s">
        <v>266</v>
      </c>
    </row>
    <row r="11" spans="2:14" ht="30.75" customHeight="1">
      <c r="B11" s="301" t="s">
        <v>267</v>
      </c>
      <c r="C11" s="428" t="s">
        <v>375</v>
      </c>
      <c r="D11" s="428"/>
      <c r="E11" s="428"/>
      <c r="F11" s="428"/>
      <c r="G11" s="209" t="s">
        <v>268</v>
      </c>
      <c r="H11" s="429">
        <v>965</v>
      </c>
      <c r="I11" s="429"/>
      <c r="J11" s="211"/>
      <c r="K11" s="211"/>
      <c r="M11" s="202" t="s">
        <v>269</v>
      </c>
      <c r="N11" s="206" t="s">
        <v>270</v>
      </c>
    </row>
    <row r="12" spans="2:13" ht="30.75" customHeight="1">
      <c r="B12" s="301" t="s">
        <v>271</v>
      </c>
      <c r="C12" s="430" t="s">
        <v>269</v>
      </c>
      <c r="D12" s="430"/>
      <c r="E12" s="430"/>
      <c r="F12" s="430"/>
      <c r="G12" s="209" t="s">
        <v>272</v>
      </c>
      <c r="H12" s="431" t="s">
        <v>374</v>
      </c>
      <c r="I12" s="431"/>
      <c r="J12" s="212"/>
      <c r="K12" s="212"/>
      <c r="M12" s="213" t="s">
        <v>273</v>
      </c>
    </row>
    <row r="13" spans="2:13" ht="30.75" customHeight="1">
      <c r="B13" s="301" t="s">
        <v>274</v>
      </c>
      <c r="C13" s="432" t="s">
        <v>416</v>
      </c>
      <c r="D13" s="432"/>
      <c r="E13" s="432"/>
      <c r="F13" s="432"/>
      <c r="G13" s="432"/>
      <c r="H13" s="432"/>
      <c r="I13" s="432"/>
      <c r="J13" s="214"/>
      <c r="K13" s="214"/>
      <c r="M13" s="213"/>
    </row>
    <row r="14" spans="2:14" ht="30.75" customHeight="1">
      <c r="B14" s="301" t="s">
        <v>275</v>
      </c>
      <c r="C14" s="433" t="s">
        <v>366</v>
      </c>
      <c r="D14" s="433"/>
      <c r="E14" s="433"/>
      <c r="F14" s="433"/>
      <c r="G14" s="433"/>
      <c r="H14" s="433"/>
      <c r="I14" s="433"/>
      <c r="J14" s="210"/>
      <c r="K14" s="210"/>
      <c r="M14" s="213"/>
      <c r="N14" s="206" t="s">
        <v>276</v>
      </c>
    </row>
    <row r="15" spans="2:14" ht="30.75" customHeight="1">
      <c r="B15" s="301" t="s">
        <v>277</v>
      </c>
      <c r="C15" s="426" t="s">
        <v>376</v>
      </c>
      <c r="D15" s="426"/>
      <c r="E15" s="426"/>
      <c r="F15" s="426"/>
      <c r="G15" s="209" t="s">
        <v>278</v>
      </c>
      <c r="H15" s="427" t="s">
        <v>294</v>
      </c>
      <c r="I15" s="427"/>
      <c r="J15" s="210"/>
      <c r="K15" s="210"/>
      <c r="M15" s="213" t="s">
        <v>280</v>
      </c>
      <c r="N15" s="206" t="s">
        <v>281</v>
      </c>
    </row>
    <row r="16" spans="2:13" ht="30.75" customHeight="1">
      <c r="B16" s="301" t="s">
        <v>282</v>
      </c>
      <c r="C16" s="434" t="s">
        <v>455</v>
      </c>
      <c r="D16" s="434"/>
      <c r="E16" s="434"/>
      <c r="F16" s="434"/>
      <c r="G16" s="209" t="s">
        <v>283</v>
      </c>
      <c r="H16" s="427" t="s">
        <v>259</v>
      </c>
      <c r="I16" s="427"/>
      <c r="J16" s="210"/>
      <c r="K16" s="210"/>
      <c r="M16" s="213" t="s">
        <v>284</v>
      </c>
    </row>
    <row r="17" spans="2:14" ht="40.5" customHeight="1">
      <c r="B17" s="301" t="s">
        <v>285</v>
      </c>
      <c r="C17" s="435" t="s">
        <v>377</v>
      </c>
      <c r="D17" s="435"/>
      <c r="E17" s="435"/>
      <c r="F17" s="435"/>
      <c r="G17" s="435"/>
      <c r="H17" s="435"/>
      <c r="I17" s="435"/>
      <c r="J17" s="214"/>
      <c r="K17" s="214"/>
      <c r="M17" s="213" t="s">
        <v>286</v>
      </c>
      <c r="N17" s="206" t="s">
        <v>287</v>
      </c>
    </row>
    <row r="18" spans="2:14" ht="30.75" customHeight="1">
      <c r="B18" s="301" t="s">
        <v>288</v>
      </c>
      <c r="C18" s="426" t="s">
        <v>378</v>
      </c>
      <c r="D18" s="426"/>
      <c r="E18" s="426"/>
      <c r="F18" s="426"/>
      <c r="G18" s="426"/>
      <c r="H18" s="426"/>
      <c r="I18" s="426"/>
      <c r="J18" s="215"/>
      <c r="K18" s="215"/>
      <c r="M18" s="213" t="s">
        <v>289</v>
      </c>
      <c r="N18" s="206" t="s">
        <v>290</v>
      </c>
    </row>
    <row r="19" spans="2:14" ht="30.75" customHeight="1">
      <c r="B19" s="301" t="s">
        <v>291</v>
      </c>
      <c r="C19" s="436" t="s">
        <v>379</v>
      </c>
      <c r="D19" s="436"/>
      <c r="E19" s="436"/>
      <c r="F19" s="436"/>
      <c r="G19" s="436"/>
      <c r="H19" s="436"/>
      <c r="I19" s="436"/>
      <c r="J19" s="216"/>
      <c r="K19" s="216"/>
      <c r="M19" s="213"/>
      <c r="N19" s="206" t="s">
        <v>466</v>
      </c>
    </row>
    <row r="20" spans="2:14" ht="30.75" customHeight="1">
      <c r="B20" s="301" t="s">
        <v>293</v>
      </c>
      <c r="C20" s="437" t="s">
        <v>353</v>
      </c>
      <c r="D20" s="437"/>
      <c r="E20" s="437"/>
      <c r="F20" s="437"/>
      <c r="G20" s="437"/>
      <c r="H20" s="437"/>
      <c r="I20" s="437"/>
      <c r="J20" s="217"/>
      <c r="K20" s="217"/>
      <c r="M20" s="213" t="s">
        <v>294</v>
      </c>
      <c r="N20" s="206" t="s">
        <v>295</v>
      </c>
    </row>
    <row r="21" spans="2:14" ht="27.75" customHeight="1">
      <c r="B21" s="425" t="s">
        <v>296</v>
      </c>
      <c r="C21" s="438" t="s">
        <v>297</v>
      </c>
      <c r="D21" s="438"/>
      <c r="E21" s="438"/>
      <c r="F21" s="439" t="s">
        <v>298</v>
      </c>
      <c r="G21" s="439"/>
      <c r="H21" s="439"/>
      <c r="I21" s="439"/>
      <c r="J21" s="218"/>
      <c r="K21" s="218"/>
      <c r="M21" s="213" t="s">
        <v>279</v>
      </c>
      <c r="N21" s="206" t="s">
        <v>416</v>
      </c>
    </row>
    <row r="22" spans="2:14" ht="27" customHeight="1">
      <c r="B22" s="425"/>
      <c r="C22" s="426" t="s">
        <v>354</v>
      </c>
      <c r="D22" s="440"/>
      <c r="E22" s="440"/>
      <c r="F22" s="426" t="s">
        <v>381</v>
      </c>
      <c r="G22" s="440"/>
      <c r="H22" s="440"/>
      <c r="I22" s="440"/>
      <c r="J22" s="216"/>
      <c r="K22" s="216"/>
      <c r="M22" s="213" t="s">
        <v>300</v>
      </c>
      <c r="N22" s="206" t="s">
        <v>301</v>
      </c>
    </row>
    <row r="23" spans="2:14" ht="39.75" customHeight="1">
      <c r="B23" s="301" t="s">
        <v>302</v>
      </c>
      <c r="C23" s="427" t="s">
        <v>353</v>
      </c>
      <c r="D23" s="427"/>
      <c r="E23" s="427"/>
      <c r="F23" s="427" t="s">
        <v>353</v>
      </c>
      <c r="G23" s="427"/>
      <c r="H23" s="427"/>
      <c r="I23" s="427"/>
      <c r="J23" s="210"/>
      <c r="K23" s="210"/>
      <c r="M23" s="213"/>
      <c r="N23" s="206" t="s">
        <v>303</v>
      </c>
    </row>
    <row r="24" spans="2:14" ht="44.25" customHeight="1">
      <c r="B24" s="301" t="s">
        <v>304</v>
      </c>
      <c r="C24" s="441" t="s">
        <v>380</v>
      </c>
      <c r="D24" s="441"/>
      <c r="E24" s="441"/>
      <c r="F24" s="426" t="s">
        <v>382</v>
      </c>
      <c r="G24" s="426"/>
      <c r="H24" s="426"/>
      <c r="I24" s="426"/>
      <c r="J24" s="215"/>
      <c r="K24" s="215"/>
      <c r="M24" s="219"/>
      <c r="N24" s="206" t="s">
        <v>305</v>
      </c>
    </row>
    <row r="25" spans="2:13" ht="29.25" customHeight="1">
      <c r="B25" s="301" t="s">
        <v>306</v>
      </c>
      <c r="C25" s="442">
        <v>43101</v>
      </c>
      <c r="D25" s="426"/>
      <c r="E25" s="426"/>
      <c r="F25" s="209" t="s">
        <v>307</v>
      </c>
      <c r="G25" s="443">
        <v>1</v>
      </c>
      <c r="H25" s="443"/>
      <c r="I25" s="443"/>
      <c r="J25" s="220"/>
      <c r="K25" s="220"/>
      <c r="M25" s="219"/>
    </row>
    <row r="26" spans="2:13" ht="27" customHeight="1">
      <c r="B26" s="301" t="s">
        <v>308</v>
      </c>
      <c r="C26" s="442">
        <v>43465</v>
      </c>
      <c r="D26" s="426"/>
      <c r="E26" s="426"/>
      <c r="F26" s="209" t="s">
        <v>309</v>
      </c>
      <c r="G26" s="443">
        <v>1</v>
      </c>
      <c r="H26" s="443"/>
      <c r="I26" s="443"/>
      <c r="J26" s="221"/>
      <c r="K26" s="221"/>
      <c r="M26" s="219"/>
    </row>
    <row r="27" spans="2:13" ht="47.25" customHeight="1">
      <c r="B27" s="301" t="s">
        <v>310</v>
      </c>
      <c r="C27" s="427" t="s">
        <v>286</v>
      </c>
      <c r="D27" s="427"/>
      <c r="E27" s="427"/>
      <c r="F27" s="272" t="s">
        <v>311</v>
      </c>
      <c r="G27" s="444"/>
      <c r="H27" s="444"/>
      <c r="I27" s="444"/>
      <c r="J27" s="218"/>
      <c r="K27" s="218"/>
      <c r="M27" s="219"/>
    </row>
    <row r="28" spans="2:13" ht="30" customHeight="1">
      <c r="B28" s="445" t="s">
        <v>312</v>
      </c>
      <c r="C28" s="446"/>
      <c r="D28" s="446"/>
      <c r="E28" s="446"/>
      <c r="F28" s="446"/>
      <c r="G28" s="446"/>
      <c r="H28" s="446"/>
      <c r="I28" s="447"/>
      <c r="J28" s="205"/>
      <c r="K28" s="205"/>
      <c r="M28" s="219"/>
    </row>
    <row r="29" spans="2:13" ht="56.25" customHeight="1">
      <c r="B29" s="299" t="s">
        <v>313</v>
      </c>
      <c r="C29" s="299" t="s">
        <v>314</v>
      </c>
      <c r="D29" s="299" t="s">
        <v>315</v>
      </c>
      <c r="E29" s="299" t="s">
        <v>316</v>
      </c>
      <c r="F29" s="299" t="s">
        <v>317</v>
      </c>
      <c r="G29" s="223" t="s">
        <v>318</v>
      </c>
      <c r="H29" s="223" t="s">
        <v>319</v>
      </c>
      <c r="I29" s="299" t="s">
        <v>320</v>
      </c>
      <c r="J29" s="216"/>
      <c r="K29" s="216"/>
      <c r="M29" s="219"/>
    </row>
    <row r="30" spans="2:13" ht="19.5" customHeight="1">
      <c r="B30" s="302" t="s">
        <v>321</v>
      </c>
      <c r="C30" s="244">
        <v>0</v>
      </c>
      <c r="D30" s="245">
        <f>+C30</f>
        <v>0</v>
      </c>
      <c r="E30" s="243">
        <v>0</v>
      </c>
      <c r="F30" s="246">
        <f>+E30</f>
        <v>0</v>
      </c>
      <c r="G30" s="247" t="e">
        <f>+C30/E30</f>
        <v>#DIV/0!</v>
      </c>
      <c r="H30" s="248">
        <f>+D30/$F$41</f>
        <v>0</v>
      </c>
      <c r="I30" s="273">
        <f>+D30/$G$26</f>
        <v>0</v>
      </c>
      <c r="J30" s="224"/>
      <c r="K30" s="224"/>
      <c r="M30" s="219"/>
    </row>
    <row r="31" spans="2:13" ht="19.5" customHeight="1">
      <c r="B31" s="302" t="s">
        <v>322</v>
      </c>
      <c r="C31" s="244">
        <v>0</v>
      </c>
      <c r="D31" s="245">
        <f>+D30+C31</f>
        <v>0</v>
      </c>
      <c r="E31" s="243">
        <v>0</v>
      </c>
      <c r="F31" s="246">
        <f>+E31+F30</f>
        <v>0</v>
      </c>
      <c r="G31" s="247" t="e">
        <f aca="true" t="shared" si="0" ref="G31:G41">+C31/E31</f>
        <v>#DIV/0!</v>
      </c>
      <c r="H31" s="248">
        <f aca="true" t="shared" si="1" ref="H31:H41">+D31/$F$41</f>
        <v>0</v>
      </c>
      <c r="I31" s="273">
        <f aca="true" t="shared" si="2" ref="I31:I41">+D31/$G$26</f>
        <v>0</v>
      </c>
      <c r="J31" s="224"/>
      <c r="K31" s="224"/>
      <c r="M31" s="219"/>
    </row>
    <row r="32" spans="2:13" ht="19.5" customHeight="1">
      <c r="B32" s="302" t="s">
        <v>323</v>
      </c>
      <c r="C32" s="244">
        <v>0</v>
      </c>
      <c r="D32" s="245">
        <f aca="true" t="shared" si="3" ref="D32:D41">+D31+C32</f>
        <v>0</v>
      </c>
      <c r="E32" s="243">
        <v>0</v>
      </c>
      <c r="F32" s="246">
        <f aca="true" t="shared" si="4" ref="F32:F41">+E32+F31</f>
        <v>0</v>
      </c>
      <c r="G32" s="247" t="e">
        <f t="shared" si="0"/>
        <v>#DIV/0!</v>
      </c>
      <c r="H32" s="248">
        <f t="shared" si="1"/>
        <v>0</v>
      </c>
      <c r="I32" s="273">
        <f t="shared" si="2"/>
        <v>0</v>
      </c>
      <c r="J32" s="224"/>
      <c r="K32" s="224"/>
      <c r="M32" s="219"/>
    </row>
    <row r="33" spans="2:11" ht="19.5" customHeight="1">
      <c r="B33" s="302" t="s">
        <v>324</v>
      </c>
      <c r="C33" s="244">
        <v>0</v>
      </c>
      <c r="D33" s="245">
        <f t="shared" si="3"/>
        <v>0</v>
      </c>
      <c r="E33" s="256">
        <v>0</v>
      </c>
      <c r="F33" s="246">
        <f t="shared" si="4"/>
        <v>0</v>
      </c>
      <c r="G33" s="247" t="e">
        <f t="shared" si="0"/>
        <v>#DIV/0!</v>
      </c>
      <c r="H33" s="248">
        <f t="shared" si="1"/>
        <v>0</v>
      </c>
      <c r="I33" s="273">
        <f t="shared" si="2"/>
        <v>0</v>
      </c>
      <c r="J33" s="224"/>
      <c r="K33" s="224"/>
    </row>
    <row r="34" spans="2:11" ht="19.5" customHeight="1">
      <c r="B34" s="302" t="s">
        <v>325</v>
      </c>
      <c r="C34" s="244">
        <v>0</v>
      </c>
      <c r="D34" s="245">
        <f t="shared" si="3"/>
        <v>0</v>
      </c>
      <c r="E34" s="256">
        <v>0</v>
      </c>
      <c r="F34" s="246">
        <f t="shared" si="4"/>
        <v>0</v>
      </c>
      <c r="G34" s="247" t="e">
        <f t="shared" si="0"/>
        <v>#DIV/0!</v>
      </c>
      <c r="H34" s="248">
        <f t="shared" si="1"/>
        <v>0</v>
      </c>
      <c r="I34" s="273">
        <f t="shared" si="2"/>
        <v>0</v>
      </c>
      <c r="J34" s="224"/>
      <c r="K34" s="224"/>
    </row>
    <row r="35" spans="2:11" ht="19.5" customHeight="1">
      <c r="B35" s="302" t="s">
        <v>326</v>
      </c>
      <c r="C35" s="244">
        <v>0</v>
      </c>
      <c r="D35" s="245">
        <f t="shared" si="3"/>
        <v>0</v>
      </c>
      <c r="E35" s="256">
        <v>0</v>
      </c>
      <c r="F35" s="246">
        <f t="shared" si="4"/>
        <v>0</v>
      </c>
      <c r="G35" s="247" t="e">
        <f t="shared" si="0"/>
        <v>#DIV/0!</v>
      </c>
      <c r="H35" s="248">
        <f t="shared" si="1"/>
        <v>0</v>
      </c>
      <c r="I35" s="273">
        <f t="shared" si="2"/>
        <v>0</v>
      </c>
      <c r="J35" s="224"/>
      <c r="K35" s="224"/>
    </row>
    <row r="36" spans="2:11" ht="19.5" customHeight="1">
      <c r="B36" s="302" t="s">
        <v>327</v>
      </c>
      <c r="C36" s="244">
        <v>0</v>
      </c>
      <c r="D36" s="245">
        <f t="shared" si="3"/>
        <v>0</v>
      </c>
      <c r="E36" s="256">
        <v>0.3</v>
      </c>
      <c r="F36" s="246">
        <f t="shared" si="4"/>
        <v>0.3</v>
      </c>
      <c r="G36" s="247">
        <f t="shared" si="0"/>
        <v>0</v>
      </c>
      <c r="H36" s="248">
        <f t="shared" si="1"/>
        <v>0</v>
      </c>
      <c r="I36" s="273">
        <f>+D36/$G$26</f>
        <v>0</v>
      </c>
      <c r="J36" s="224"/>
      <c r="K36" s="224"/>
    </row>
    <row r="37" spans="2:11" ht="19.5" customHeight="1">
      <c r="B37" s="302" t="s">
        <v>328</v>
      </c>
      <c r="C37" s="244">
        <v>0.5</v>
      </c>
      <c r="D37" s="245">
        <f t="shared" si="3"/>
        <v>0.5</v>
      </c>
      <c r="E37" s="256">
        <v>0.5</v>
      </c>
      <c r="F37" s="246">
        <f t="shared" si="4"/>
        <v>0.8</v>
      </c>
      <c r="G37" s="247">
        <f t="shared" si="0"/>
        <v>1</v>
      </c>
      <c r="H37" s="248">
        <f t="shared" si="1"/>
        <v>0.5</v>
      </c>
      <c r="I37" s="273">
        <f t="shared" si="2"/>
        <v>0.5</v>
      </c>
      <c r="J37" s="224"/>
      <c r="K37" s="224"/>
    </row>
    <row r="38" spans="2:11" ht="19.5" customHeight="1">
      <c r="B38" s="302" t="s">
        <v>329</v>
      </c>
      <c r="C38" s="244">
        <v>0.4</v>
      </c>
      <c r="D38" s="245">
        <f t="shared" si="3"/>
        <v>0.9</v>
      </c>
      <c r="E38" s="256">
        <v>0.1</v>
      </c>
      <c r="F38" s="246">
        <f t="shared" si="4"/>
        <v>0.9</v>
      </c>
      <c r="G38" s="247">
        <f t="shared" si="0"/>
        <v>4</v>
      </c>
      <c r="H38" s="248">
        <f t="shared" si="1"/>
        <v>0.9</v>
      </c>
      <c r="I38" s="273">
        <f t="shared" si="2"/>
        <v>0.9</v>
      </c>
      <c r="J38" s="224"/>
      <c r="K38" s="224"/>
    </row>
    <row r="39" spans="2:11" ht="19.5" customHeight="1">
      <c r="B39" s="302" t="s">
        <v>330</v>
      </c>
      <c r="C39" s="244">
        <v>0</v>
      </c>
      <c r="D39" s="245">
        <f t="shared" si="3"/>
        <v>0.9</v>
      </c>
      <c r="E39" s="256">
        <v>0</v>
      </c>
      <c r="F39" s="246">
        <f t="shared" si="4"/>
        <v>0.9</v>
      </c>
      <c r="G39" s="247" t="e">
        <f t="shared" si="0"/>
        <v>#DIV/0!</v>
      </c>
      <c r="H39" s="248">
        <f t="shared" si="1"/>
        <v>0.9</v>
      </c>
      <c r="I39" s="273">
        <f t="shared" si="2"/>
        <v>0.9</v>
      </c>
      <c r="J39" s="224"/>
      <c r="K39" s="224"/>
    </row>
    <row r="40" spans="2:11" ht="19.5" customHeight="1">
      <c r="B40" s="302" t="s">
        <v>331</v>
      </c>
      <c r="C40" s="244">
        <v>0</v>
      </c>
      <c r="D40" s="245">
        <f t="shared" si="3"/>
        <v>0.9</v>
      </c>
      <c r="E40" s="256">
        <v>0</v>
      </c>
      <c r="F40" s="246">
        <f t="shared" si="4"/>
        <v>0.9</v>
      </c>
      <c r="G40" s="247" t="e">
        <f t="shared" si="0"/>
        <v>#DIV/0!</v>
      </c>
      <c r="H40" s="248">
        <f t="shared" si="1"/>
        <v>0.9</v>
      </c>
      <c r="I40" s="273">
        <f t="shared" si="2"/>
        <v>0.9</v>
      </c>
      <c r="J40" s="224"/>
      <c r="K40" s="224"/>
    </row>
    <row r="41" spans="2:11" ht="19.5" customHeight="1">
      <c r="B41" s="302" t="s">
        <v>332</v>
      </c>
      <c r="C41" s="244">
        <v>0.1</v>
      </c>
      <c r="D41" s="245">
        <f t="shared" si="3"/>
        <v>1</v>
      </c>
      <c r="E41" s="256">
        <v>0.1</v>
      </c>
      <c r="F41" s="246">
        <f t="shared" si="4"/>
        <v>1</v>
      </c>
      <c r="G41" s="247">
        <f t="shared" si="0"/>
        <v>1</v>
      </c>
      <c r="H41" s="248">
        <f t="shared" si="1"/>
        <v>1</v>
      </c>
      <c r="I41" s="273">
        <f t="shared" si="2"/>
        <v>1</v>
      </c>
      <c r="J41" s="224"/>
      <c r="K41" s="224"/>
    </row>
    <row r="42" spans="2:11" ht="54" customHeight="1">
      <c r="B42" s="305" t="s">
        <v>333</v>
      </c>
      <c r="C42" s="448"/>
      <c r="D42" s="448"/>
      <c r="E42" s="448"/>
      <c r="F42" s="448"/>
      <c r="G42" s="448"/>
      <c r="H42" s="448"/>
      <c r="I42" s="448"/>
      <c r="J42" s="225"/>
      <c r="K42" s="225"/>
    </row>
    <row r="43" spans="2:11" ht="29.25" customHeight="1">
      <c r="B43" s="449" t="s">
        <v>334</v>
      </c>
      <c r="C43" s="449"/>
      <c r="D43" s="449"/>
      <c r="E43" s="449"/>
      <c r="F43" s="449"/>
      <c r="G43" s="449"/>
      <c r="H43" s="449"/>
      <c r="I43" s="449"/>
      <c r="J43" s="205"/>
      <c r="K43" s="205"/>
    </row>
    <row r="44" spans="2:11" ht="43.5" customHeight="1">
      <c r="B44" s="450"/>
      <c r="C44" s="450"/>
      <c r="D44" s="450"/>
      <c r="E44" s="450"/>
      <c r="F44" s="450"/>
      <c r="G44" s="450"/>
      <c r="H44" s="450"/>
      <c r="I44" s="450"/>
      <c r="J44" s="205"/>
      <c r="K44" s="205"/>
    </row>
    <row r="45" spans="2:11" ht="43.5" customHeight="1">
      <c r="B45" s="450"/>
      <c r="C45" s="450"/>
      <c r="D45" s="450"/>
      <c r="E45" s="450"/>
      <c r="F45" s="450"/>
      <c r="G45" s="450"/>
      <c r="H45" s="450"/>
      <c r="I45" s="450"/>
      <c r="J45" s="225"/>
      <c r="K45" s="225"/>
    </row>
    <row r="46" spans="2:11" ht="43.5" customHeight="1">
      <c r="B46" s="450"/>
      <c r="C46" s="450"/>
      <c r="D46" s="450"/>
      <c r="E46" s="450"/>
      <c r="F46" s="450"/>
      <c r="G46" s="450"/>
      <c r="H46" s="450"/>
      <c r="I46" s="450"/>
      <c r="J46" s="225"/>
      <c r="K46" s="225"/>
    </row>
    <row r="47" spans="2:11" ht="43.5" customHeight="1">
      <c r="B47" s="450"/>
      <c r="C47" s="450"/>
      <c r="D47" s="450"/>
      <c r="E47" s="450"/>
      <c r="F47" s="450"/>
      <c r="G47" s="450"/>
      <c r="H47" s="450"/>
      <c r="I47" s="450"/>
      <c r="J47" s="225"/>
      <c r="K47" s="225"/>
    </row>
    <row r="48" spans="2:11" ht="43.5" customHeight="1">
      <c r="B48" s="450"/>
      <c r="C48" s="450"/>
      <c r="D48" s="450"/>
      <c r="E48" s="450"/>
      <c r="F48" s="450"/>
      <c r="G48" s="450"/>
      <c r="H48" s="450"/>
      <c r="I48" s="450"/>
      <c r="J48" s="226"/>
      <c r="K48" s="226"/>
    </row>
    <row r="49" spans="2:11" ht="48" customHeight="1">
      <c r="B49" s="301" t="s">
        <v>335</v>
      </c>
      <c r="C49" s="451" t="s">
        <v>490</v>
      </c>
      <c r="D49" s="452"/>
      <c r="E49" s="452"/>
      <c r="F49" s="452"/>
      <c r="G49" s="452"/>
      <c r="H49" s="452"/>
      <c r="I49" s="453"/>
      <c r="J49" s="227"/>
      <c r="K49" s="227"/>
    </row>
    <row r="50" spans="2:11" ht="34.5" customHeight="1">
      <c r="B50" s="301" t="s">
        <v>336</v>
      </c>
      <c r="C50" s="454" t="s">
        <v>486</v>
      </c>
      <c r="D50" s="455"/>
      <c r="E50" s="455"/>
      <c r="F50" s="455"/>
      <c r="G50" s="455"/>
      <c r="H50" s="455"/>
      <c r="I50" s="456"/>
      <c r="J50" s="227"/>
      <c r="K50" s="227"/>
    </row>
    <row r="51" spans="2:11" ht="56.25" customHeight="1">
      <c r="B51" s="303" t="s">
        <v>337</v>
      </c>
      <c r="C51" s="457" t="s">
        <v>476</v>
      </c>
      <c r="D51" s="458"/>
      <c r="E51" s="458"/>
      <c r="F51" s="458"/>
      <c r="G51" s="458"/>
      <c r="H51" s="458"/>
      <c r="I51" s="459"/>
      <c r="J51" s="227"/>
      <c r="K51" s="227"/>
    </row>
    <row r="52" spans="2:11" ht="29.25" customHeight="1">
      <c r="B52" s="449" t="s">
        <v>338</v>
      </c>
      <c r="C52" s="449"/>
      <c r="D52" s="449"/>
      <c r="E52" s="449"/>
      <c r="F52" s="449"/>
      <c r="G52" s="449"/>
      <c r="H52" s="449"/>
      <c r="I52" s="449"/>
      <c r="J52" s="227"/>
      <c r="K52" s="227"/>
    </row>
    <row r="53" spans="2:11" ht="33" customHeight="1">
      <c r="B53" s="460" t="s">
        <v>339</v>
      </c>
      <c r="C53" s="304" t="s">
        <v>340</v>
      </c>
      <c r="D53" s="461" t="s">
        <v>341</v>
      </c>
      <c r="E53" s="461"/>
      <c r="F53" s="461"/>
      <c r="G53" s="461" t="s">
        <v>342</v>
      </c>
      <c r="H53" s="461"/>
      <c r="I53" s="461"/>
      <c r="J53" s="228"/>
      <c r="K53" s="228"/>
    </row>
    <row r="54" spans="2:11" ht="31.5" customHeight="1">
      <c r="B54" s="460"/>
      <c r="C54" s="229"/>
      <c r="D54" s="448"/>
      <c r="E54" s="448"/>
      <c r="F54" s="448"/>
      <c r="G54" s="462"/>
      <c r="H54" s="462"/>
      <c r="I54" s="462"/>
      <c r="J54" s="228"/>
      <c r="K54" s="228"/>
    </row>
    <row r="55" spans="2:11" ht="31.5" customHeight="1">
      <c r="B55" s="303" t="s">
        <v>343</v>
      </c>
      <c r="C55" s="463" t="s">
        <v>395</v>
      </c>
      <c r="D55" s="463"/>
      <c r="E55" s="464" t="s">
        <v>344</v>
      </c>
      <c r="F55" s="464"/>
      <c r="G55" s="463" t="s">
        <v>384</v>
      </c>
      <c r="H55" s="463"/>
      <c r="I55" s="463"/>
      <c r="J55" s="230"/>
      <c r="K55" s="230"/>
    </row>
    <row r="56" spans="2:11" ht="31.5" customHeight="1">
      <c r="B56" s="303" t="s">
        <v>345</v>
      </c>
      <c r="C56" s="448" t="s">
        <v>383</v>
      </c>
      <c r="D56" s="448"/>
      <c r="E56" s="465" t="s">
        <v>346</v>
      </c>
      <c r="F56" s="465"/>
      <c r="G56" s="463" t="s">
        <v>396</v>
      </c>
      <c r="H56" s="463"/>
      <c r="I56" s="463"/>
      <c r="J56" s="230"/>
      <c r="K56" s="230"/>
    </row>
    <row r="57" spans="2:11" ht="31.5" customHeight="1">
      <c r="B57" s="303" t="s">
        <v>347</v>
      </c>
      <c r="C57" s="448"/>
      <c r="D57" s="448"/>
      <c r="E57" s="466" t="s">
        <v>348</v>
      </c>
      <c r="F57" s="466"/>
      <c r="G57" s="448"/>
      <c r="H57" s="448"/>
      <c r="I57" s="448"/>
      <c r="J57" s="231"/>
      <c r="K57" s="231"/>
    </row>
    <row r="58" spans="2:11" ht="31.5" customHeight="1">
      <c r="B58" s="303" t="s">
        <v>349</v>
      </c>
      <c r="C58" s="448"/>
      <c r="D58" s="448"/>
      <c r="E58" s="466"/>
      <c r="F58" s="466"/>
      <c r="G58" s="448"/>
      <c r="H58" s="448"/>
      <c r="I58" s="448"/>
      <c r="J58" s="231"/>
      <c r="K58" s="231"/>
    </row>
    <row r="59" spans="2:11" ht="15" hidden="1">
      <c r="B59" s="232"/>
      <c r="C59" s="232"/>
      <c r="D59" s="12"/>
      <c r="E59" s="12"/>
      <c r="F59" s="12"/>
      <c r="G59" s="12"/>
      <c r="H59" s="12"/>
      <c r="I59" s="233"/>
      <c r="J59" s="234"/>
      <c r="K59" s="234"/>
    </row>
    <row r="60" spans="2:11" ht="12.75" hidden="1">
      <c r="B60" s="235"/>
      <c r="C60" s="236"/>
      <c r="D60" s="236"/>
      <c r="E60" s="237"/>
      <c r="F60" s="237"/>
      <c r="G60" s="238"/>
      <c r="H60" s="239"/>
      <c r="I60" s="236"/>
      <c r="J60" s="240"/>
      <c r="K60" s="240"/>
    </row>
    <row r="61" spans="2:11" ht="12.75" hidden="1">
      <c r="B61" s="235"/>
      <c r="C61" s="236"/>
      <c r="D61" s="236"/>
      <c r="E61" s="237"/>
      <c r="F61" s="237"/>
      <c r="G61" s="238"/>
      <c r="H61" s="239"/>
      <c r="I61" s="236"/>
      <c r="J61" s="240"/>
      <c r="K61" s="240"/>
    </row>
    <row r="62" spans="2:11" ht="12.75" hidden="1">
      <c r="B62" s="235"/>
      <c r="C62" s="236"/>
      <c r="D62" s="236"/>
      <c r="E62" s="237"/>
      <c r="F62" s="237"/>
      <c r="G62" s="238"/>
      <c r="H62" s="239"/>
      <c r="I62" s="236"/>
      <c r="J62" s="240"/>
      <c r="K62" s="240"/>
    </row>
    <row r="63" spans="2:11" ht="12.75" hidden="1">
      <c r="B63" s="235"/>
      <c r="C63" s="236"/>
      <c r="D63" s="236"/>
      <c r="E63" s="237"/>
      <c r="F63" s="237"/>
      <c r="G63" s="238"/>
      <c r="H63" s="239"/>
      <c r="I63" s="236"/>
      <c r="J63" s="240"/>
      <c r="K63" s="240"/>
    </row>
    <row r="64" spans="2:11" ht="12.75" hidden="1">
      <c r="B64" s="235"/>
      <c r="C64" s="236"/>
      <c r="D64" s="236"/>
      <c r="E64" s="237"/>
      <c r="F64" s="237"/>
      <c r="G64" s="238"/>
      <c r="H64" s="239"/>
      <c r="I64" s="236"/>
      <c r="J64" s="240"/>
      <c r="K64" s="240"/>
    </row>
    <row r="65" spans="2:11" ht="12.75" hidden="1">
      <c r="B65" s="235"/>
      <c r="C65" s="236"/>
      <c r="D65" s="236"/>
      <c r="E65" s="237"/>
      <c r="F65" s="237"/>
      <c r="G65" s="238"/>
      <c r="H65" s="239"/>
      <c r="I65" s="236"/>
      <c r="J65" s="240"/>
      <c r="K65" s="240"/>
    </row>
    <row r="66" spans="2:11" ht="12.75" hidden="1">
      <c r="B66" s="235"/>
      <c r="C66" s="236"/>
      <c r="D66" s="236"/>
      <c r="E66" s="237"/>
      <c r="F66" s="237"/>
      <c r="G66" s="238"/>
      <c r="H66" s="239"/>
      <c r="I66" s="236"/>
      <c r="J66" s="240"/>
      <c r="K66" s="240"/>
    </row>
    <row r="67" spans="2:11" ht="12.75" hidden="1">
      <c r="B67" s="235"/>
      <c r="C67" s="236"/>
      <c r="D67" s="236"/>
      <c r="E67" s="237"/>
      <c r="F67" s="237"/>
      <c r="G67" s="238"/>
      <c r="H67" s="239"/>
      <c r="I67" s="236"/>
      <c r="J67" s="240"/>
      <c r="K67" s="240"/>
    </row>
  </sheetData>
  <sheetProtection/>
  <mergeCells count="66">
    <mergeCell ref="C56:D56"/>
    <mergeCell ref="E56:F56"/>
    <mergeCell ref="G56:I56"/>
    <mergeCell ref="C57:D57"/>
    <mergeCell ref="E57:F58"/>
    <mergeCell ref="G57:I58"/>
    <mergeCell ref="C58:D58"/>
    <mergeCell ref="B53:B54"/>
    <mergeCell ref="D53:F53"/>
    <mergeCell ref="G53:I53"/>
    <mergeCell ref="D54:F54"/>
    <mergeCell ref="G54:I54"/>
    <mergeCell ref="C55:D55"/>
    <mergeCell ref="E55:F55"/>
    <mergeCell ref="G55:I55"/>
    <mergeCell ref="B43:I43"/>
    <mergeCell ref="B44:I48"/>
    <mergeCell ref="C49:I49"/>
    <mergeCell ref="C50:I50"/>
    <mergeCell ref="C51:I51"/>
    <mergeCell ref="B52:I52"/>
    <mergeCell ref="C26:E26"/>
    <mergeCell ref="G26:I26"/>
    <mergeCell ref="C27:E27"/>
    <mergeCell ref="G27:I27"/>
    <mergeCell ref="B28:I28"/>
    <mergeCell ref="C42:I42"/>
    <mergeCell ref="C23:E23"/>
    <mergeCell ref="F23:I23"/>
    <mergeCell ref="C24:E24"/>
    <mergeCell ref="F24:I24"/>
    <mergeCell ref="C25:E25"/>
    <mergeCell ref="G25:I25"/>
    <mergeCell ref="C19:I19"/>
    <mergeCell ref="C20:I20"/>
    <mergeCell ref="B21:B22"/>
    <mergeCell ref="C21:E21"/>
    <mergeCell ref="F21:I21"/>
    <mergeCell ref="C22:E22"/>
    <mergeCell ref="F22:I22"/>
    <mergeCell ref="C15:F15"/>
    <mergeCell ref="H15:I15"/>
    <mergeCell ref="C16:F16"/>
    <mergeCell ref="H16:I16"/>
    <mergeCell ref="C17:I17"/>
    <mergeCell ref="C18:I18"/>
    <mergeCell ref="C11:F11"/>
    <mergeCell ref="H11:I11"/>
    <mergeCell ref="C12:F12"/>
    <mergeCell ref="H12:I12"/>
    <mergeCell ref="C13:I13"/>
    <mergeCell ref="C14:I14"/>
    <mergeCell ref="B6:I6"/>
    <mergeCell ref="B7:I7"/>
    <mergeCell ref="B8:I8"/>
    <mergeCell ref="D9:E9"/>
    <mergeCell ref="F9:I9"/>
    <mergeCell ref="D10:E10"/>
    <mergeCell ref="F10:G10"/>
    <mergeCell ref="B2:B5"/>
    <mergeCell ref="C2:H2"/>
    <mergeCell ref="I2:I5"/>
    <mergeCell ref="C3:H3"/>
    <mergeCell ref="C4:H4"/>
    <mergeCell ref="C5:F5"/>
    <mergeCell ref="G5:H5"/>
  </mergeCells>
  <dataValidations count="8">
    <dataValidation type="list" allowBlank="1" showInputMessage="1" showErrorMessage="1" sqref="C27:E27">
      <formula1>$M$15:$M$18</formula1>
    </dataValidation>
    <dataValidation type="list" allowBlank="1" showInputMessage="1" showErrorMessage="1" sqref="C12:F12">
      <formula1>$M$9:$M$12</formula1>
    </dataValidation>
    <dataValidation type="list" allowBlank="1" showInputMessage="1" showErrorMessage="1" sqref="K15">
      <formula1>O20:O22</formula1>
    </dataValidation>
    <dataValidation type="list" allowBlank="1" showInputMessage="1" showErrorMessage="1" sqref="H15:J15">
      <formula1>M20:M22</formula1>
    </dataValidation>
    <dataValidation type="list" allowBlank="1" showInputMessage="1" showErrorMessage="1" sqref="J13:K13">
      <formula1>$M$24:$M$31</formula1>
    </dataValidation>
    <dataValidation type="list" allowBlank="1" showInputMessage="1" showErrorMessage="1" sqref="C13:I13">
      <formula1>$N$17:$N$24</formula1>
    </dataValidation>
    <dataValidation type="list" allowBlank="1" showInputMessage="1" showErrorMessage="1" sqref="H16:I16">
      <formula1>$N$8:$N$11</formula1>
    </dataValidation>
    <dataValidation type="list" allowBlank="1" showInputMessage="1" showErrorMessage="1" sqref="C10 I10">
      <formula1>$N$14:$N$15</formula1>
    </dataValidation>
  </dataValidations>
  <printOptions/>
  <pageMargins left="0.7" right="0.7" top="0.75" bottom="0.75" header="0.3" footer="0.3"/>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dimension ref="B1:K19"/>
  <sheetViews>
    <sheetView zoomScalePageLayoutView="0" workbookViewId="0" topLeftCell="A7">
      <selection activeCell="B43" sqref="B43:I43"/>
    </sheetView>
  </sheetViews>
  <sheetFormatPr defaultColWidth="11.421875" defaultRowHeight="15"/>
  <cols>
    <col min="1" max="1" width="1.28515625" style="0" customWidth="1"/>
    <col min="2" max="2" width="21.8515625" style="254" customWidth="1"/>
    <col min="3" max="3" width="34.57421875" style="0" customWidth="1"/>
    <col min="4" max="4" width="16.28125" style="0" customWidth="1"/>
    <col min="5" max="5" width="5.8515625" style="0" customWidth="1"/>
    <col min="6" max="6" width="47.00390625" style="0" customWidth="1"/>
    <col min="7" max="8" width="16.140625" style="0" customWidth="1"/>
    <col min="9" max="9" width="16.28125" style="0" customWidth="1"/>
    <col min="10" max="10" width="15.7109375" style="0" customWidth="1"/>
    <col min="11" max="11" width="52.421875" style="0" customWidth="1"/>
    <col min="108" max="108" width="11.421875" style="0" customWidth="1"/>
    <col min="198" max="198" width="1.421875" style="0" customWidth="1"/>
  </cols>
  <sheetData>
    <row r="1" spans="2:11" ht="18" customHeight="1" thickBot="1">
      <c r="B1" s="467"/>
      <c r="C1" s="470" t="s">
        <v>144</v>
      </c>
      <c r="D1" s="471"/>
      <c r="E1" s="471"/>
      <c r="F1" s="471"/>
      <c r="G1" s="471"/>
      <c r="H1" s="471"/>
      <c r="I1" s="471"/>
      <c r="J1" s="472"/>
      <c r="K1" s="473"/>
    </row>
    <row r="2" spans="2:11" ht="18" customHeight="1" thickBot="1">
      <c r="B2" s="468"/>
      <c r="C2" s="476" t="s">
        <v>145</v>
      </c>
      <c r="D2" s="477"/>
      <c r="E2" s="477"/>
      <c r="F2" s="477"/>
      <c r="G2" s="477"/>
      <c r="H2" s="477"/>
      <c r="I2" s="477"/>
      <c r="J2" s="478"/>
      <c r="K2" s="474"/>
    </row>
    <row r="3" spans="2:11" ht="18" customHeight="1" thickBot="1">
      <c r="B3" s="468"/>
      <c r="C3" s="476" t="s">
        <v>419</v>
      </c>
      <c r="D3" s="477"/>
      <c r="E3" s="477"/>
      <c r="F3" s="477"/>
      <c r="G3" s="477"/>
      <c r="H3" s="477"/>
      <c r="I3" s="477"/>
      <c r="J3" s="478"/>
      <c r="K3" s="474"/>
    </row>
    <row r="4" spans="2:11" ht="18" customHeight="1" thickBot="1">
      <c r="B4" s="469"/>
      <c r="C4" s="476" t="s">
        <v>355</v>
      </c>
      <c r="D4" s="477"/>
      <c r="E4" s="477"/>
      <c r="F4" s="477"/>
      <c r="G4" s="477"/>
      <c r="H4" s="479" t="s">
        <v>407</v>
      </c>
      <c r="I4" s="480"/>
      <c r="J4" s="481"/>
      <c r="K4" s="475"/>
    </row>
    <row r="5" spans="2:10" ht="18" customHeight="1" thickBot="1">
      <c r="B5" s="250"/>
      <c r="C5" s="251"/>
      <c r="D5" s="251"/>
      <c r="E5" s="251"/>
      <c r="F5" s="251"/>
      <c r="G5" s="251"/>
      <c r="H5" s="251"/>
      <c r="I5" s="251"/>
      <c r="J5" s="252"/>
    </row>
    <row r="6" spans="2:10" ht="51.75" customHeight="1" thickBot="1">
      <c r="B6" s="287" t="s">
        <v>420</v>
      </c>
      <c r="C6" s="365" t="s">
        <v>372</v>
      </c>
      <c r="D6" s="366"/>
      <c r="E6" s="367"/>
      <c r="F6" s="253"/>
      <c r="G6" s="251"/>
      <c r="H6" s="251"/>
      <c r="I6" s="251"/>
      <c r="J6" s="252"/>
    </row>
    <row r="7" spans="2:10" ht="48.75" customHeight="1" thickBot="1">
      <c r="B7" s="39" t="s">
        <v>0</v>
      </c>
      <c r="C7" s="365" t="s">
        <v>417</v>
      </c>
      <c r="D7" s="366"/>
      <c r="E7" s="367"/>
      <c r="F7" s="253"/>
      <c r="G7" s="251"/>
      <c r="H7" s="251"/>
      <c r="I7" s="251"/>
      <c r="J7" s="252"/>
    </row>
    <row r="8" spans="2:10" ht="32.25" customHeight="1" thickBot="1">
      <c r="B8" s="39" t="s">
        <v>360</v>
      </c>
      <c r="C8" s="365" t="s">
        <v>362</v>
      </c>
      <c r="D8" s="366"/>
      <c r="E8" s="367"/>
      <c r="F8" s="42"/>
      <c r="G8" s="251"/>
      <c r="H8" s="251"/>
      <c r="I8" s="251"/>
      <c r="J8" s="252"/>
    </row>
    <row r="9" spans="2:10" ht="33.75" customHeight="1" thickBot="1">
      <c r="B9" s="39" t="s">
        <v>202</v>
      </c>
      <c r="C9" s="365" t="s">
        <v>363</v>
      </c>
      <c r="D9" s="366"/>
      <c r="E9" s="367"/>
      <c r="F9" s="253"/>
      <c r="G9" s="251"/>
      <c r="H9" s="251"/>
      <c r="I9" s="251"/>
      <c r="J9" s="252"/>
    </row>
    <row r="10" spans="2:10" ht="33.75" customHeight="1" thickBot="1">
      <c r="B10" s="39" t="s">
        <v>421</v>
      </c>
      <c r="C10" s="365" t="s">
        <v>423</v>
      </c>
      <c r="D10" s="366"/>
      <c r="E10" s="367"/>
      <c r="F10" s="253"/>
      <c r="G10" s="251"/>
      <c r="H10" s="251"/>
      <c r="I10" s="251"/>
      <c r="J10" s="252"/>
    </row>
    <row r="12" spans="2:11" ht="15">
      <c r="B12" s="482" t="s">
        <v>467</v>
      </c>
      <c r="C12" s="483"/>
      <c r="D12" s="483"/>
      <c r="E12" s="483"/>
      <c r="F12" s="483"/>
      <c r="G12" s="483"/>
      <c r="H12" s="484"/>
      <c r="I12" s="489" t="s">
        <v>356</v>
      </c>
      <c r="J12" s="490"/>
      <c r="K12" s="490"/>
    </row>
    <row r="13" spans="2:11" s="255" customFormat="1" ht="56.25" customHeight="1">
      <c r="B13" s="278" t="s">
        <v>361</v>
      </c>
      <c r="C13" s="278" t="s">
        <v>357</v>
      </c>
      <c r="D13" s="278" t="s">
        <v>408</v>
      </c>
      <c r="E13" s="278" t="s">
        <v>358</v>
      </c>
      <c r="F13" s="278" t="s">
        <v>359</v>
      </c>
      <c r="G13" s="278" t="s">
        <v>409</v>
      </c>
      <c r="H13" s="278" t="s">
        <v>410</v>
      </c>
      <c r="I13" s="281" t="s">
        <v>411</v>
      </c>
      <c r="J13" s="281" t="s">
        <v>412</v>
      </c>
      <c r="K13" s="281" t="s">
        <v>413</v>
      </c>
    </row>
    <row r="14" spans="2:11" ht="44.25" customHeight="1">
      <c r="B14" s="491">
        <v>1</v>
      </c>
      <c r="C14" s="493" t="s">
        <v>386</v>
      </c>
      <c r="D14" s="495">
        <v>0.6</v>
      </c>
      <c r="E14" s="257">
        <v>1</v>
      </c>
      <c r="F14" s="270" t="s">
        <v>468</v>
      </c>
      <c r="G14" s="306">
        <v>0.4</v>
      </c>
      <c r="H14" s="292">
        <v>43313</v>
      </c>
      <c r="I14" s="345">
        <v>0.4</v>
      </c>
      <c r="J14" s="292">
        <v>43313</v>
      </c>
      <c r="K14" s="342" t="s">
        <v>483</v>
      </c>
    </row>
    <row r="15" spans="2:11" ht="44.25" customHeight="1">
      <c r="B15" s="492"/>
      <c r="C15" s="494"/>
      <c r="D15" s="496"/>
      <c r="E15" s="257">
        <v>2</v>
      </c>
      <c r="F15" s="270" t="s">
        <v>469</v>
      </c>
      <c r="G15" s="306">
        <v>0.1</v>
      </c>
      <c r="H15" s="292">
        <v>43313</v>
      </c>
      <c r="I15" s="345">
        <v>0.1</v>
      </c>
      <c r="J15" s="292">
        <v>43313</v>
      </c>
      <c r="K15" s="343" t="s">
        <v>487</v>
      </c>
    </row>
    <row r="16" spans="2:11" ht="81" customHeight="1">
      <c r="B16" s="492"/>
      <c r="C16" s="494"/>
      <c r="D16" s="496"/>
      <c r="E16" s="257">
        <v>3</v>
      </c>
      <c r="F16" s="270" t="s">
        <v>470</v>
      </c>
      <c r="G16" s="306">
        <v>0.1</v>
      </c>
      <c r="H16" s="292">
        <v>43344</v>
      </c>
      <c r="I16" s="345">
        <v>0.1</v>
      </c>
      <c r="J16" s="292">
        <v>43344</v>
      </c>
      <c r="K16" s="343" t="s">
        <v>488</v>
      </c>
    </row>
    <row r="17" spans="2:11" ht="44.25" customHeight="1">
      <c r="B17" s="491">
        <v>2</v>
      </c>
      <c r="C17" s="493" t="s">
        <v>471</v>
      </c>
      <c r="D17" s="495">
        <v>0.4</v>
      </c>
      <c r="E17" s="257">
        <v>1</v>
      </c>
      <c r="F17" s="270" t="s">
        <v>472</v>
      </c>
      <c r="G17" s="307">
        <v>0.3</v>
      </c>
      <c r="H17" s="292">
        <v>43282</v>
      </c>
      <c r="I17" s="345">
        <v>0.3</v>
      </c>
      <c r="J17" s="292">
        <v>43344</v>
      </c>
      <c r="K17" s="343" t="s">
        <v>484</v>
      </c>
    </row>
    <row r="18" spans="2:11" ht="54.75" customHeight="1">
      <c r="B18" s="497"/>
      <c r="C18" s="498"/>
      <c r="D18" s="499"/>
      <c r="E18" s="257">
        <v>2</v>
      </c>
      <c r="F18" s="270" t="s">
        <v>473</v>
      </c>
      <c r="G18" s="307">
        <v>0.1</v>
      </c>
      <c r="H18" s="292">
        <v>43435</v>
      </c>
      <c r="I18" s="345">
        <v>0.1</v>
      </c>
      <c r="J18" s="275">
        <v>43435</v>
      </c>
      <c r="K18" s="343" t="s">
        <v>489</v>
      </c>
    </row>
    <row r="19" spans="2:11" s="274" customFormat="1" ht="21.75" customHeight="1">
      <c r="B19" s="485" t="s">
        <v>414</v>
      </c>
      <c r="C19" s="486"/>
      <c r="D19" s="308">
        <f>SUM(D14:D18)</f>
        <v>1</v>
      </c>
      <c r="E19" s="487" t="s">
        <v>120</v>
      </c>
      <c r="F19" s="488"/>
      <c r="G19" s="308">
        <f>SUM(G14:G18)</f>
        <v>0.9999999999999999</v>
      </c>
      <c r="H19" s="283"/>
      <c r="I19" s="346">
        <f>SUM(I14:I18)</f>
        <v>0.9999999999999999</v>
      </c>
      <c r="J19" s="284"/>
      <c r="K19" s="284"/>
    </row>
  </sheetData>
  <sheetProtection selectLockedCells="1" selectUnlockedCells="1"/>
  <mergeCells count="22">
    <mergeCell ref="B19:C19"/>
    <mergeCell ref="E19:F19"/>
    <mergeCell ref="I12:K12"/>
    <mergeCell ref="B14:B16"/>
    <mergeCell ref="C14:C16"/>
    <mergeCell ref="D14:D16"/>
    <mergeCell ref="B17:B18"/>
    <mergeCell ref="C17:C18"/>
    <mergeCell ref="D17:D18"/>
    <mergeCell ref="C6:E6"/>
    <mergeCell ref="C7:E7"/>
    <mergeCell ref="C8:E8"/>
    <mergeCell ref="C9:E9"/>
    <mergeCell ref="C10:E10"/>
    <mergeCell ref="B12:H12"/>
    <mergeCell ref="B1:B4"/>
    <mergeCell ref="C1:J1"/>
    <mergeCell ref="K1:K4"/>
    <mergeCell ref="C2:J2"/>
    <mergeCell ref="C3:J3"/>
    <mergeCell ref="C4:G4"/>
    <mergeCell ref="H4:J4"/>
  </mergeCells>
  <printOptions/>
  <pageMargins left="0.7" right="0.7" top="0.75" bottom="0.75" header="0.3" footer="0.3"/>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B2:N67"/>
  <sheetViews>
    <sheetView zoomScalePageLayoutView="0" workbookViewId="0" topLeftCell="A34">
      <selection activeCell="C49" sqref="C49:I49"/>
    </sheetView>
  </sheetViews>
  <sheetFormatPr defaultColWidth="11.421875" defaultRowHeight="15"/>
  <cols>
    <col min="1" max="1" width="0.9921875" style="196" customWidth="1"/>
    <col min="2" max="2" width="25.421875" style="195" customWidth="1"/>
    <col min="3" max="3" width="14.57421875" style="196" customWidth="1"/>
    <col min="4" max="4" width="20.140625" style="196" customWidth="1"/>
    <col min="5" max="5" width="16.421875" style="196" customWidth="1"/>
    <col min="6" max="6" width="25.00390625" style="196" customWidth="1"/>
    <col min="7" max="7" width="22.00390625" style="197" customWidth="1"/>
    <col min="8" max="8" width="20.57421875" style="196" customWidth="1"/>
    <col min="9" max="9" width="22.421875" style="196" customWidth="1"/>
    <col min="10" max="11" width="22.421875" style="198" customWidth="1"/>
    <col min="12" max="21" width="11.421875" style="199" customWidth="1"/>
    <col min="22" max="24" width="11.421875" style="200" customWidth="1"/>
    <col min="25" max="16384" width="11.421875" style="196" customWidth="1"/>
  </cols>
  <sheetData>
    <row r="1" ht="6" customHeight="1"/>
    <row r="2" spans="2:13" ht="25.5" customHeight="1">
      <c r="B2" s="417"/>
      <c r="C2" s="418" t="s">
        <v>144</v>
      </c>
      <c r="D2" s="418"/>
      <c r="E2" s="418"/>
      <c r="F2" s="418"/>
      <c r="G2" s="418"/>
      <c r="H2" s="418"/>
      <c r="I2" s="419"/>
      <c r="J2" s="201"/>
      <c r="K2" s="201"/>
      <c r="M2" s="202" t="s">
        <v>250</v>
      </c>
    </row>
    <row r="3" spans="2:13" ht="25.5" customHeight="1">
      <c r="B3" s="417"/>
      <c r="C3" s="420" t="s">
        <v>145</v>
      </c>
      <c r="D3" s="420"/>
      <c r="E3" s="420"/>
      <c r="F3" s="420"/>
      <c r="G3" s="420"/>
      <c r="H3" s="420"/>
      <c r="I3" s="419"/>
      <c r="J3" s="201"/>
      <c r="K3" s="201"/>
      <c r="M3" s="202" t="s">
        <v>251</v>
      </c>
    </row>
    <row r="4" spans="2:13" ht="25.5" customHeight="1">
      <c r="B4" s="417"/>
      <c r="C4" s="420" t="s">
        <v>252</v>
      </c>
      <c r="D4" s="420"/>
      <c r="E4" s="420"/>
      <c r="F4" s="420"/>
      <c r="G4" s="420"/>
      <c r="H4" s="420"/>
      <c r="I4" s="419"/>
      <c r="J4" s="201"/>
      <c r="K4" s="201"/>
      <c r="M4" s="202" t="s">
        <v>253</v>
      </c>
    </row>
    <row r="5" spans="2:13" ht="25.5" customHeight="1">
      <c r="B5" s="417"/>
      <c r="C5" s="420" t="s">
        <v>254</v>
      </c>
      <c r="D5" s="420"/>
      <c r="E5" s="420"/>
      <c r="F5" s="420"/>
      <c r="G5" s="421" t="s">
        <v>481</v>
      </c>
      <c r="H5" s="421"/>
      <c r="I5" s="419"/>
      <c r="J5" s="201"/>
      <c r="K5" s="201"/>
      <c r="M5" s="202" t="s">
        <v>255</v>
      </c>
    </row>
    <row r="6" spans="2:11" ht="23.25" customHeight="1">
      <c r="B6" s="422" t="s">
        <v>256</v>
      </c>
      <c r="C6" s="422"/>
      <c r="D6" s="422"/>
      <c r="E6" s="422"/>
      <c r="F6" s="422"/>
      <c r="G6" s="422"/>
      <c r="H6" s="422"/>
      <c r="I6" s="422"/>
      <c r="J6" s="203"/>
      <c r="K6" s="203"/>
    </row>
    <row r="7" spans="2:11" ht="24" customHeight="1">
      <c r="B7" s="423" t="s">
        <v>257</v>
      </c>
      <c r="C7" s="423"/>
      <c r="D7" s="423"/>
      <c r="E7" s="423"/>
      <c r="F7" s="423"/>
      <c r="G7" s="423"/>
      <c r="H7" s="423"/>
      <c r="I7" s="423"/>
      <c r="J7" s="204"/>
      <c r="K7" s="204"/>
    </row>
    <row r="8" spans="2:14" ht="24" customHeight="1">
      <c r="B8" s="424" t="s">
        <v>258</v>
      </c>
      <c r="C8" s="424"/>
      <c r="D8" s="424"/>
      <c r="E8" s="424"/>
      <c r="F8" s="424"/>
      <c r="G8" s="424"/>
      <c r="H8" s="424"/>
      <c r="I8" s="424"/>
      <c r="J8" s="205"/>
      <c r="K8" s="205"/>
      <c r="N8" s="206" t="s">
        <v>259</v>
      </c>
    </row>
    <row r="9" spans="2:14" ht="30.75" customHeight="1">
      <c r="B9" s="208" t="s">
        <v>479</v>
      </c>
      <c r="C9" s="271">
        <v>9</v>
      </c>
      <c r="D9" s="425" t="s">
        <v>482</v>
      </c>
      <c r="E9" s="425"/>
      <c r="F9" s="426" t="s">
        <v>387</v>
      </c>
      <c r="G9" s="426"/>
      <c r="H9" s="426"/>
      <c r="I9" s="426"/>
      <c r="J9" s="207"/>
      <c r="K9" s="207"/>
      <c r="M9" s="202" t="s">
        <v>260</v>
      </c>
      <c r="N9" s="206" t="s">
        <v>261</v>
      </c>
    </row>
    <row r="10" spans="2:14" ht="30.75" customHeight="1">
      <c r="B10" s="208" t="s">
        <v>262</v>
      </c>
      <c r="C10" s="249" t="s">
        <v>281</v>
      </c>
      <c r="D10" s="425" t="s">
        <v>263</v>
      </c>
      <c r="E10" s="425"/>
      <c r="F10" s="427" t="s">
        <v>388</v>
      </c>
      <c r="G10" s="427"/>
      <c r="H10" s="209" t="s">
        <v>264</v>
      </c>
      <c r="I10" s="249" t="s">
        <v>281</v>
      </c>
      <c r="J10" s="210"/>
      <c r="K10" s="210"/>
      <c r="M10" s="202" t="s">
        <v>265</v>
      </c>
      <c r="N10" s="206" t="s">
        <v>266</v>
      </c>
    </row>
    <row r="11" spans="2:14" ht="30.75" customHeight="1">
      <c r="B11" s="208" t="s">
        <v>267</v>
      </c>
      <c r="C11" s="518" t="s">
        <v>389</v>
      </c>
      <c r="D11" s="518"/>
      <c r="E11" s="518"/>
      <c r="F11" s="518"/>
      <c r="G11" s="209" t="s">
        <v>268</v>
      </c>
      <c r="H11" s="429">
        <v>965</v>
      </c>
      <c r="I11" s="429"/>
      <c r="J11" s="211"/>
      <c r="K11" s="211"/>
      <c r="M11" s="202" t="s">
        <v>269</v>
      </c>
      <c r="N11" s="206" t="s">
        <v>270</v>
      </c>
    </row>
    <row r="12" spans="2:13" ht="30.75" customHeight="1">
      <c r="B12" s="208" t="s">
        <v>271</v>
      </c>
      <c r="C12" s="430" t="s">
        <v>269</v>
      </c>
      <c r="D12" s="430"/>
      <c r="E12" s="430"/>
      <c r="F12" s="430"/>
      <c r="G12" s="209" t="s">
        <v>272</v>
      </c>
      <c r="H12" s="431" t="s">
        <v>390</v>
      </c>
      <c r="I12" s="431"/>
      <c r="J12" s="212"/>
      <c r="K12" s="212"/>
      <c r="M12" s="213" t="s">
        <v>273</v>
      </c>
    </row>
    <row r="13" spans="2:13" ht="30.75" customHeight="1">
      <c r="B13" s="208" t="s">
        <v>274</v>
      </c>
      <c r="C13" s="519" t="s">
        <v>303</v>
      </c>
      <c r="D13" s="519"/>
      <c r="E13" s="519"/>
      <c r="F13" s="519"/>
      <c r="G13" s="519"/>
      <c r="H13" s="519"/>
      <c r="I13" s="519"/>
      <c r="J13" s="214"/>
      <c r="K13" s="214"/>
      <c r="M13" s="213"/>
    </row>
    <row r="14" spans="2:14" ht="30.75" customHeight="1">
      <c r="B14" s="208" t="s">
        <v>275</v>
      </c>
      <c r="C14" s="515" t="s">
        <v>366</v>
      </c>
      <c r="D14" s="433"/>
      <c r="E14" s="433"/>
      <c r="F14" s="433"/>
      <c r="G14" s="433"/>
      <c r="H14" s="433"/>
      <c r="I14" s="433"/>
      <c r="J14" s="210"/>
      <c r="K14" s="210"/>
      <c r="M14" s="213"/>
      <c r="N14" s="206" t="s">
        <v>276</v>
      </c>
    </row>
    <row r="15" spans="2:14" ht="30.75" customHeight="1">
      <c r="B15" s="208" t="s">
        <v>277</v>
      </c>
      <c r="C15" s="426" t="s">
        <v>391</v>
      </c>
      <c r="D15" s="516"/>
      <c r="E15" s="516"/>
      <c r="F15" s="516"/>
      <c r="G15" s="209" t="s">
        <v>278</v>
      </c>
      <c r="H15" s="427" t="s">
        <v>294</v>
      </c>
      <c r="I15" s="427"/>
      <c r="J15" s="210"/>
      <c r="K15" s="210"/>
      <c r="M15" s="213" t="s">
        <v>280</v>
      </c>
      <c r="N15" s="206" t="s">
        <v>281</v>
      </c>
    </row>
    <row r="16" spans="2:13" ht="30.75" customHeight="1">
      <c r="B16" s="208" t="s">
        <v>282</v>
      </c>
      <c r="C16" s="426" t="s">
        <v>455</v>
      </c>
      <c r="D16" s="426"/>
      <c r="E16" s="426"/>
      <c r="F16" s="426"/>
      <c r="G16" s="209" t="s">
        <v>283</v>
      </c>
      <c r="H16" s="427" t="s">
        <v>259</v>
      </c>
      <c r="I16" s="517"/>
      <c r="J16" s="344"/>
      <c r="K16" s="210"/>
      <c r="M16" s="213" t="s">
        <v>284</v>
      </c>
    </row>
    <row r="17" spans="2:14" ht="40.5" customHeight="1">
      <c r="B17" s="208" t="s">
        <v>285</v>
      </c>
      <c r="C17" s="426" t="s">
        <v>392</v>
      </c>
      <c r="D17" s="426"/>
      <c r="E17" s="426"/>
      <c r="F17" s="426"/>
      <c r="G17" s="426"/>
      <c r="H17" s="426"/>
      <c r="I17" s="426"/>
      <c r="J17" s="214"/>
      <c r="K17" s="214"/>
      <c r="M17" s="213" t="s">
        <v>286</v>
      </c>
      <c r="N17" s="206" t="s">
        <v>287</v>
      </c>
    </row>
    <row r="18" spans="2:14" ht="30.75" customHeight="1">
      <c r="B18" s="208" t="s">
        <v>288</v>
      </c>
      <c r="C18" s="426" t="s">
        <v>463</v>
      </c>
      <c r="D18" s="426"/>
      <c r="E18" s="426"/>
      <c r="F18" s="426"/>
      <c r="G18" s="426"/>
      <c r="H18" s="426"/>
      <c r="I18" s="426"/>
      <c r="J18" s="215"/>
      <c r="K18" s="215"/>
      <c r="M18" s="213" t="s">
        <v>289</v>
      </c>
      <c r="N18" s="206" t="s">
        <v>290</v>
      </c>
    </row>
    <row r="19" spans="2:14" ht="30.75" customHeight="1">
      <c r="B19" s="208" t="s">
        <v>291</v>
      </c>
      <c r="C19" s="515" t="s">
        <v>465</v>
      </c>
      <c r="D19" s="515"/>
      <c r="E19" s="515"/>
      <c r="F19" s="515"/>
      <c r="G19" s="515"/>
      <c r="H19" s="515"/>
      <c r="I19" s="515"/>
      <c r="J19" s="216"/>
      <c r="K19" s="216"/>
      <c r="M19" s="213"/>
      <c r="N19" s="206" t="s">
        <v>292</v>
      </c>
    </row>
    <row r="20" spans="2:14" ht="30.75" customHeight="1">
      <c r="B20" s="208" t="s">
        <v>293</v>
      </c>
      <c r="C20" s="437" t="s">
        <v>353</v>
      </c>
      <c r="D20" s="437"/>
      <c r="E20" s="437"/>
      <c r="F20" s="437"/>
      <c r="G20" s="437"/>
      <c r="H20" s="437"/>
      <c r="I20" s="437"/>
      <c r="J20" s="217"/>
      <c r="K20" s="217"/>
      <c r="M20" s="213" t="s">
        <v>294</v>
      </c>
      <c r="N20" s="206" t="s">
        <v>295</v>
      </c>
    </row>
    <row r="21" spans="2:14" ht="27.75" customHeight="1">
      <c r="B21" s="425" t="s">
        <v>296</v>
      </c>
      <c r="C21" s="438" t="s">
        <v>297</v>
      </c>
      <c r="D21" s="438"/>
      <c r="E21" s="438"/>
      <c r="F21" s="439" t="s">
        <v>298</v>
      </c>
      <c r="G21" s="439"/>
      <c r="H21" s="439"/>
      <c r="I21" s="439"/>
      <c r="J21" s="218"/>
      <c r="K21" s="218"/>
      <c r="M21" s="213" t="s">
        <v>279</v>
      </c>
      <c r="N21" s="206" t="s">
        <v>299</v>
      </c>
    </row>
    <row r="22" spans="2:14" ht="27" customHeight="1">
      <c r="B22" s="425"/>
      <c r="C22" s="426" t="s">
        <v>354</v>
      </c>
      <c r="D22" s="440"/>
      <c r="E22" s="440"/>
      <c r="F22" s="426" t="s">
        <v>464</v>
      </c>
      <c r="G22" s="440"/>
      <c r="H22" s="440"/>
      <c r="I22" s="440"/>
      <c r="J22" s="216"/>
      <c r="K22" s="216"/>
      <c r="M22" s="213" t="s">
        <v>300</v>
      </c>
      <c r="N22" s="206" t="s">
        <v>301</v>
      </c>
    </row>
    <row r="23" spans="2:14" ht="39.75" customHeight="1">
      <c r="B23" s="208" t="s">
        <v>302</v>
      </c>
      <c r="C23" s="427" t="s">
        <v>353</v>
      </c>
      <c r="D23" s="427"/>
      <c r="E23" s="427"/>
      <c r="F23" s="427" t="s">
        <v>353</v>
      </c>
      <c r="G23" s="427"/>
      <c r="H23" s="427"/>
      <c r="I23" s="427"/>
      <c r="J23" s="210"/>
      <c r="K23" s="210"/>
      <c r="M23" s="213"/>
      <c r="N23" s="206" t="s">
        <v>303</v>
      </c>
    </row>
    <row r="24" spans="2:14" ht="44.25" customHeight="1">
      <c r="B24" s="208" t="s">
        <v>304</v>
      </c>
      <c r="C24" s="441" t="s">
        <v>380</v>
      </c>
      <c r="D24" s="441"/>
      <c r="E24" s="441"/>
      <c r="F24" s="426" t="s">
        <v>382</v>
      </c>
      <c r="G24" s="426"/>
      <c r="H24" s="426"/>
      <c r="I24" s="426"/>
      <c r="J24" s="215"/>
      <c r="K24" s="215"/>
      <c r="M24" s="219"/>
      <c r="N24" s="206" t="s">
        <v>305</v>
      </c>
    </row>
    <row r="25" spans="2:13" ht="29.25" customHeight="1">
      <c r="B25" s="208" t="s">
        <v>306</v>
      </c>
      <c r="C25" s="442">
        <v>43132</v>
      </c>
      <c r="D25" s="426"/>
      <c r="E25" s="426"/>
      <c r="F25" s="209" t="s">
        <v>307</v>
      </c>
      <c r="G25" s="443">
        <v>1</v>
      </c>
      <c r="H25" s="443"/>
      <c r="I25" s="443"/>
      <c r="J25" s="220"/>
      <c r="K25" s="220"/>
      <c r="M25" s="219"/>
    </row>
    <row r="26" spans="2:13" ht="27" customHeight="1">
      <c r="B26" s="208" t="s">
        <v>308</v>
      </c>
      <c r="C26" s="442">
        <v>43465</v>
      </c>
      <c r="D26" s="426"/>
      <c r="E26" s="426"/>
      <c r="F26" s="209" t="s">
        <v>309</v>
      </c>
      <c r="G26" s="443">
        <v>1</v>
      </c>
      <c r="H26" s="443"/>
      <c r="I26" s="443"/>
      <c r="J26" s="221"/>
      <c r="K26" s="221"/>
      <c r="M26" s="219"/>
    </row>
    <row r="27" spans="2:13" ht="47.25" customHeight="1">
      <c r="B27" s="208" t="s">
        <v>310</v>
      </c>
      <c r="C27" s="427" t="s">
        <v>286</v>
      </c>
      <c r="D27" s="427"/>
      <c r="E27" s="427"/>
      <c r="F27" s="272" t="s">
        <v>311</v>
      </c>
      <c r="G27" s="511"/>
      <c r="H27" s="511"/>
      <c r="I27" s="511"/>
      <c r="J27" s="218"/>
      <c r="K27" s="218"/>
      <c r="M27" s="219"/>
    </row>
    <row r="28" spans="2:13" ht="30" customHeight="1">
      <c r="B28" s="449" t="s">
        <v>312</v>
      </c>
      <c r="C28" s="449"/>
      <c r="D28" s="449"/>
      <c r="E28" s="449"/>
      <c r="F28" s="449"/>
      <c r="G28" s="449"/>
      <c r="H28" s="449"/>
      <c r="I28" s="449"/>
      <c r="J28" s="205"/>
      <c r="K28" s="205"/>
      <c r="M28" s="219"/>
    </row>
    <row r="29" spans="2:13" ht="56.25" customHeight="1">
      <c r="B29" s="222" t="s">
        <v>313</v>
      </c>
      <c r="C29" s="222" t="s">
        <v>314</v>
      </c>
      <c r="D29" s="222" t="s">
        <v>315</v>
      </c>
      <c r="E29" s="222" t="s">
        <v>316</v>
      </c>
      <c r="F29" s="222" t="s">
        <v>317</v>
      </c>
      <c r="G29" s="223" t="s">
        <v>318</v>
      </c>
      <c r="H29" s="223" t="s">
        <v>319</v>
      </c>
      <c r="I29" s="222" t="s">
        <v>320</v>
      </c>
      <c r="J29" s="216"/>
      <c r="K29" s="216"/>
      <c r="M29" s="219"/>
    </row>
    <row r="30" spans="2:13" ht="19.5" customHeight="1">
      <c r="B30" s="269" t="s">
        <v>321</v>
      </c>
      <c r="C30" s="244">
        <v>0</v>
      </c>
      <c r="D30" s="245">
        <f>+C30</f>
        <v>0</v>
      </c>
      <c r="E30" s="243">
        <v>0</v>
      </c>
      <c r="F30" s="246">
        <f>+E30</f>
        <v>0</v>
      </c>
      <c r="G30" s="247" t="e">
        <f>+C30/E30</f>
        <v>#DIV/0!</v>
      </c>
      <c r="H30" s="248" t="e">
        <f>+D30/F30</f>
        <v>#DIV/0!</v>
      </c>
      <c r="I30" s="273">
        <f>+D30/$G$26</f>
        <v>0</v>
      </c>
      <c r="J30" s="224"/>
      <c r="K30" s="224"/>
      <c r="M30" s="219"/>
    </row>
    <row r="31" spans="2:13" ht="19.5" customHeight="1">
      <c r="B31" s="269" t="s">
        <v>322</v>
      </c>
      <c r="C31" s="244">
        <v>0</v>
      </c>
      <c r="D31" s="245">
        <f>+D30+C31</f>
        <v>0</v>
      </c>
      <c r="E31" s="243">
        <v>0</v>
      </c>
      <c r="F31" s="246">
        <f>+E31+F30</f>
        <v>0</v>
      </c>
      <c r="G31" s="247" t="e">
        <f aca="true" t="shared" si="0" ref="G31:G41">+C31/E31</f>
        <v>#DIV/0!</v>
      </c>
      <c r="H31" s="248" t="e">
        <f aca="true" t="shared" si="1" ref="H31:H41">+D31/F31</f>
        <v>#DIV/0!</v>
      </c>
      <c r="I31" s="273">
        <f aca="true" t="shared" si="2" ref="I31:I41">+D31/$G$26</f>
        <v>0</v>
      </c>
      <c r="J31" s="224"/>
      <c r="K31" s="224"/>
      <c r="M31" s="219"/>
    </row>
    <row r="32" spans="2:13" ht="19.5" customHeight="1">
      <c r="B32" s="269" t="s">
        <v>323</v>
      </c>
      <c r="C32" s="244">
        <v>0.25</v>
      </c>
      <c r="D32" s="245">
        <f aca="true" t="shared" si="3" ref="D32:D41">+D31+C32</f>
        <v>0.25</v>
      </c>
      <c r="E32" s="243">
        <v>0.25</v>
      </c>
      <c r="F32" s="246">
        <f aca="true" t="shared" si="4" ref="F32:F41">+E32+F31</f>
        <v>0.25</v>
      </c>
      <c r="G32" s="247">
        <f t="shared" si="0"/>
        <v>1</v>
      </c>
      <c r="H32" s="248">
        <f t="shared" si="1"/>
        <v>1</v>
      </c>
      <c r="I32" s="273">
        <f t="shared" si="2"/>
        <v>0.25</v>
      </c>
      <c r="J32" s="224"/>
      <c r="K32" s="224"/>
      <c r="M32" s="219"/>
    </row>
    <row r="33" spans="2:11" ht="19.5" customHeight="1">
      <c r="B33" s="269" t="s">
        <v>324</v>
      </c>
      <c r="C33" s="244">
        <v>0</v>
      </c>
      <c r="D33" s="245">
        <f t="shared" si="3"/>
        <v>0.25</v>
      </c>
      <c r="E33" s="243">
        <v>0</v>
      </c>
      <c r="F33" s="246">
        <f t="shared" si="4"/>
        <v>0.25</v>
      </c>
      <c r="G33" s="247" t="e">
        <f t="shared" si="0"/>
        <v>#DIV/0!</v>
      </c>
      <c r="H33" s="248">
        <f t="shared" si="1"/>
        <v>1</v>
      </c>
      <c r="I33" s="273">
        <f t="shared" si="2"/>
        <v>0.25</v>
      </c>
      <c r="J33" s="224"/>
      <c r="K33" s="224"/>
    </row>
    <row r="34" spans="2:11" ht="19.5" customHeight="1">
      <c r="B34" s="269" t="s">
        <v>325</v>
      </c>
      <c r="C34" s="244">
        <v>0</v>
      </c>
      <c r="D34" s="245">
        <f t="shared" si="3"/>
        <v>0.25</v>
      </c>
      <c r="E34" s="243">
        <v>0</v>
      </c>
      <c r="F34" s="246">
        <f t="shared" si="4"/>
        <v>0.25</v>
      </c>
      <c r="G34" s="247" t="e">
        <f t="shared" si="0"/>
        <v>#DIV/0!</v>
      </c>
      <c r="H34" s="248">
        <f t="shared" si="1"/>
        <v>1</v>
      </c>
      <c r="I34" s="273">
        <f t="shared" si="2"/>
        <v>0.25</v>
      </c>
      <c r="J34" s="224"/>
      <c r="K34" s="224"/>
    </row>
    <row r="35" spans="2:11" ht="19.5" customHeight="1">
      <c r="B35" s="269" t="s">
        <v>326</v>
      </c>
      <c r="C35" s="244">
        <v>0.25</v>
      </c>
      <c r="D35" s="245">
        <f t="shared" si="3"/>
        <v>0.5</v>
      </c>
      <c r="E35" s="243">
        <v>0.25</v>
      </c>
      <c r="F35" s="246">
        <f t="shared" si="4"/>
        <v>0.5</v>
      </c>
      <c r="G35" s="247">
        <f t="shared" si="0"/>
        <v>1</v>
      </c>
      <c r="H35" s="248">
        <f t="shared" si="1"/>
        <v>1</v>
      </c>
      <c r="I35" s="273">
        <f t="shared" si="2"/>
        <v>0.5</v>
      </c>
      <c r="J35" s="224"/>
      <c r="K35" s="224"/>
    </row>
    <row r="36" spans="2:11" ht="19.5" customHeight="1">
      <c r="B36" s="269" t="s">
        <v>327</v>
      </c>
      <c r="C36" s="244">
        <v>0</v>
      </c>
      <c r="D36" s="245">
        <f t="shared" si="3"/>
        <v>0.5</v>
      </c>
      <c r="E36" s="243">
        <v>0</v>
      </c>
      <c r="F36" s="246">
        <f t="shared" si="4"/>
        <v>0.5</v>
      </c>
      <c r="G36" s="247" t="e">
        <f t="shared" si="0"/>
        <v>#DIV/0!</v>
      </c>
      <c r="H36" s="248">
        <f t="shared" si="1"/>
        <v>1</v>
      </c>
      <c r="I36" s="273">
        <f t="shared" si="2"/>
        <v>0.5</v>
      </c>
      <c r="J36" s="224"/>
      <c r="K36" s="224"/>
    </row>
    <row r="37" spans="2:11" ht="19.5" customHeight="1">
      <c r="B37" s="269" t="s">
        <v>328</v>
      </c>
      <c r="C37" s="244">
        <v>0</v>
      </c>
      <c r="D37" s="245">
        <f t="shared" si="3"/>
        <v>0.5</v>
      </c>
      <c r="E37" s="243">
        <v>0</v>
      </c>
      <c r="F37" s="246">
        <f t="shared" si="4"/>
        <v>0.5</v>
      </c>
      <c r="G37" s="247" t="e">
        <f t="shared" si="0"/>
        <v>#DIV/0!</v>
      </c>
      <c r="H37" s="248">
        <f t="shared" si="1"/>
        <v>1</v>
      </c>
      <c r="I37" s="273">
        <f t="shared" si="2"/>
        <v>0.5</v>
      </c>
      <c r="J37" s="224"/>
      <c r="K37" s="224"/>
    </row>
    <row r="38" spans="2:11" ht="19.5" customHeight="1">
      <c r="B38" s="269" t="s">
        <v>329</v>
      </c>
      <c r="C38" s="244">
        <v>0.25</v>
      </c>
      <c r="D38" s="245">
        <f t="shared" si="3"/>
        <v>0.75</v>
      </c>
      <c r="E38" s="243">
        <v>0.25</v>
      </c>
      <c r="F38" s="246">
        <f t="shared" si="4"/>
        <v>0.75</v>
      </c>
      <c r="G38" s="247">
        <f t="shared" si="0"/>
        <v>1</v>
      </c>
      <c r="H38" s="248">
        <f t="shared" si="1"/>
        <v>1</v>
      </c>
      <c r="I38" s="273">
        <f t="shared" si="2"/>
        <v>0.75</v>
      </c>
      <c r="J38" s="224"/>
      <c r="K38" s="224"/>
    </row>
    <row r="39" spans="2:11" ht="19.5" customHeight="1">
      <c r="B39" s="269" t="s">
        <v>330</v>
      </c>
      <c r="C39" s="244">
        <v>0</v>
      </c>
      <c r="D39" s="245">
        <f t="shared" si="3"/>
        <v>0.75</v>
      </c>
      <c r="E39" s="243">
        <v>0</v>
      </c>
      <c r="F39" s="246">
        <f t="shared" si="4"/>
        <v>0.75</v>
      </c>
      <c r="G39" s="247" t="e">
        <f t="shared" si="0"/>
        <v>#DIV/0!</v>
      </c>
      <c r="H39" s="248">
        <f t="shared" si="1"/>
        <v>1</v>
      </c>
      <c r="I39" s="273">
        <f t="shared" si="2"/>
        <v>0.75</v>
      </c>
      <c r="J39" s="224"/>
      <c r="K39" s="224"/>
    </row>
    <row r="40" spans="2:11" ht="19.5" customHeight="1">
      <c r="B40" s="269" t="s">
        <v>331</v>
      </c>
      <c r="C40" s="244">
        <v>0</v>
      </c>
      <c r="D40" s="245">
        <f t="shared" si="3"/>
        <v>0.75</v>
      </c>
      <c r="E40" s="243">
        <v>0</v>
      </c>
      <c r="F40" s="246">
        <f t="shared" si="4"/>
        <v>0.75</v>
      </c>
      <c r="G40" s="247" t="e">
        <f t="shared" si="0"/>
        <v>#DIV/0!</v>
      </c>
      <c r="H40" s="248">
        <f t="shared" si="1"/>
        <v>1</v>
      </c>
      <c r="I40" s="273">
        <f t="shared" si="2"/>
        <v>0.75</v>
      </c>
      <c r="J40" s="224"/>
      <c r="K40" s="224"/>
    </row>
    <row r="41" spans="2:11" ht="19.5" customHeight="1">
      <c r="B41" s="269" t="s">
        <v>332</v>
      </c>
      <c r="C41" s="244">
        <v>0.25</v>
      </c>
      <c r="D41" s="245">
        <f t="shared" si="3"/>
        <v>1</v>
      </c>
      <c r="E41" s="243">
        <v>0.25</v>
      </c>
      <c r="F41" s="246">
        <f t="shared" si="4"/>
        <v>1</v>
      </c>
      <c r="G41" s="247">
        <f t="shared" si="0"/>
        <v>1</v>
      </c>
      <c r="H41" s="248">
        <f t="shared" si="1"/>
        <v>1</v>
      </c>
      <c r="I41" s="273">
        <f t="shared" si="2"/>
        <v>1</v>
      </c>
      <c r="J41" s="224"/>
      <c r="K41" s="224"/>
    </row>
    <row r="42" spans="2:11" ht="54" customHeight="1">
      <c r="B42" s="266" t="s">
        <v>333</v>
      </c>
      <c r="C42" s="512"/>
      <c r="D42" s="513"/>
      <c r="E42" s="513"/>
      <c r="F42" s="513"/>
      <c r="G42" s="513"/>
      <c r="H42" s="513"/>
      <c r="I42" s="514"/>
      <c r="J42" s="225"/>
      <c r="K42" s="225"/>
    </row>
    <row r="43" spans="2:11" ht="29.25" customHeight="1">
      <c r="B43" s="449" t="s">
        <v>334</v>
      </c>
      <c r="C43" s="449"/>
      <c r="D43" s="449"/>
      <c r="E43" s="449"/>
      <c r="F43" s="449"/>
      <c r="G43" s="449"/>
      <c r="H43" s="449"/>
      <c r="I43" s="449"/>
      <c r="J43" s="205"/>
      <c r="K43" s="205"/>
    </row>
    <row r="44" spans="2:11" ht="41.25" customHeight="1">
      <c r="B44" s="450"/>
      <c r="C44" s="450"/>
      <c r="D44" s="450"/>
      <c r="E44" s="450"/>
      <c r="F44" s="450"/>
      <c r="G44" s="450"/>
      <c r="H44" s="450"/>
      <c r="I44" s="450"/>
      <c r="J44" s="205"/>
      <c r="K44" s="205"/>
    </row>
    <row r="45" spans="2:11" ht="41.25" customHeight="1">
      <c r="B45" s="450"/>
      <c r="C45" s="450"/>
      <c r="D45" s="450"/>
      <c r="E45" s="450"/>
      <c r="F45" s="450"/>
      <c r="G45" s="450"/>
      <c r="H45" s="450"/>
      <c r="I45" s="450"/>
      <c r="J45" s="225"/>
      <c r="K45" s="225"/>
    </row>
    <row r="46" spans="2:11" ht="41.25" customHeight="1">
      <c r="B46" s="450"/>
      <c r="C46" s="450"/>
      <c r="D46" s="450"/>
      <c r="E46" s="450"/>
      <c r="F46" s="450"/>
      <c r="G46" s="450"/>
      <c r="H46" s="450"/>
      <c r="I46" s="450"/>
      <c r="J46" s="225"/>
      <c r="K46" s="225"/>
    </row>
    <row r="47" spans="2:11" ht="41.25" customHeight="1">
      <c r="B47" s="450"/>
      <c r="C47" s="450"/>
      <c r="D47" s="450"/>
      <c r="E47" s="450"/>
      <c r="F47" s="450"/>
      <c r="G47" s="450"/>
      <c r="H47" s="450"/>
      <c r="I47" s="450"/>
      <c r="J47" s="225"/>
      <c r="K47" s="225"/>
    </row>
    <row r="48" spans="2:11" ht="41.25" customHeight="1">
      <c r="B48" s="450"/>
      <c r="C48" s="450"/>
      <c r="D48" s="450"/>
      <c r="E48" s="450"/>
      <c r="F48" s="450"/>
      <c r="G48" s="450"/>
      <c r="H48" s="450"/>
      <c r="I48" s="450"/>
      <c r="J48" s="226"/>
      <c r="K48" s="226"/>
    </row>
    <row r="49" spans="2:11" ht="57.75" customHeight="1">
      <c r="B49" s="208" t="s">
        <v>335</v>
      </c>
      <c r="C49" s="502" t="s">
        <v>492</v>
      </c>
      <c r="D49" s="503"/>
      <c r="E49" s="503"/>
      <c r="F49" s="503"/>
      <c r="G49" s="503"/>
      <c r="H49" s="503"/>
      <c r="I49" s="504"/>
      <c r="J49" s="227"/>
      <c r="K49" s="227"/>
    </row>
    <row r="50" spans="2:11" ht="55.5" customHeight="1">
      <c r="B50" s="208" t="s">
        <v>336</v>
      </c>
      <c r="C50" s="505" t="s">
        <v>474</v>
      </c>
      <c r="D50" s="506"/>
      <c r="E50" s="506"/>
      <c r="F50" s="506"/>
      <c r="G50" s="506"/>
      <c r="H50" s="506"/>
      <c r="I50" s="507"/>
      <c r="J50" s="227"/>
      <c r="K50" s="227"/>
    </row>
    <row r="51" spans="2:11" ht="69.75" customHeight="1">
      <c r="B51" s="267" t="s">
        <v>337</v>
      </c>
      <c r="C51" s="508" t="s">
        <v>493</v>
      </c>
      <c r="D51" s="509"/>
      <c r="E51" s="509"/>
      <c r="F51" s="509"/>
      <c r="G51" s="509"/>
      <c r="H51" s="509"/>
      <c r="I51" s="510"/>
      <c r="J51" s="227"/>
      <c r="K51" s="227"/>
    </row>
    <row r="52" spans="2:11" ht="29.25" customHeight="1">
      <c r="B52" s="449" t="s">
        <v>338</v>
      </c>
      <c r="C52" s="449"/>
      <c r="D52" s="449"/>
      <c r="E52" s="449"/>
      <c r="F52" s="449"/>
      <c r="G52" s="449"/>
      <c r="H52" s="449"/>
      <c r="I52" s="449"/>
      <c r="J52" s="227"/>
      <c r="K52" s="227"/>
    </row>
    <row r="53" spans="2:11" ht="33" customHeight="1">
      <c r="B53" s="460" t="s">
        <v>339</v>
      </c>
      <c r="C53" s="268" t="s">
        <v>340</v>
      </c>
      <c r="D53" s="461" t="s">
        <v>341</v>
      </c>
      <c r="E53" s="461"/>
      <c r="F53" s="461"/>
      <c r="G53" s="461" t="s">
        <v>342</v>
      </c>
      <c r="H53" s="461"/>
      <c r="I53" s="461"/>
      <c r="J53" s="228"/>
      <c r="K53" s="228"/>
    </row>
    <row r="54" spans="2:11" ht="31.5" customHeight="1">
      <c r="B54" s="460"/>
      <c r="C54" s="288"/>
      <c r="D54" s="500"/>
      <c r="E54" s="500"/>
      <c r="F54" s="500"/>
      <c r="G54" s="501"/>
      <c r="H54" s="501"/>
      <c r="I54" s="501"/>
      <c r="J54" s="228"/>
      <c r="K54" s="228"/>
    </row>
    <row r="55" spans="2:11" ht="31.5" customHeight="1">
      <c r="B55" s="267" t="s">
        <v>343</v>
      </c>
      <c r="C55" s="463" t="s">
        <v>458</v>
      </c>
      <c r="D55" s="463"/>
      <c r="E55" s="464" t="s">
        <v>344</v>
      </c>
      <c r="F55" s="464"/>
      <c r="G55" s="463" t="s">
        <v>384</v>
      </c>
      <c r="H55" s="463"/>
      <c r="I55" s="463"/>
      <c r="J55" s="230"/>
      <c r="K55" s="230"/>
    </row>
    <row r="56" spans="2:11" ht="31.5" customHeight="1">
      <c r="B56" s="267" t="s">
        <v>345</v>
      </c>
      <c r="C56" s="448" t="s">
        <v>454</v>
      </c>
      <c r="D56" s="448"/>
      <c r="E56" s="465" t="s">
        <v>346</v>
      </c>
      <c r="F56" s="465"/>
      <c r="G56" s="463" t="s">
        <v>385</v>
      </c>
      <c r="H56" s="463"/>
      <c r="I56" s="463"/>
      <c r="J56" s="230"/>
      <c r="K56" s="230"/>
    </row>
    <row r="57" spans="2:11" ht="31.5" customHeight="1">
      <c r="B57" s="267" t="s">
        <v>347</v>
      </c>
      <c r="C57" s="448"/>
      <c r="D57" s="448"/>
      <c r="E57" s="466" t="s">
        <v>348</v>
      </c>
      <c r="F57" s="466"/>
      <c r="G57" s="448"/>
      <c r="H57" s="448"/>
      <c r="I57" s="448"/>
      <c r="J57" s="231"/>
      <c r="K57" s="231"/>
    </row>
    <row r="58" spans="2:11" ht="31.5" customHeight="1">
      <c r="B58" s="267" t="s">
        <v>349</v>
      </c>
      <c r="C58" s="448"/>
      <c r="D58" s="448"/>
      <c r="E58" s="466"/>
      <c r="F58" s="466"/>
      <c r="G58" s="448"/>
      <c r="H58" s="448"/>
      <c r="I58" s="448"/>
      <c r="J58" s="231"/>
      <c r="K58" s="231"/>
    </row>
    <row r="59" spans="2:11" ht="15" hidden="1">
      <c r="B59" s="232"/>
      <c r="C59" s="232"/>
      <c r="D59" s="12"/>
      <c r="E59" s="12"/>
      <c r="F59" s="12"/>
      <c r="G59" s="12"/>
      <c r="H59" s="12"/>
      <c r="I59" s="233"/>
      <c r="J59" s="234"/>
      <c r="K59" s="234"/>
    </row>
    <row r="60" spans="2:11" ht="12.75" hidden="1">
      <c r="B60" s="235"/>
      <c r="C60" s="236"/>
      <c r="D60" s="236"/>
      <c r="E60" s="237"/>
      <c r="F60" s="237"/>
      <c r="G60" s="238"/>
      <c r="H60" s="239"/>
      <c r="I60" s="236"/>
      <c r="J60" s="240"/>
      <c r="K60" s="240"/>
    </row>
    <row r="61" spans="2:11" ht="12.75" hidden="1">
      <c r="B61" s="235"/>
      <c r="C61" s="236"/>
      <c r="D61" s="236"/>
      <c r="E61" s="237"/>
      <c r="F61" s="237"/>
      <c r="G61" s="238"/>
      <c r="H61" s="239"/>
      <c r="I61" s="236"/>
      <c r="J61" s="240"/>
      <c r="K61" s="240"/>
    </row>
    <row r="62" spans="2:11" ht="12.75" hidden="1">
      <c r="B62" s="235"/>
      <c r="C62" s="236"/>
      <c r="D62" s="236"/>
      <c r="E62" s="237"/>
      <c r="F62" s="237"/>
      <c r="G62" s="238"/>
      <c r="H62" s="239"/>
      <c r="I62" s="236"/>
      <c r="J62" s="240"/>
      <c r="K62" s="240"/>
    </row>
    <row r="63" spans="2:11" ht="12.75" hidden="1">
      <c r="B63" s="235"/>
      <c r="C63" s="236"/>
      <c r="D63" s="236"/>
      <c r="E63" s="237"/>
      <c r="F63" s="237"/>
      <c r="G63" s="238"/>
      <c r="H63" s="239"/>
      <c r="I63" s="236"/>
      <c r="J63" s="240"/>
      <c r="K63" s="240"/>
    </row>
    <row r="64" spans="2:11" ht="12.75" hidden="1">
      <c r="B64" s="235"/>
      <c r="C64" s="236"/>
      <c r="D64" s="236"/>
      <c r="E64" s="237"/>
      <c r="F64" s="237"/>
      <c r="G64" s="238"/>
      <c r="H64" s="239"/>
      <c r="I64" s="236"/>
      <c r="J64" s="240"/>
      <c r="K64" s="240"/>
    </row>
    <row r="65" spans="2:11" ht="12.75" hidden="1">
      <c r="B65" s="235"/>
      <c r="C65" s="236"/>
      <c r="D65" s="236"/>
      <c r="E65" s="237"/>
      <c r="F65" s="237"/>
      <c r="G65" s="238"/>
      <c r="H65" s="239"/>
      <c r="I65" s="236"/>
      <c r="J65" s="240"/>
      <c r="K65" s="240"/>
    </row>
    <row r="66" spans="2:11" ht="12.75" hidden="1">
      <c r="B66" s="235"/>
      <c r="C66" s="236"/>
      <c r="D66" s="236"/>
      <c r="E66" s="237"/>
      <c r="F66" s="237"/>
      <c r="G66" s="238"/>
      <c r="H66" s="239"/>
      <c r="I66" s="236"/>
      <c r="J66" s="240"/>
      <c r="K66" s="240"/>
    </row>
    <row r="67" spans="2:11" ht="12.75" hidden="1">
      <c r="B67" s="235"/>
      <c r="C67" s="236"/>
      <c r="D67" s="236"/>
      <c r="E67" s="237"/>
      <c r="F67" s="237"/>
      <c r="G67" s="238"/>
      <c r="H67" s="239"/>
      <c r="I67" s="236"/>
      <c r="J67" s="240"/>
      <c r="K67" s="240"/>
    </row>
  </sheetData>
  <sheetProtection/>
  <mergeCells count="66">
    <mergeCell ref="B2:B5"/>
    <mergeCell ref="C2:H2"/>
    <mergeCell ref="I2:I5"/>
    <mergeCell ref="C3:H3"/>
    <mergeCell ref="C4:H4"/>
    <mergeCell ref="C5:F5"/>
    <mergeCell ref="G5:H5"/>
    <mergeCell ref="B6:I6"/>
    <mergeCell ref="B7:I7"/>
    <mergeCell ref="B8:I8"/>
    <mergeCell ref="D9:E9"/>
    <mergeCell ref="D10:E10"/>
    <mergeCell ref="F10:G10"/>
    <mergeCell ref="F9:I9"/>
    <mergeCell ref="C11:F11"/>
    <mergeCell ref="H11:I11"/>
    <mergeCell ref="C12:F12"/>
    <mergeCell ref="H12:I12"/>
    <mergeCell ref="C13:I13"/>
    <mergeCell ref="C14:I14"/>
    <mergeCell ref="C15:F15"/>
    <mergeCell ref="H15:I15"/>
    <mergeCell ref="C16:F16"/>
    <mergeCell ref="H16:I16"/>
    <mergeCell ref="C17:I17"/>
    <mergeCell ref="C18:I18"/>
    <mergeCell ref="C19:I19"/>
    <mergeCell ref="C20:I20"/>
    <mergeCell ref="B21:B22"/>
    <mergeCell ref="C21:E21"/>
    <mergeCell ref="F21:I21"/>
    <mergeCell ref="C22:E22"/>
    <mergeCell ref="F22:I22"/>
    <mergeCell ref="C23:E23"/>
    <mergeCell ref="F23:I23"/>
    <mergeCell ref="C24:E24"/>
    <mergeCell ref="F24:I24"/>
    <mergeCell ref="C25:E25"/>
    <mergeCell ref="G25:I25"/>
    <mergeCell ref="C26:E26"/>
    <mergeCell ref="G26:I26"/>
    <mergeCell ref="C27:E27"/>
    <mergeCell ref="G27:I27"/>
    <mergeCell ref="B28:I28"/>
    <mergeCell ref="C42:I42"/>
    <mergeCell ref="B43:I43"/>
    <mergeCell ref="B44:I48"/>
    <mergeCell ref="B52:I52"/>
    <mergeCell ref="C49:I49"/>
    <mergeCell ref="C50:I50"/>
    <mergeCell ref="C51:I51"/>
    <mergeCell ref="B53:B54"/>
    <mergeCell ref="D53:F53"/>
    <mergeCell ref="G53:I53"/>
    <mergeCell ref="D54:F54"/>
    <mergeCell ref="G54:I54"/>
    <mergeCell ref="C55:D55"/>
    <mergeCell ref="E55:F55"/>
    <mergeCell ref="G55:I55"/>
    <mergeCell ref="C56:D56"/>
    <mergeCell ref="E56:F56"/>
    <mergeCell ref="G56:I56"/>
    <mergeCell ref="C57:D57"/>
    <mergeCell ref="E57:F58"/>
    <mergeCell ref="G57:I58"/>
    <mergeCell ref="C58:D58"/>
  </mergeCells>
  <dataValidations count="8">
    <dataValidation type="list" allowBlank="1" showInputMessage="1" showErrorMessage="1" sqref="C27:E27">
      <formula1>$M$15:$M$18</formula1>
    </dataValidation>
    <dataValidation type="list" allowBlank="1" showInputMessage="1" showErrorMessage="1" sqref="C12:F12">
      <formula1>$M$9:$M$12</formula1>
    </dataValidation>
    <dataValidation type="list" allowBlank="1" showInputMessage="1" showErrorMessage="1" sqref="K15">
      <formula1>O20:O22</formula1>
    </dataValidation>
    <dataValidation type="list" allowBlank="1" showInputMessage="1" showErrorMessage="1" sqref="H15:J15">
      <formula1>M20:M22</formula1>
    </dataValidation>
    <dataValidation type="list" allowBlank="1" showInputMessage="1" showErrorMessage="1" sqref="J13:K13">
      <formula1>$M$24:$M$31</formula1>
    </dataValidation>
    <dataValidation type="list" allowBlank="1" showInputMessage="1" showErrorMessage="1" sqref="H16:I16">
      <formula1>$N$8:$N$11</formula1>
    </dataValidation>
    <dataValidation type="list" allowBlank="1" showInputMessage="1" showErrorMessage="1" sqref="C10 I10">
      <formula1>$N$14:$N$15</formula1>
    </dataValidation>
    <dataValidation type="list" allowBlank="1" showInputMessage="1" showErrorMessage="1" sqref="C13:I13">
      <formula1>$N$17:$N$24</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portrait" scale="24" r:id="rId2"/>
  <drawing r:id="rId1"/>
</worksheet>
</file>

<file path=xl/worksheets/sheet7.xml><?xml version="1.0" encoding="utf-8"?>
<worksheet xmlns="http://schemas.openxmlformats.org/spreadsheetml/2006/main" xmlns:r="http://schemas.openxmlformats.org/officeDocument/2006/relationships">
  <dimension ref="B1:K18"/>
  <sheetViews>
    <sheetView zoomScale="80" zoomScaleNormal="80" zoomScalePageLayoutView="0" workbookViewId="0" topLeftCell="A1">
      <selection activeCell="K17" sqref="K17"/>
    </sheetView>
  </sheetViews>
  <sheetFormatPr defaultColWidth="11.421875" defaultRowHeight="15"/>
  <cols>
    <col min="1" max="1" width="1.28515625" style="0" customWidth="1"/>
    <col min="2" max="2" width="21.8515625" style="254" customWidth="1"/>
    <col min="3" max="3" width="34.57421875" style="0" customWidth="1"/>
    <col min="4" max="4" width="16.28125" style="0" customWidth="1"/>
    <col min="5" max="5" width="5.8515625" style="0" customWidth="1"/>
    <col min="6" max="6" width="47.00390625" style="0" customWidth="1"/>
    <col min="7" max="8" width="16.140625" style="0" customWidth="1"/>
    <col min="9" max="9" width="16.28125" style="0" customWidth="1"/>
    <col min="10" max="10" width="15.7109375" style="0" customWidth="1"/>
    <col min="11" max="11" width="32.00390625" style="0" customWidth="1"/>
    <col min="108" max="108" width="11.421875" style="0" customWidth="1"/>
    <col min="198" max="198" width="1.421875" style="0" customWidth="1"/>
  </cols>
  <sheetData>
    <row r="1" spans="2:11" ht="18" customHeight="1" thickBot="1">
      <c r="B1" s="467"/>
      <c r="C1" s="470" t="s">
        <v>144</v>
      </c>
      <c r="D1" s="471"/>
      <c r="E1" s="471"/>
      <c r="F1" s="471"/>
      <c r="G1" s="471"/>
      <c r="H1" s="471"/>
      <c r="I1" s="471"/>
      <c r="J1" s="472"/>
      <c r="K1" s="473"/>
    </row>
    <row r="2" spans="2:11" ht="18" customHeight="1" thickBot="1">
      <c r="B2" s="468"/>
      <c r="C2" s="476" t="s">
        <v>145</v>
      </c>
      <c r="D2" s="477"/>
      <c r="E2" s="477"/>
      <c r="F2" s="477"/>
      <c r="G2" s="477"/>
      <c r="H2" s="477"/>
      <c r="I2" s="477"/>
      <c r="J2" s="478"/>
      <c r="K2" s="474"/>
    </row>
    <row r="3" spans="2:11" ht="18" customHeight="1" thickBot="1">
      <c r="B3" s="468"/>
      <c r="C3" s="476" t="s">
        <v>419</v>
      </c>
      <c r="D3" s="477"/>
      <c r="E3" s="477"/>
      <c r="F3" s="477"/>
      <c r="G3" s="477"/>
      <c r="H3" s="477"/>
      <c r="I3" s="477"/>
      <c r="J3" s="478"/>
      <c r="K3" s="474"/>
    </row>
    <row r="4" spans="2:11" ht="18" customHeight="1" thickBot="1">
      <c r="B4" s="469"/>
      <c r="C4" s="476" t="s">
        <v>355</v>
      </c>
      <c r="D4" s="477"/>
      <c r="E4" s="477"/>
      <c r="F4" s="477"/>
      <c r="G4" s="477"/>
      <c r="H4" s="479" t="s">
        <v>407</v>
      </c>
      <c r="I4" s="480"/>
      <c r="J4" s="481"/>
      <c r="K4" s="475"/>
    </row>
    <row r="5" spans="2:10" ht="18" customHeight="1" thickBot="1">
      <c r="B5" s="250"/>
      <c r="C5" s="251"/>
      <c r="D5" s="251"/>
      <c r="E5" s="251"/>
      <c r="F5" s="251"/>
      <c r="G5" s="251"/>
      <c r="H5" s="251"/>
      <c r="I5" s="251"/>
      <c r="J5" s="252"/>
    </row>
    <row r="6" spans="2:10" ht="51.75" customHeight="1" thickBot="1">
      <c r="B6" s="287" t="s">
        <v>420</v>
      </c>
      <c r="C6" s="365" t="s">
        <v>372</v>
      </c>
      <c r="D6" s="366"/>
      <c r="E6" s="367"/>
      <c r="F6" s="298"/>
      <c r="G6" s="251"/>
      <c r="H6" s="251"/>
      <c r="I6" s="251"/>
      <c r="J6" s="252"/>
    </row>
    <row r="7" spans="2:10" ht="48.75" customHeight="1" thickBot="1">
      <c r="B7" s="39" t="s">
        <v>0</v>
      </c>
      <c r="C7" s="365" t="s">
        <v>417</v>
      </c>
      <c r="D7" s="366"/>
      <c r="E7" s="367"/>
      <c r="F7" s="42"/>
      <c r="G7" s="251"/>
      <c r="H7" s="251"/>
      <c r="I7" s="251"/>
      <c r="J7" s="252"/>
    </row>
    <row r="8" spans="2:10" ht="32.25" customHeight="1" thickBot="1">
      <c r="B8" s="39" t="s">
        <v>360</v>
      </c>
      <c r="C8" s="365" t="s">
        <v>362</v>
      </c>
      <c r="D8" s="366"/>
      <c r="E8" s="367"/>
      <c r="F8" s="42"/>
      <c r="G8" s="251"/>
      <c r="H8" s="251"/>
      <c r="I8" s="251"/>
      <c r="J8" s="252"/>
    </row>
    <row r="9" spans="2:10" ht="33.75" customHeight="1" thickBot="1">
      <c r="B9" s="39" t="s">
        <v>202</v>
      </c>
      <c r="C9" s="365" t="s">
        <v>363</v>
      </c>
      <c r="D9" s="366"/>
      <c r="E9" s="367"/>
      <c r="F9" s="253"/>
      <c r="G9" s="251"/>
      <c r="H9" s="251"/>
      <c r="I9" s="251"/>
      <c r="J9" s="252"/>
    </row>
    <row r="10" spans="2:10" ht="33.75" customHeight="1" thickBot="1">
      <c r="B10" s="39" t="s">
        <v>421</v>
      </c>
      <c r="C10" s="365" t="s">
        <v>422</v>
      </c>
      <c r="D10" s="366"/>
      <c r="E10" s="367"/>
      <c r="F10" s="253"/>
      <c r="G10" s="251"/>
      <c r="H10" s="251"/>
      <c r="I10" s="251"/>
      <c r="J10" s="252"/>
    </row>
    <row r="12" spans="2:11" ht="15">
      <c r="B12" s="482" t="s">
        <v>467</v>
      </c>
      <c r="C12" s="483"/>
      <c r="D12" s="483"/>
      <c r="E12" s="483"/>
      <c r="F12" s="483"/>
      <c r="G12" s="483"/>
      <c r="H12" s="484"/>
      <c r="I12" s="489" t="s">
        <v>356</v>
      </c>
      <c r="J12" s="490"/>
      <c r="K12" s="490"/>
    </row>
    <row r="13" spans="2:11" s="255" customFormat="1" ht="56.25" customHeight="1">
      <c r="B13" s="278" t="s">
        <v>361</v>
      </c>
      <c r="C13" s="278" t="s">
        <v>357</v>
      </c>
      <c r="D13" s="278" t="s">
        <v>408</v>
      </c>
      <c r="E13" s="278" t="s">
        <v>358</v>
      </c>
      <c r="F13" s="278" t="s">
        <v>359</v>
      </c>
      <c r="G13" s="278" t="s">
        <v>409</v>
      </c>
      <c r="H13" s="278" t="s">
        <v>410</v>
      </c>
      <c r="I13" s="281" t="s">
        <v>411</v>
      </c>
      <c r="J13" s="281" t="s">
        <v>412</v>
      </c>
      <c r="K13" s="281" t="s">
        <v>413</v>
      </c>
    </row>
    <row r="14" spans="2:11" ht="66" customHeight="1">
      <c r="B14" s="520">
        <v>1</v>
      </c>
      <c r="C14" s="522" t="s">
        <v>456</v>
      </c>
      <c r="D14" s="523">
        <v>1</v>
      </c>
      <c r="E14" s="276">
        <v>1</v>
      </c>
      <c r="F14" s="277" t="s">
        <v>461</v>
      </c>
      <c r="G14" s="293">
        <v>0.25</v>
      </c>
      <c r="H14" s="294">
        <v>43189</v>
      </c>
      <c r="I14" s="295">
        <f>+G14</f>
        <v>0.25</v>
      </c>
      <c r="J14" s="296">
        <f>+H14</f>
        <v>43189</v>
      </c>
      <c r="K14" s="338" t="s">
        <v>477</v>
      </c>
    </row>
    <row r="15" spans="2:11" ht="67.5" customHeight="1">
      <c r="B15" s="521"/>
      <c r="C15" s="521"/>
      <c r="D15" s="521"/>
      <c r="E15" s="276">
        <v>2</v>
      </c>
      <c r="F15" s="277" t="s">
        <v>460</v>
      </c>
      <c r="G15" s="293">
        <v>0.25</v>
      </c>
      <c r="H15" s="294">
        <v>43281</v>
      </c>
      <c r="I15" s="295">
        <f>+G15</f>
        <v>0.25</v>
      </c>
      <c r="J15" s="296">
        <f>+H15</f>
        <v>43281</v>
      </c>
      <c r="K15" s="339" t="s">
        <v>478</v>
      </c>
    </row>
    <row r="16" spans="2:11" ht="60" customHeight="1">
      <c r="B16" s="521"/>
      <c r="C16" s="521"/>
      <c r="D16" s="521"/>
      <c r="E16" s="276">
        <v>3</v>
      </c>
      <c r="F16" s="277" t="s">
        <v>459</v>
      </c>
      <c r="G16" s="293">
        <v>0.25</v>
      </c>
      <c r="H16" s="294">
        <v>43373</v>
      </c>
      <c r="I16" s="295">
        <v>0.25</v>
      </c>
      <c r="J16" s="296">
        <v>43373</v>
      </c>
      <c r="K16" s="339" t="s">
        <v>485</v>
      </c>
    </row>
    <row r="17" spans="2:11" ht="77.25" customHeight="1">
      <c r="B17" s="521"/>
      <c r="C17" s="521"/>
      <c r="D17" s="521"/>
      <c r="E17" s="276">
        <v>4</v>
      </c>
      <c r="F17" s="277" t="s">
        <v>462</v>
      </c>
      <c r="G17" s="297">
        <v>0.25</v>
      </c>
      <c r="H17" s="294">
        <v>43464</v>
      </c>
      <c r="I17" s="295">
        <v>0.25</v>
      </c>
      <c r="J17" s="296">
        <v>43465</v>
      </c>
      <c r="K17" s="347" t="s">
        <v>491</v>
      </c>
    </row>
    <row r="18" spans="2:11" s="274" customFormat="1" ht="21.75" customHeight="1">
      <c r="B18" s="485" t="s">
        <v>414</v>
      </c>
      <c r="C18" s="486"/>
      <c r="D18" s="282">
        <f>SUM(D14:D17)</f>
        <v>1</v>
      </c>
      <c r="E18" s="487" t="s">
        <v>120</v>
      </c>
      <c r="F18" s="488"/>
      <c r="G18" s="282">
        <f>SUM(G14:G17)</f>
        <v>1</v>
      </c>
      <c r="H18" s="283"/>
      <c r="I18" s="282">
        <f>SUM(I14:I17)</f>
        <v>1</v>
      </c>
      <c r="J18" s="284"/>
      <c r="K18" s="284"/>
    </row>
  </sheetData>
  <sheetProtection selectLockedCells="1" selectUnlockedCells="1"/>
  <mergeCells count="19">
    <mergeCell ref="C6:E6"/>
    <mergeCell ref="C7:E7"/>
    <mergeCell ref="B1:B4"/>
    <mergeCell ref="C1:J1"/>
    <mergeCell ref="K1:K4"/>
    <mergeCell ref="C2:J2"/>
    <mergeCell ref="C3:J3"/>
    <mergeCell ref="C4:G4"/>
    <mergeCell ref="H4:J4"/>
    <mergeCell ref="B18:C18"/>
    <mergeCell ref="C8:E8"/>
    <mergeCell ref="C9:E9"/>
    <mergeCell ref="C10:E10"/>
    <mergeCell ref="B12:H12"/>
    <mergeCell ref="I12:K12"/>
    <mergeCell ref="B14:B17"/>
    <mergeCell ref="C14:C17"/>
    <mergeCell ref="D14:D17"/>
    <mergeCell ref="E18:F18"/>
  </mergeCells>
  <printOptions/>
  <pageMargins left="0.7" right="0.7" top="0.75" bottom="0.75" header="0.3" footer="0.3"/>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1:T85"/>
  <sheetViews>
    <sheetView zoomScalePageLayoutView="0" workbookViewId="0" topLeftCell="A1">
      <selection activeCell="B2" sqref="B2"/>
    </sheetView>
  </sheetViews>
  <sheetFormatPr defaultColWidth="11.421875" defaultRowHeight="15"/>
  <cols>
    <col min="1" max="1" width="65.28125" style="3" bestFit="1" customWidth="1"/>
    <col min="2" max="2" width="11.421875" style="3" customWidth="1"/>
    <col min="3" max="3" width="63.421875" style="31" customWidth="1"/>
    <col min="4" max="4" width="11.421875" style="31" customWidth="1"/>
    <col min="5" max="5" width="11.421875" style="32" customWidth="1"/>
    <col min="6" max="6" width="18.8515625" style="32" customWidth="1"/>
    <col min="7" max="7" width="11.421875" style="3" customWidth="1"/>
    <col min="8" max="11" width="20.7109375" style="3" customWidth="1"/>
    <col min="12" max="12" width="11.421875" style="3" customWidth="1"/>
    <col min="13" max="16" width="11.421875" style="3" hidden="1" customWidth="1"/>
    <col min="17" max="17" width="15.8515625" style="3" hidden="1" customWidth="1"/>
    <col min="18" max="20" width="11.421875" style="3" hidden="1" customWidth="1"/>
    <col min="21" max="22" width="0" style="3" hidden="1" customWidth="1"/>
    <col min="23" max="16384" width="11.421875" style="3" customWidth="1"/>
  </cols>
  <sheetData>
    <row r="1" spans="1:20" ht="37.5" customHeight="1">
      <c r="A1" s="286" t="s">
        <v>424</v>
      </c>
      <c r="C1" s="286" t="s">
        <v>11</v>
      </c>
      <c r="E1" s="286" t="s">
        <v>33</v>
      </c>
      <c r="F1" s="286" t="s">
        <v>10</v>
      </c>
      <c r="H1" s="535" t="s">
        <v>367</v>
      </c>
      <c r="I1" s="535"/>
      <c r="J1" s="535"/>
      <c r="K1" s="535"/>
      <c r="L1" s="536" t="s">
        <v>34</v>
      </c>
      <c r="M1" s="537"/>
      <c r="N1" s="537"/>
      <c r="O1" s="537"/>
      <c r="P1" s="4"/>
      <c r="Q1" s="524" t="s">
        <v>177</v>
      </c>
      <c r="R1" s="524"/>
      <c r="S1" s="524"/>
      <c r="T1" s="524"/>
    </row>
    <row r="2" spans="1:20" ht="21" customHeight="1" thickBot="1">
      <c r="A2" s="107" t="s">
        <v>425</v>
      </c>
      <c r="C2" s="35" t="s">
        <v>35</v>
      </c>
      <c r="E2" s="37">
        <v>1</v>
      </c>
      <c r="F2" s="37" t="s">
        <v>36</v>
      </c>
      <c r="H2" s="525" t="s">
        <v>183</v>
      </c>
      <c r="I2" s="526"/>
      <c r="J2" s="526"/>
      <c r="K2" s="527"/>
      <c r="M2" s="108">
        <v>2012</v>
      </c>
      <c r="N2" s="108"/>
      <c r="O2" s="108"/>
      <c r="P2" s="109"/>
      <c r="Q2" s="286"/>
      <c r="R2" s="110" t="s">
        <v>40</v>
      </c>
      <c r="S2" s="110" t="s">
        <v>41</v>
      </c>
      <c r="T2" s="110" t="s">
        <v>42</v>
      </c>
    </row>
    <row r="3" spans="1:20" ht="19.5" customHeight="1">
      <c r="A3" s="111" t="s">
        <v>426</v>
      </c>
      <c r="C3" s="35" t="s">
        <v>38</v>
      </c>
      <c r="E3" s="37">
        <v>2</v>
      </c>
      <c r="F3" s="37" t="s">
        <v>39</v>
      </c>
      <c r="H3" s="528" t="s">
        <v>37</v>
      </c>
      <c r="I3" s="112">
        <v>2017</v>
      </c>
      <c r="J3" s="113"/>
      <c r="K3" s="114"/>
      <c r="M3" s="115" t="s">
        <v>40</v>
      </c>
      <c r="N3" s="115" t="s">
        <v>41</v>
      </c>
      <c r="O3" s="115" t="s">
        <v>42</v>
      </c>
      <c r="P3" s="109"/>
      <c r="Q3" s="116" t="s">
        <v>45</v>
      </c>
      <c r="R3" s="117">
        <v>479830</v>
      </c>
      <c r="S3" s="117">
        <v>222331</v>
      </c>
      <c r="T3" s="117">
        <v>257499</v>
      </c>
    </row>
    <row r="4" spans="1:20" ht="15.75" customHeight="1">
      <c r="A4" s="28" t="s">
        <v>350</v>
      </c>
      <c r="C4" s="35" t="s">
        <v>43</v>
      </c>
      <c r="E4" s="37">
        <v>3</v>
      </c>
      <c r="F4" s="37" t="s">
        <v>44</v>
      </c>
      <c r="H4" s="529"/>
      <c r="I4" s="118" t="s">
        <v>40</v>
      </c>
      <c r="J4" s="119" t="s">
        <v>41</v>
      </c>
      <c r="K4" s="120" t="s">
        <v>42</v>
      </c>
      <c r="M4" s="117">
        <v>7571345</v>
      </c>
      <c r="N4" s="117">
        <v>3653868</v>
      </c>
      <c r="O4" s="117">
        <v>3917477</v>
      </c>
      <c r="P4" s="109"/>
      <c r="Q4" s="116" t="s">
        <v>48</v>
      </c>
      <c r="R4" s="117">
        <v>135160</v>
      </c>
      <c r="S4" s="117">
        <v>62795</v>
      </c>
      <c r="T4" s="117">
        <v>72365</v>
      </c>
    </row>
    <row r="5" spans="3:20" ht="12.75">
      <c r="C5" s="35" t="s">
        <v>46</v>
      </c>
      <c r="E5" s="37">
        <v>4</v>
      </c>
      <c r="F5" s="37" t="s">
        <v>47</v>
      </c>
      <c r="H5" s="122" t="s">
        <v>184</v>
      </c>
      <c r="I5" s="123"/>
      <c r="J5" s="124"/>
      <c r="K5" s="125"/>
      <c r="M5" s="126">
        <v>120482</v>
      </c>
      <c r="N5" s="126">
        <v>61704</v>
      </c>
      <c r="O5" s="126">
        <v>58778</v>
      </c>
      <c r="P5" s="109"/>
      <c r="Q5" s="116" t="s">
        <v>51</v>
      </c>
      <c r="R5" s="117">
        <v>109955</v>
      </c>
      <c r="S5" s="117">
        <v>55153</v>
      </c>
      <c r="T5" s="117">
        <v>54802</v>
      </c>
    </row>
    <row r="6" spans="1:20" ht="12.75">
      <c r="A6" s="27" t="s">
        <v>181</v>
      </c>
      <c r="C6" s="35" t="s">
        <v>49</v>
      </c>
      <c r="E6" s="37">
        <v>5</v>
      </c>
      <c r="F6" s="37" t="s">
        <v>50</v>
      </c>
      <c r="H6" s="259" t="s">
        <v>40</v>
      </c>
      <c r="I6" s="260">
        <v>8080734</v>
      </c>
      <c r="J6" s="260">
        <v>3912910</v>
      </c>
      <c r="K6" s="260">
        <v>4167824</v>
      </c>
      <c r="M6" s="126">
        <v>120064</v>
      </c>
      <c r="N6" s="126">
        <v>61454</v>
      </c>
      <c r="O6" s="126">
        <v>58610</v>
      </c>
      <c r="P6" s="109"/>
      <c r="Q6" s="116" t="s">
        <v>54</v>
      </c>
      <c r="R6" s="117">
        <v>409257</v>
      </c>
      <c r="S6" s="117">
        <v>199566</v>
      </c>
      <c r="T6" s="117">
        <v>209691</v>
      </c>
    </row>
    <row r="7" spans="1:20" ht="12.75" customHeight="1">
      <c r="A7" s="28" t="s">
        <v>165</v>
      </c>
      <c r="C7" s="35" t="s">
        <v>52</v>
      </c>
      <c r="E7" s="37">
        <v>6</v>
      </c>
      <c r="F7" s="37" t="s">
        <v>53</v>
      </c>
      <c r="H7" s="261" t="s">
        <v>185</v>
      </c>
      <c r="I7" s="262">
        <v>607390</v>
      </c>
      <c r="J7" s="262">
        <v>312062</v>
      </c>
      <c r="K7" s="262">
        <v>295328</v>
      </c>
      <c r="M7" s="126">
        <v>119780</v>
      </c>
      <c r="N7" s="126">
        <v>61272</v>
      </c>
      <c r="O7" s="126">
        <v>58508</v>
      </c>
      <c r="P7" s="109"/>
      <c r="Q7" s="116" t="s">
        <v>56</v>
      </c>
      <c r="R7" s="117">
        <v>400686</v>
      </c>
      <c r="S7" s="117">
        <v>197911</v>
      </c>
      <c r="T7" s="117">
        <v>202775</v>
      </c>
    </row>
    <row r="8" spans="1:20" ht="14.25" customHeight="1">
      <c r="A8" s="28" t="s">
        <v>166</v>
      </c>
      <c r="C8" s="35" t="s">
        <v>92</v>
      </c>
      <c r="E8" s="37">
        <v>7</v>
      </c>
      <c r="F8" s="37" t="s">
        <v>55</v>
      </c>
      <c r="H8" s="261" t="s">
        <v>186</v>
      </c>
      <c r="I8" s="262">
        <v>601914</v>
      </c>
      <c r="J8" s="262">
        <v>308936</v>
      </c>
      <c r="K8" s="262">
        <v>292978</v>
      </c>
      <c r="M8" s="126">
        <v>119273</v>
      </c>
      <c r="N8" s="126">
        <v>61064</v>
      </c>
      <c r="O8" s="126">
        <v>58209</v>
      </c>
      <c r="P8" s="109"/>
      <c r="Q8" s="116" t="s">
        <v>58</v>
      </c>
      <c r="R8" s="117">
        <v>201593</v>
      </c>
      <c r="S8" s="117">
        <v>99557</v>
      </c>
      <c r="T8" s="117">
        <v>102036</v>
      </c>
    </row>
    <row r="9" spans="1:20" ht="15.75" customHeight="1">
      <c r="A9" s="28" t="s">
        <v>167</v>
      </c>
      <c r="C9" s="286" t="s">
        <v>8</v>
      </c>
      <c r="E9" s="37">
        <v>8</v>
      </c>
      <c r="F9" s="37" t="s">
        <v>57</v>
      </c>
      <c r="H9" s="261" t="s">
        <v>187</v>
      </c>
      <c r="I9" s="262">
        <v>602967</v>
      </c>
      <c r="J9" s="262">
        <v>308654</v>
      </c>
      <c r="K9" s="262">
        <v>294313</v>
      </c>
      <c r="M9" s="126">
        <v>118935</v>
      </c>
      <c r="N9" s="126">
        <v>60931</v>
      </c>
      <c r="O9" s="126">
        <v>58004</v>
      </c>
      <c r="P9" s="109"/>
      <c r="Q9" s="116" t="s">
        <v>60</v>
      </c>
      <c r="R9" s="117">
        <v>597522</v>
      </c>
      <c r="S9" s="117">
        <v>292176</v>
      </c>
      <c r="T9" s="117">
        <v>305346</v>
      </c>
    </row>
    <row r="10" spans="1:20" ht="12.75">
      <c r="A10" s="28" t="s">
        <v>168</v>
      </c>
      <c r="C10" s="35" t="s">
        <v>63</v>
      </c>
      <c r="E10" s="37">
        <v>9</v>
      </c>
      <c r="F10" s="37" t="s">
        <v>59</v>
      </c>
      <c r="H10" s="261" t="s">
        <v>188</v>
      </c>
      <c r="I10" s="262">
        <v>632370</v>
      </c>
      <c r="J10" s="262">
        <v>321173</v>
      </c>
      <c r="K10" s="262">
        <v>311197</v>
      </c>
      <c r="M10" s="126">
        <v>118833</v>
      </c>
      <c r="N10" s="126">
        <v>60903</v>
      </c>
      <c r="O10" s="126">
        <v>57930</v>
      </c>
      <c r="P10" s="109"/>
      <c r="Q10" s="116" t="s">
        <v>62</v>
      </c>
      <c r="R10" s="117">
        <v>1030623</v>
      </c>
      <c r="S10" s="117">
        <v>502287</v>
      </c>
      <c r="T10" s="117">
        <v>528336</v>
      </c>
    </row>
    <row r="11" spans="1:20" ht="12.75">
      <c r="A11" s="28" t="s">
        <v>169</v>
      </c>
      <c r="C11" s="35" t="s">
        <v>66</v>
      </c>
      <c r="E11" s="37">
        <v>10</v>
      </c>
      <c r="F11" s="37" t="s">
        <v>61</v>
      </c>
      <c r="H11" s="261" t="s">
        <v>189</v>
      </c>
      <c r="I11" s="262">
        <v>672749</v>
      </c>
      <c r="J11" s="262">
        <v>339928</v>
      </c>
      <c r="K11" s="262">
        <v>332821</v>
      </c>
      <c r="M11" s="126">
        <v>118730</v>
      </c>
      <c r="N11" s="126">
        <v>60874</v>
      </c>
      <c r="O11" s="126">
        <v>57856</v>
      </c>
      <c r="P11" s="109"/>
      <c r="Q11" s="116" t="s">
        <v>65</v>
      </c>
      <c r="R11" s="117">
        <v>353859</v>
      </c>
      <c r="S11" s="117">
        <v>167533</v>
      </c>
      <c r="T11" s="117">
        <v>186326</v>
      </c>
    </row>
    <row r="12" spans="1:20" ht="12.75">
      <c r="A12" s="28" t="s">
        <v>170</v>
      </c>
      <c r="C12" s="35" t="s">
        <v>68</v>
      </c>
      <c r="E12" s="37">
        <v>11</v>
      </c>
      <c r="F12" s="37" t="s">
        <v>64</v>
      </c>
      <c r="H12" s="261" t="s">
        <v>190</v>
      </c>
      <c r="I12" s="262">
        <v>650902</v>
      </c>
      <c r="J12" s="262">
        <v>329064</v>
      </c>
      <c r="K12" s="262">
        <v>321838</v>
      </c>
      <c r="M12" s="126">
        <v>118696</v>
      </c>
      <c r="N12" s="126">
        <v>60878</v>
      </c>
      <c r="O12" s="126">
        <v>57818</v>
      </c>
      <c r="P12" s="109"/>
      <c r="Q12" s="116" t="s">
        <v>67</v>
      </c>
      <c r="R12" s="117">
        <v>851299</v>
      </c>
      <c r="S12" s="117">
        <v>406597</v>
      </c>
      <c r="T12" s="117">
        <v>444702</v>
      </c>
    </row>
    <row r="13" spans="1:20" ht="12.75">
      <c r="A13" s="28" t="s">
        <v>171</v>
      </c>
      <c r="C13" s="35" t="s">
        <v>70</v>
      </c>
      <c r="E13" s="37">
        <v>12</v>
      </c>
      <c r="F13" s="37" t="s">
        <v>13</v>
      </c>
      <c r="H13" s="261" t="s">
        <v>191</v>
      </c>
      <c r="I13" s="262">
        <v>651442</v>
      </c>
      <c r="J13" s="262">
        <v>316050</v>
      </c>
      <c r="K13" s="262">
        <v>335392</v>
      </c>
      <c r="M13" s="126">
        <v>119101</v>
      </c>
      <c r="N13" s="126">
        <v>61076</v>
      </c>
      <c r="O13" s="126">
        <v>58025</v>
      </c>
      <c r="P13" s="109"/>
      <c r="Q13" s="116" t="s">
        <v>69</v>
      </c>
      <c r="R13" s="117">
        <v>1094488</v>
      </c>
      <c r="S13" s="117">
        <v>518960</v>
      </c>
      <c r="T13" s="117">
        <v>575528</v>
      </c>
    </row>
    <row r="14" spans="1:20" ht="12.75">
      <c r="A14" s="28" t="s">
        <v>172</v>
      </c>
      <c r="C14" s="35" t="s">
        <v>72</v>
      </c>
      <c r="E14" s="37">
        <v>13</v>
      </c>
      <c r="F14" s="37" t="s">
        <v>15</v>
      </c>
      <c r="H14" s="261" t="s">
        <v>192</v>
      </c>
      <c r="I14" s="262">
        <v>640060</v>
      </c>
      <c r="J14" s="262">
        <v>303971</v>
      </c>
      <c r="K14" s="262">
        <v>336089</v>
      </c>
      <c r="M14" s="126">
        <v>119856</v>
      </c>
      <c r="N14" s="126">
        <v>61418</v>
      </c>
      <c r="O14" s="126">
        <v>58438</v>
      </c>
      <c r="P14" s="109"/>
      <c r="Q14" s="116" t="s">
        <v>71</v>
      </c>
      <c r="R14" s="117">
        <v>234948</v>
      </c>
      <c r="S14" s="117">
        <v>112703</v>
      </c>
      <c r="T14" s="117">
        <v>122245</v>
      </c>
    </row>
    <row r="15" spans="1:20" ht="12.75">
      <c r="A15" s="28" t="s">
        <v>173</v>
      </c>
      <c r="C15" s="35" t="s">
        <v>74</v>
      </c>
      <c r="E15" s="37">
        <v>14</v>
      </c>
      <c r="F15" s="37" t="s">
        <v>17</v>
      </c>
      <c r="H15" s="261" t="s">
        <v>193</v>
      </c>
      <c r="I15" s="262">
        <v>563389</v>
      </c>
      <c r="J15" s="262">
        <v>268367</v>
      </c>
      <c r="K15" s="262">
        <v>295022</v>
      </c>
      <c r="M15" s="126">
        <v>121019</v>
      </c>
      <c r="N15" s="126">
        <v>61921</v>
      </c>
      <c r="O15" s="126">
        <v>59098</v>
      </c>
      <c r="P15" s="109"/>
      <c r="Q15" s="116" t="s">
        <v>73</v>
      </c>
      <c r="R15" s="117">
        <v>147933</v>
      </c>
      <c r="S15" s="117">
        <v>68544</v>
      </c>
      <c r="T15" s="117">
        <v>79389</v>
      </c>
    </row>
    <row r="16" spans="1:20" ht="12.75">
      <c r="A16" s="28" t="s">
        <v>174</v>
      </c>
      <c r="C16" s="35" t="s">
        <v>76</v>
      </c>
      <c r="E16" s="37">
        <v>15</v>
      </c>
      <c r="F16" s="37" t="s">
        <v>19</v>
      </c>
      <c r="H16" s="261" t="s">
        <v>194</v>
      </c>
      <c r="I16" s="262">
        <v>519261</v>
      </c>
      <c r="J16" s="262">
        <v>244556</v>
      </c>
      <c r="K16" s="262">
        <v>274705</v>
      </c>
      <c r="M16" s="126">
        <v>122272</v>
      </c>
      <c r="N16" s="126">
        <v>62471</v>
      </c>
      <c r="O16" s="126">
        <v>59801</v>
      </c>
      <c r="P16" s="109"/>
      <c r="Q16" s="116" t="s">
        <v>75</v>
      </c>
      <c r="R16" s="117">
        <v>98209</v>
      </c>
      <c r="S16" s="117">
        <v>49277</v>
      </c>
      <c r="T16" s="117">
        <v>48932</v>
      </c>
    </row>
    <row r="17" spans="1:20" ht="12.75">
      <c r="A17" s="29" t="s">
        <v>175</v>
      </c>
      <c r="C17" s="35" t="s">
        <v>79</v>
      </c>
      <c r="E17" s="37">
        <v>16</v>
      </c>
      <c r="F17" s="37" t="s">
        <v>21</v>
      </c>
      <c r="H17" s="261" t="s">
        <v>195</v>
      </c>
      <c r="I17" s="262">
        <v>503389</v>
      </c>
      <c r="J17" s="262">
        <v>233302</v>
      </c>
      <c r="K17" s="262">
        <v>270087</v>
      </c>
      <c r="M17" s="126">
        <v>123722</v>
      </c>
      <c r="N17" s="126">
        <v>63080</v>
      </c>
      <c r="O17" s="126">
        <v>60642</v>
      </c>
      <c r="P17" s="109"/>
      <c r="Q17" s="116" t="s">
        <v>78</v>
      </c>
      <c r="R17" s="117">
        <v>108457</v>
      </c>
      <c r="S17" s="117">
        <v>52580</v>
      </c>
      <c r="T17" s="117">
        <v>55877</v>
      </c>
    </row>
    <row r="18" spans="1:20" ht="33.75" customHeight="1">
      <c r="A18" s="30" t="s">
        <v>287</v>
      </c>
      <c r="C18" s="35" t="s">
        <v>81</v>
      </c>
      <c r="E18" s="37">
        <v>17</v>
      </c>
      <c r="F18" s="37" t="s">
        <v>77</v>
      </c>
      <c r="H18" s="261" t="s">
        <v>196</v>
      </c>
      <c r="I18" s="262">
        <v>439872</v>
      </c>
      <c r="J18" s="262">
        <v>200142</v>
      </c>
      <c r="K18" s="262">
        <v>239730</v>
      </c>
      <c r="M18" s="126">
        <v>125124</v>
      </c>
      <c r="N18" s="126">
        <v>63639</v>
      </c>
      <c r="O18" s="126">
        <v>61485</v>
      </c>
      <c r="P18" s="109"/>
      <c r="Q18" s="116" t="s">
        <v>80</v>
      </c>
      <c r="R18" s="117">
        <v>258212</v>
      </c>
      <c r="S18" s="117">
        <v>125944</v>
      </c>
      <c r="T18" s="117">
        <v>132268</v>
      </c>
    </row>
    <row r="19" spans="1:20" ht="33.75" customHeight="1">
      <c r="A19" s="30" t="s">
        <v>290</v>
      </c>
      <c r="C19" s="35" t="s">
        <v>83</v>
      </c>
      <c r="E19" s="37">
        <v>18</v>
      </c>
      <c r="F19" s="37" t="s">
        <v>23</v>
      </c>
      <c r="H19" s="261" t="s">
        <v>197</v>
      </c>
      <c r="I19" s="262">
        <v>341916</v>
      </c>
      <c r="J19" s="262">
        <v>152813</v>
      </c>
      <c r="K19" s="262">
        <v>189103</v>
      </c>
      <c r="M19" s="126">
        <v>126598</v>
      </c>
      <c r="N19" s="126">
        <v>64282</v>
      </c>
      <c r="O19" s="126">
        <v>62316</v>
      </c>
      <c r="P19" s="109"/>
      <c r="Q19" s="116" t="s">
        <v>82</v>
      </c>
      <c r="R19" s="117">
        <v>24160</v>
      </c>
      <c r="S19" s="117">
        <v>12726</v>
      </c>
      <c r="T19" s="117">
        <v>11434</v>
      </c>
    </row>
    <row r="20" spans="1:20" ht="33.75" customHeight="1">
      <c r="A20" s="30" t="s">
        <v>292</v>
      </c>
      <c r="C20" s="35" t="s">
        <v>85</v>
      </c>
      <c r="E20" s="37">
        <v>19</v>
      </c>
      <c r="F20" s="37" t="s">
        <v>25</v>
      </c>
      <c r="H20" s="261" t="s">
        <v>198</v>
      </c>
      <c r="I20" s="262">
        <v>253646</v>
      </c>
      <c r="J20" s="262">
        <v>111646</v>
      </c>
      <c r="K20" s="262">
        <v>142000</v>
      </c>
      <c r="M20" s="126">
        <v>128143</v>
      </c>
      <c r="N20" s="126">
        <v>65043</v>
      </c>
      <c r="O20" s="126">
        <v>63100</v>
      </c>
      <c r="P20" s="109"/>
      <c r="Q20" s="116" t="s">
        <v>84</v>
      </c>
      <c r="R20" s="117">
        <v>377272</v>
      </c>
      <c r="S20" s="117">
        <v>184951</v>
      </c>
      <c r="T20" s="117">
        <v>192321</v>
      </c>
    </row>
    <row r="21" spans="1:20" ht="33.75" customHeight="1">
      <c r="A21" s="30" t="s">
        <v>295</v>
      </c>
      <c r="C21" s="35" t="s">
        <v>14</v>
      </c>
      <c r="E21" s="37">
        <v>20</v>
      </c>
      <c r="F21" s="37" t="s">
        <v>27</v>
      </c>
      <c r="H21" s="261" t="s">
        <v>199</v>
      </c>
      <c r="I21" s="262">
        <v>177853</v>
      </c>
      <c r="J21" s="262">
        <v>76747</v>
      </c>
      <c r="K21" s="262">
        <v>101106</v>
      </c>
      <c r="M21" s="126">
        <v>129625</v>
      </c>
      <c r="N21" s="126">
        <v>65820</v>
      </c>
      <c r="O21" s="126">
        <v>63805</v>
      </c>
      <c r="P21" s="109"/>
      <c r="Q21" s="116" t="s">
        <v>86</v>
      </c>
      <c r="R21" s="117">
        <v>651586</v>
      </c>
      <c r="S21" s="117">
        <v>319009</v>
      </c>
      <c r="T21" s="117">
        <v>332577</v>
      </c>
    </row>
    <row r="22" spans="1:20" ht="33.75" customHeight="1">
      <c r="A22" s="30" t="s">
        <v>416</v>
      </c>
      <c r="C22" s="35" t="s">
        <v>16</v>
      </c>
      <c r="E22" s="37">
        <v>55</v>
      </c>
      <c r="F22" s="37" t="s">
        <v>29</v>
      </c>
      <c r="H22" s="261" t="s">
        <v>200</v>
      </c>
      <c r="I22" s="262">
        <v>113108</v>
      </c>
      <c r="J22" s="262">
        <v>45521</v>
      </c>
      <c r="K22" s="262">
        <v>67587</v>
      </c>
      <c r="M22" s="126">
        <v>131107</v>
      </c>
      <c r="N22" s="126">
        <v>66558</v>
      </c>
      <c r="O22" s="126">
        <v>64549</v>
      </c>
      <c r="P22" s="109"/>
      <c r="Q22" s="116" t="s">
        <v>87</v>
      </c>
      <c r="R22" s="117">
        <v>6296</v>
      </c>
      <c r="S22" s="117">
        <v>3268</v>
      </c>
      <c r="T22" s="117">
        <v>3028</v>
      </c>
    </row>
    <row r="23" spans="1:20" ht="33.75" customHeight="1">
      <c r="A23" s="30" t="s">
        <v>301</v>
      </c>
      <c r="C23" s="36" t="s">
        <v>18</v>
      </c>
      <c r="E23" s="37">
        <v>66</v>
      </c>
      <c r="F23" s="37" t="s">
        <v>31</v>
      </c>
      <c r="H23" s="261" t="s">
        <v>100</v>
      </c>
      <c r="I23" s="262">
        <v>108506</v>
      </c>
      <c r="J23" s="262">
        <v>39978</v>
      </c>
      <c r="K23" s="262">
        <v>68528</v>
      </c>
      <c r="M23" s="126">
        <v>132790</v>
      </c>
      <c r="N23" s="126">
        <v>67353</v>
      </c>
      <c r="O23" s="126">
        <v>65437</v>
      </c>
      <c r="P23" s="109"/>
      <c r="Q23" s="121" t="s">
        <v>40</v>
      </c>
      <c r="R23" s="135">
        <f>SUM(R3:R22)</f>
        <v>7571345</v>
      </c>
      <c r="S23" s="135">
        <f>SUM(S3:S22)</f>
        <v>3653868</v>
      </c>
      <c r="T23" s="135">
        <f>SUM(T3:T22)</f>
        <v>3917477</v>
      </c>
    </row>
    <row r="24" spans="1:16" ht="33.75" customHeight="1" thickBot="1">
      <c r="A24" s="30" t="s">
        <v>303</v>
      </c>
      <c r="C24" s="35" t="s">
        <v>20</v>
      </c>
      <c r="E24" s="37">
        <v>77</v>
      </c>
      <c r="F24" s="37" t="s">
        <v>88</v>
      </c>
      <c r="M24" s="126">
        <v>133340</v>
      </c>
      <c r="N24" s="126">
        <v>67602</v>
      </c>
      <c r="O24" s="126">
        <v>65738</v>
      </c>
      <c r="P24" s="109"/>
    </row>
    <row r="25" spans="1:20" ht="33.75" customHeight="1">
      <c r="A25" s="30" t="s">
        <v>305</v>
      </c>
      <c r="C25" s="35" t="s">
        <v>22</v>
      </c>
      <c r="E25" s="37">
        <v>88</v>
      </c>
      <c r="F25" s="37" t="s">
        <v>89</v>
      </c>
      <c r="M25" s="126">
        <v>132165</v>
      </c>
      <c r="N25" s="126">
        <v>67024</v>
      </c>
      <c r="O25" s="126">
        <v>65141</v>
      </c>
      <c r="P25" s="109"/>
      <c r="Q25" s="530" t="s">
        <v>182</v>
      </c>
      <c r="R25" s="531"/>
      <c r="S25" s="531"/>
      <c r="T25" s="532"/>
    </row>
    <row r="26" spans="1:20" ht="15" customHeight="1" thickBot="1">
      <c r="A26" s="29" t="s">
        <v>352</v>
      </c>
      <c r="C26" s="35" t="s">
        <v>91</v>
      </c>
      <c r="E26" s="37">
        <v>98</v>
      </c>
      <c r="F26" s="37" t="s">
        <v>90</v>
      </c>
      <c r="M26" s="126">
        <v>129957</v>
      </c>
      <c r="N26" s="126">
        <v>65924</v>
      </c>
      <c r="O26" s="126">
        <v>64033</v>
      </c>
      <c r="P26" s="109"/>
      <c r="Q26" s="525" t="s">
        <v>183</v>
      </c>
      <c r="R26" s="526"/>
      <c r="S26" s="526"/>
      <c r="T26" s="527"/>
    </row>
    <row r="27" spans="1:20" s="136" customFormat="1" ht="26.25" customHeight="1">
      <c r="A27" s="289" t="s">
        <v>427</v>
      </c>
      <c r="C27" s="137" t="s">
        <v>24</v>
      </c>
      <c r="D27" s="138"/>
      <c r="E27" s="139"/>
      <c r="F27" s="139"/>
      <c r="M27" s="140">
        <v>127797</v>
      </c>
      <c r="N27" s="140">
        <v>64838</v>
      </c>
      <c r="O27" s="140">
        <v>62959</v>
      </c>
      <c r="P27" s="141"/>
      <c r="Q27" s="533" t="s">
        <v>37</v>
      </c>
      <c r="R27" s="142">
        <v>2015</v>
      </c>
      <c r="S27" s="143"/>
      <c r="T27" s="144"/>
    </row>
    <row r="28" spans="1:20" s="136" customFormat="1" ht="26.25" customHeight="1">
      <c r="A28" s="289" t="s">
        <v>428</v>
      </c>
      <c r="C28" s="137" t="s">
        <v>26</v>
      </c>
      <c r="D28" s="138"/>
      <c r="E28" s="145"/>
      <c r="F28" s="145"/>
      <c r="M28" s="140">
        <v>125232</v>
      </c>
      <c r="N28" s="140">
        <v>63602</v>
      </c>
      <c r="O28" s="140">
        <v>61630</v>
      </c>
      <c r="P28" s="141"/>
      <c r="Q28" s="534"/>
      <c r="R28" s="146" t="s">
        <v>40</v>
      </c>
      <c r="S28" s="147" t="s">
        <v>41</v>
      </c>
      <c r="T28" s="148" t="s">
        <v>42</v>
      </c>
    </row>
    <row r="29" spans="1:20" s="136" customFormat="1" ht="44.25" customHeight="1">
      <c r="A29" s="289" t="s">
        <v>429</v>
      </c>
      <c r="C29" s="137" t="s">
        <v>28</v>
      </c>
      <c r="D29" s="138"/>
      <c r="E29" s="145"/>
      <c r="F29" s="145"/>
      <c r="M29" s="140">
        <v>124055</v>
      </c>
      <c r="N29" s="140">
        <v>62761</v>
      </c>
      <c r="O29" s="140">
        <v>61294</v>
      </c>
      <c r="P29" s="141"/>
      <c r="Q29" s="149" t="s">
        <v>184</v>
      </c>
      <c r="R29" s="150"/>
      <c r="S29" s="151"/>
      <c r="T29" s="152"/>
    </row>
    <row r="30" spans="1:20" s="136" customFormat="1" ht="26.25" customHeight="1">
      <c r="A30" s="289" t="s">
        <v>430</v>
      </c>
      <c r="C30" s="137" t="s">
        <v>30</v>
      </c>
      <c r="D30" s="138"/>
      <c r="E30" s="145"/>
      <c r="F30" s="145"/>
      <c r="M30" s="140">
        <v>125190</v>
      </c>
      <c r="N30" s="140">
        <v>62619</v>
      </c>
      <c r="O30" s="140">
        <v>62571</v>
      </c>
      <c r="P30" s="141"/>
      <c r="Q30" s="153" t="s">
        <v>40</v>
      </c>
      <c r="R30" s="154">
        <v>7878783</v>
      </c>
      <c r="S30" s="155">
        <v>3810013</v>
      </c>
      <c r="T30" s="156">
        <v>4068770</v>
      </c>
    </row>
    <row r="31" spans="1:20" s="136" customFormat="1" ht="26.25" customHeight="1">
      <c r="A31" s="29" t="s">
        <v>431</v>
      </c>
      <c r="C31" s="137" t="s">
        <v>32</v>
      </c>
      <c r="D31" s="138"/>
      <c r="E31" s="145"/>
      <c r="F31" s="145"/>
      <c r="M31" s="140">
        <v>127692</v>
      </c>
      <c r="N31" s="140">
        <v>62895</v>
      </c>
      <c r="O31" s="140">
        <v>64797</v>
      </c>
      <c r="P31" s="141"/>
      <c r="Q31" s="157" t="s">
        <v>185</v>
      </c>
      <c r="R31" s="158">
        <v>603230</v>
      </c>
      <c r="S31" s="159">
        <v>309432</v>
      </c>
      <c r="T31" s="160">
        <v>293798</v>
      </c>
    </row>
    <row r="32" spans="1:20" ht="14.25" customHeight="1">
      <c r="A32" s="290" t="s">
        <v>432</v>
      </c>
      <c r="C32" s="35" t="s">
        <v>97</v>
      </c>
      <c r="M32" s="126">
        <v>129742</v>
      </c>
      <c r="N32" s="126">
        <v>62993</v>
      </c>
      <c r="O32" s="126">
        <v>66749</v>
      </c>
      <c r="P32" s="109"/>
      <c r="Q32" s="127" t="s">
        <v>186</v>
      </c>
      <c r="R32" s="128">
        <v>598182</v>
      </c>
      <c r="S32" s="129">
        <v>306434</v>
      </c>
      <c r="T32" s="130">
        <v>291748</v>
      </c>
    </row>
    <row r="33" spans="1:20" ht="12.75">
      <c r="A33" s="290" t="s">
        <v>433</v>
      </c>
      <c r="C33" s="286" t="s">
        <v>9</v>
      </c>
      <c r="M33" s="126">
        <v>131768</v>
      </c>
      <c r="N33" s="126">
        <v>63030</v>
      </c>
      <c r="O33" s="126">
        <v>68738</v>
      </c>
      <c r="P33" s="109"/>
      <c r="Q33" s="127" t="s">
        <v>187</v>
      </c>
      <c r="R33" s="128">
        <v>605068</v>
      </c>
      <c r="S33" s="129">
        <v>309819</v>
      </c>
      <c r="T33" s="130">
        <v>295249</v>
      </c>
    </row>
    <row r="34" spans="1:20" ht="25.5">
      <c r="A34" s="290" t="s">
        <v>434</v>
      </c>
      <c r="C34" s="35" t="s">
        <v>92</v>
      </c>
      <c r="M34" s="126">
        <v>132712</v>
      </c>
      <c r="N34" s="126">
        <v>62862</v>
      </c>
      <c r="O34" s="126">
        <v>69850</v>
      </c>
      <c r="P34" s="109"/>
      <c r="Q34" s="127" t="s">
        <v>188</v>
      </c>
      <c r="R34" s="128">
        <v>642476</v>
      </c>
      <c r="S34" s="129">
        <v>325752</v>
      </c>
      <c r="T34" s="130">
        <v>316724</v>
      </c>
    </row>
    <row r="35" spans="1:20" ht="12.75">
      <c r="A35" s="290" t="s">
        <v>435</v>
      </c>
      <c r="C35" s="35" t="s">
        <v>93</v>
      </c>
      <c r="M35" s="126">
        <v>131882</v>
      </c>
      <c r="N35" s="126">
        <v>62354</v>
      </c>
      <c r="O35" s="126">
        <v>69528</v>
      </c>
      <c r="P35" s="109"/>
      <c r="Q35" s="127" t="s">
        <v>189</v>
      </c>
      <c r="R35" s="128">
        <v>669960</v>
      </c>
      <c r="S35" s="129">
        <v>338888</v>
      </c>
      <c r="T35" s="130">
        <v>331072</v>
      </c>
    </row>
    <row r="36" spans="1:20" ht="25.5">
      <c r="A36" s="290" t="s">
        <v>436</v>
      </c>
      <c r="C36" s="35" t="s">
        <v>94</v>
      </c>
      <c r="M36" s="126">
        <v>129823</v>
      </c>
      <c r="N36" s="126">
        <v>61588</v>
      </c>
      <c r="O36" s="126">
        <v>68235</v>
      </c>
      <c r="P36" s="109"/>
      <c r="Q36" s="127" t="s">
        <v>190</v>
      </c>
      <c r="R36" s="128">
        <v>635633</v>
      </c>
      <c r="S36" s="129">
        <v>319048</v>
      </c>
      <c r="T36" s="130">
        <v>316585</v>
      </c>
    </row>
    <row r="37" spans="1:20" ht="25.5">
      <c r="A37" s="290" t="s">
        <v>437</v>
      </c>
      <c r="C37" s="35" t="s">
        <v>95</v>
      </c>
      <c r="D37" s="33"/>
      <c r="M37" s="126">
        <v>127922</v>
      </c>
      <c r="N37" s="126">
        <v>60850</v>
      </c>
      <c r="O37" s="126">
        <v>67072</v>
      </c>
      <c r="P37" s="109"/>
      <c r="Q37" s="127" t="s">
        <v>191</v>
      </c>
      <c r="R37" s="128">
        <v>657874</v>
      </c>
      <c r="S37" s="129">
        <v>313458</v>
      </c>
      <c r="T37" s="130">
        <v>344416</v>
      </c>
    </row>
    <row r="38" spans="1:20" ht="12.75">
      <c r="A38" s="286" t="s">
        <v>438</v>
      </c>
      <c r="C38" s="35" t="s">
        <v>96</v>
      </c>
      <c r="D38" s="34"/>
      <c r="M38" s="126">
        <v>126082</v>
      </c>
      <c r="N38" s="126">
        <v>60165</v>
      </c>
      <c r="O38" s="126">
        <v>65917</v>
      </c>
      <c r="P38" s="109"/>
      <c r="Q38" s="127" t="s">
        <v>192</v>
      </c>
      <c r="R38" s="128">
        <v>614779</v>
      </c>
      <c r="S38" s="129">
        <v>293158</v>
      </c>
      <c r="T38" s="130">
        <v>321621</v>
      </c>
    </row>
    <row r="39" spans="1:20" ht="12.75">
      <c r="A39" s="107" t="s">
        <v>439</v>
      </c>
      <c r="C39" s="35" t="s">
        <v>98</v>
      </c>
      <c r="D39" s="34"/>
      <c r="M39" s="126">
        <v>123600</v>
      </c>
      <c r="N39" s="126">
        <v>59117</v>
      </c>
      <c r="O39" s="126">
        <v>64483</v>
      </c>
      <c r="P39" s="109"/>
      <c r="Q39" s="127" t="s">
        <v>193</v>
      </c>
      <c r="R39" s="128">
        <v>536343</v>
      </c>
      <c r="S39" s="129">
        <v>254902</v>
      </c>
      <c r="T39" s="130">
        <v>281441</v>
      </c>
    </row>
    <row r="40" spans="1:20" ht="12.75">
      <c r="A40" s="111" t="s">
        <v>440</v>
      </c>
      <c r="C40" s="35" t="s">
        <v>99</v>
      </c>
      <c r="D40" s="34"/>
      <c r="M40" s="126">
        <v>120324</v>
      </c>
      <c r="N40" s="126">
        <v>57551</v>
      </c>
      <c r="O40" s="126">
        <v>62773</v>
      </c>
      <c r="P40" s="109"/>
      <c r="Q40" s="127" t="s">
        <v>194</v>
      </c>
      <c r="R40" s="128">
        <v>516837</v>
      </c>
      <c r="S40" s="129">
        <v>242123</v>
      </c>
      <c r="T40" s="130">
        <v>274714</v>
      </c>
    </row>
    <row r="41" spans="1:20" ht="12.75">
      <c r="A41" s="28" t="s">
        <v>441</v>
      </c>
      <c r="M41" s="126">
        <v>116606</v>
      </c>
      <c r="N41" s="126">
        <v>55686</v>
      </c>
      <c r="O41" s="126">
        <v>60920</v>
      </c>
      <c r="P41" s="109"/>
      <c r="Q41" s="127" t="s">
        <v>195</v>
      </c>
      <c r="R41" s="128">
        <v>489703</v>
      </c>
      <c r="S41" s="129">
        <v>225926</v>
      </c>
      <c r="T41" s="130">
        <v>263777</v>
      </c>
    </row>
    <row r="42" spans="1:20" ht="12.75">
      <c r="A42" s="28" t="s">
        <v>442</v>
      </c>
      <c r="M42" s="126">
        <v>112852</v>
      </c>
      <c r="N42" s="126">
        <v>53849</v>
      </c>
      <c r="O42" s="126">
        <v>59003</v>
      </c>
      <c r="P42" s="109"/>
      <c r="Q42" s="127" t="s">
        <v>196</v>
      </c>
      <c r="R42" s="128">
        <v>406084</v>
      </c>
      <c r="S42" s="129">
        <v>183930</v>
      </c>
      <c r="T42" s="130">
        <v>222154</v>
      </c>
    </row>
    <row r="43" spans="1:20" ht="12.75">
      <c r="A43" s="28" t="s">
        <v>443</v>
      </c>
      <c r="M43" s="126">
        <v>108852</v>
      </c>
      <c r="N43" s="126">
        <v>51919</v>
      </c>
      <c r="O43" s="126">
        <v>56933</v>
      </c>
      <c r="P43" s="109"/>
      <c r="Q43" s="127" t="s">
        <v>197</v>
      </c>
      <c r="R43" s="128">
        <v>309925</v>
      </c>
      <c r="S43" s="129">
        <v>138521</v>
      </c>
      <c r="T43" s="130">
        <v>171404</v>
      </c>
    </row>
    <row r="44" spans="1:20" ht="12.75">
      <c r="A44" s="286" t="s">
        <v>444</v>
      </c>
      <c r="M44" s="126">
        <v>105945</v>
      </c>
      <c r="N44" s="126">
        <v>50470</v>
      </c>
      <c r="O44" s="126">
        <v>55475</v>
      </c>
      <c r="P44" s="109"/>
      <c r="Q44" s="127" t="s">
        <v>198</v>
      </c>
      <c r="R44" s="128">
        <v>230197</v>
      </c>
      <c r="S44" s="129">
        <v>101631</v>
      </c>
      <c r="T44" s="130">
        <v>128566</v>
      </c>
    </row>
    <row r="45" spans="1:20" ht="15">
      <c r="A45" s="291" t="s">
        <v>445</v>
      </c>
      <c r="M45" s="126">
        <v>104800</v>
      </c>
      <c r="N45" s="126">
        <v>49806</v>
      </c>
      <c r="O45" s="126">
        <v>54994</v>
      </c>
      <c r="P45" s="109"/>
      <c r="Q45" s="127" t="s">
        <v>199</v>
      </c>
      <c r="R45" s="128">
        <v>158670</v>
      </c>
      <c r="S45" s="129">
        <v>68583</v>
      </c>
      <c r="T45" s="130">
        <v>90087</v>
      </c>
    </row>
    <row r="46" spans="1:20" ht="15">
      <c r="A46" s="291" t="s">
        <v>446</v>
      </c>
      <c r="M46" s="126">
        <v>104794</v>
      </c>
      <c r="N46" s="126">
        <v>49648</v>
      </c>
      <c r="O46" s="126">
        <v>55146</v>
      </c>
      <c r="P46" s="109"/>
      <c r="Q46" s="127" t="s">
        <v>200</v>
      </c>
      <c r="R46" s="128">
        <v>103406</v>
      </c>
      <c r="S46" s="129">
        <v>41392</v>
      </c>
      <c r="T46" s="130">
        <v>62014</v>
      </c>
    </row>
    <row r="47" spans="1:20" ht="15.75" thickBot="1">
      <c r="A47" s="291" t="s">
        <v>447</v>
      </c>
      <c r="M47" s="126">
        <v>104561</v>
      </c>
      <c r="N47" s="126">
        <v>49381</v>
      </c>
      <c r="O47" s="126">
        <v>55180</v>
      </c>
      <c r="P47" s="109"/>
      <c r="Q47" s="131" t="s">
        <v>100</v>
      </c>
      <c r="R47" s="132">
        <v>100416</v>
      </c>
      <c r="S47" s="133">
        <v>37016</v>
      </c>
      <c r="T47" s="134">
        <v>63400</v>
      </c>
    </row>
    <row r="48" spans="1:20" ht="15">
      <c r="A48" s="291" t="s">
        <v>448</v>
      </c>
      <c r="M48" s="126">
        <v>104278</v>
      </c>
      <c r="N48" s="126">
        <v>49084</v>
      </c>
      <c r="O48" s="126">
        <v>55194</v>
      </c>
      <c r="P48" s="109"/>
      <c r="Q48" s="109"/>
      <c r="R48" s="109"/>
      <c r="S48" s="109"/>
      <c r="T48" s="109"/>
    </row>
    <row r="49" spans="1:20" ht="15">
      <c r="A49" s="291" t="s">
        <v>449</v>
      </c>
      <c r="M49" s="126">
        <v>103962</v>
      </c>
      <c r="N49" s="126">
        <v>48778</v>
      </c>
      <c r="O49" s="126">
        <v>55184</v>
      </c>
      <c r="P49" s="109"/>
      <c r="Q49" s="109"/>
      <c r="R49" s="109"/>
      <c r="S49" s="109"/>
      <c r="T49" s="109"/>
    </row>
    <row r="50" spans="1:20" ht="15">
      <c r="A50" s="291" t="s">
        <v>450</v>
      </c>
      <c r="M50" s="126">
        <v>103448</v>
      </c>
      <c r="N50" s="126">
        <v>48396</v>
      </c>
      <c r="O50" s="126">
        <v>55052</v>
      </c>
      <c r="P50" s="109"/>
      <c r="Q50" s="109"/>
      <c r="R50" s="109"/>
      <c r="S50" s="109"/>
      <c r="T50" s="109"/>
    </row>
    <row r="51" spans="1:20" ht="15">
      <c r="A51" s="291" t="s">
        <v>451</v>
      </c>
      <c r="M51" s="126">
        <v>102715</v>
      </c>
      <c r="N51" s="126">
        <v>47923</v>
      </c>
      <c r="O51" s="126">
        <v>54792</v>
      </c>
      <c r="P51" s="109"/>
      <c r="Q51" s="109"/>
      <c r="R51" s="109"/>
      <c r="S51" s="109"/>
      <c r="T51" s="109"/>
    </row>
    <row r="52" spans="1:20" ht="15">
      <c r="A52" s="291" t="s">
        <v>351</v>
      </c>
      <c r="M52" s="126">
        <v>101971</v>
      </c>
      <c r="N52" s="126">
        <v>47444</v>
      </c>
      <c r="O52" s="126">
        <v>54527</v>
      </c>
      <c r="P52" s="109"/>
      <c r="Q52" s="109"/>
      <c r="R52" s="109"/>
      <c r="S52" s="109"/>
      <c r="T52" s="109"/>
    </row>
    <row r="53" spans="1:20" ht="15">
      <c r="A53" s="291" t="s">
        <v>452</v>
      </c>
      <c r="M53" s="126">
        <v>101260</v>
      </c>
      <c r="N53" s="126">
        <v>46986</v>
      </c>
      <c r="O53" s="126">
        <v>54274</v>
      </c>
      <c r="P53" s="109"/>
      <c r="Q53" s="109"/>
      <c r="R53" s="109"/>
      <c r="S53" s="109"/>
      <c r="T53" s="109"/>
    </row>
    <row r="54" spans="1:20" ht="15">
      <c r="A54" s="291" t="s">
        <v>453</v>
      </c>
      <c r="M54" s="126">
        <v>99728</v>
      </c>
      <c r="N54" s="126">
        <v>46141</v>
      </c>
      <c r="O54" s="126">
        <v>53587</v>
      </c>
      <c r="P54" s="109"/>
      <c r="Q54" s="109"/>
      <c r="R54" s="109"/>
      <c r="S54" s="109"/>
      <c r="T54" s="109"/>
    </row>
    <row r="55" spans="1:20" ht="12.75">
      <c r="A55" s="286" t="s">
        <v>399</v>
      </c>
      <c r="M55" s="126">
        <v>97001</v>
      </c>
      <c r="N55" s="126">
        <v>44730</v>
      </c>
      <c r="O55" s="126">
        <v>52271</v>
      </c>
      <c r="P55" s="109"/>
      <c r="Q55" s="109"/>
      <c r="R55" s="109"/>
      <c r="S55" s="109"/>
      <c r="T55" s="109"/>
    </row>
    <row r="56" spans="1:20" ht="75">
      <c r="A56" s="279" t="s">
        <v>400</v>
      </c>
      <c r="M56" s="126">
        <v>93445</v>
      </c>
      <c r="N56" s="126">
        <v>42931</v>
      </c>
      <c r="O56" s="126">
        <v>50514</v>
      </c>
      <c r="P56" s="109"/>
      <c r="Q56" s="109"/>
      <c r="R56" s="109"/>
      <c r="S56" s="109"/>
      <c r="T56" s="109"/>
    </row>
    <row r="57" spans="1:20" ht="45">
      <c r="A57" s="280" t="s">
        <v>401</v>
      </c>
      <c r="M57" s="126">
        <v>89853</v>
      </c>
      <c r="N57" s="126">
        <v>41126</v>
      </c>
      <c r="O57" s="126">
        <v>48727</v>
      </c>
      <c r="P57" s="109"/>
      <c r="Q57" s="109"/>
      <c r="R57" s="109"/>
      <c r="S57" s="109"/>
      <c r="T57" s="109"/>
    </row>
    <row r="58" spans="1:20" ht="30">
      <c r="A58" s="280" t="s">
        <v>402</v>
      </c>
      <c r="M58" s="126">
        <v>86123</v>
      </c>
      <c r="N58" s="126">
        <v>39261</v>
      </c>
      <c r="O58" s="126">
        <v>46862</v>
      </c>
      <c r="P58" s="109"/>
      <c r="Q58" s="109"/>
      <c r="R58" s="109"/>
      <c r="S58" s="109"/>
      <c r="T58" s="109"/>
    </row>
    <row r="59" spans="1:20" ht="60">
      <c r="A59" s="280" t="s">
        <v>403</v>
      </c>
      <c r="M59" s="126">
        <v>82296</v>
      </c>
      <c r="N59" s="126">
        <v>37385</v>
      </c>
      <c r="O59" s="126">
        <v>44911</v>
      </c>
      <c r="P59" s="109"/>
      <c r="Q59" s="109"/>
      <c r="R59" s="109"/>
      <c r="S59" s="109"/>
      <c r="T59" s="109"/>
    </row>
    <row r="60" spans="1:20" ht="30">
      <c r="A60" s="280" t="s">
        <v>404</v>
      </c>
      <c r="M60" s="126">
        <v>78491</v>
      </c>
      <c r="N60" s="126">
        <v>35569</v>
      </c>
      <c r="O60" s="126">
        <v>42922</v>
      </c>
      <c r="P60" s="109"/>
      <c r="Q60" s="109"/>
      <c r="R60" s="109"/>
      <c r="S60" s="109"/>
      <c r="T60" s="109"/>
    </row>
    <row r="61" spans="1:20" ht="30">
      <c r="A61" s="280" t="s">
        <v>405</v>
      </c>
      <c r="M61" s="126">
        <v>74708</v>
      </c>
      <c r="N61" s="126">
        <v>33799</v>
      </c>
      <c r="O61" s="126">
        <v>40909</v>
      </c>
      <c r="P61" s="109"/>
      <c r="Q61" s="109"/>
      <c r="R61" s="109"/>
      <c r="S61" s="109"/>
      <c r="T61" s="109"/>
    </row>
    <row r="62" spans="1:20" ht="45">
      <c r="A62" s="280" t="s">
        <v>406</v>
      </c>
      <c r="M62" s="126">
        <v>70811</v>
      </c>
      <c r="N62" s="126">
        <v>31979</v>
      </c>
      <c r="O62" s="126">
        <v>38832</v>
      </c>
      <c r="P62" s="109"/>
      <c r="Q62" s="109"/>
      <c r="R62" s="109"/>
      <c r="S62" s="109"/>
      <c r="T62" s="109"/>
    </row>
    <row r="63" spans="13:20" ht="12.75">
      <c r="M63" s="126">
        <v>66807</v>
      </c>
      <c r="N63" s="126">
        <v>30117</v>
      </c>
      <c r="O63" s="126">
        <v>36690</v>
      </c>
      <c r="P63" s="109"/>
      <c r="Q63" s="109"/>
      <c r="R63" s="109"/>
      <c r="S63" s="109"/>
      <c r="T63" s="109"/>
    </row>
    <row r="64" spans="13:20" ht="12.75">
      <c r="M64" s="126">
        <v>63071</v>
      </c>
      <c r="N64" s="126">
        <v>28387</v>
      </c>
      <c r="O64" s="126">
        <v>34684</v>
      </c>
      <c r="P64" s="109"/>
      <c r="Q64" s="109"/>
      <c r="R64" s="109"/>
      <c r="S64" s="109"/>
      <c r="T64" s="109"/>
    </row>
    <row r="65" spans="13:20" ht="12.75">
      <c r="M65" s="126">
        <v>59761</v>
      </c>
      <c r="N65" s="126">
        <v>26856</v>
      </c>
      <c r="O65" s="126">
        <v>32905</v>
      </c>
      <c r="P65" s="109"/>
      <c r="Q65" s="109"/>
      <c r="R65" s="109"/>
      <c r="S65" s="109"/>
      <c r="T65" s="109"/>
    </row>
    <row r="66" spans="13:20" ht="12.75">
      <c r="M66" s="126">
        <v>56749</v>
      </c>
      <c r="N66" s="126">
        <v>25466</v>
      </c>
      <c r="O66" s="126">
        <v>31283</v>
      </c>
      <c r="P66" s="109"/>
      <c r="Q66" s="109"/>
      <c r="R66" s="109"/>
      <c r="S66" s="109"/>
      <c r="T66" s="109"/>
    </row>
    <row r="67" spans="13:20" ht="12.75">
      <c r="M67" s="126">
        <v>53748</v>
      </c>
      <c r="N67" s="126">
        <v>24086</v>
      </c>
      <c r="O67" s="126">
        <v>29662</v>
      </c>
      <c r="P67" s="109"/>
      <c r="Q67" s="109"/>
      <c r="R67" s="109"/>
      <c r="S67" s="109"/>
      <c r="T67" s="109"/>
    </row>
    <row r="68" spans="13:20" ht="12.75">
      <c r="M68" s="126">
        <v>50833</v>
      </c>
      <c r="N68" s="126">
        <v>22745</v>
      </c>
      <c r="O68" s="126">
        <v>28088</v>
      </c>
      <c r="P68" s="109"/>
      <c r="Q68" s="109"/>
      <c r="R68" s="109"/>
      <c r="S68" s="109"/>
      <c r="T68" s="109"/>
    </row>
    <row r="69" spans="13:20" ht="12.75">
      <c r="M69" s="126">
        <v>47916</v>
      </c>
      <c r="N69" s="126">
        <v>21407</v>
      </c>
      <c r="O69" s="126">
        <v>26509</v>
      </c>
      <c r="P69" s="109"/>
      <c r="Q69" s="109"/>
      <c r="R69" s="109"/>
      <c r="S69" s="109"/>
      <c r="T69" s="109"/>
    </row>
    <row r="70" spans="13:20" ht="12.75">
      <c r="M70" s="126">
        <v>44929</v>
      </c>
      <c r="N70" s="126">
        <v>20042</v>
      </c>
      <c r="O70" s="126">
        <v>24887</v>
      </c>
      <c r="P70" s="109"/>
      <c r="Q70" s="109"/>
      <c r="R70" s="109"/>
      <c r="S70" s="109"/>
      <c r="T70" s="109"/>
    </row>
    <row r="71" spans="13:20" ht="12.75">
      <c r="M71" s="126">
        <v>41939</v>
      </c>
      <c r="N71" s="126">
        <v>18676</v>
      </c>
      <c r="O71" s="126">
        <v>23263</v>
      </c>
      <c r="P71" s="109"/>
      <c r="Q71" s="109"/>
      <c r="R71" s="109"/>
      <c r="S71" s="109"/>
      <c r="T71" s="109"/>
    </row>
    <row r="72" spans="13:20" ht="12.75">
      <c r="M72" s="126">
        <v>39086</v>
      </c>
      <c r="N72" s="126">
        <v>17369</v>
      </c>
      <c r="O72" s="126">
        <v>21717</v>
      </c>
      <c r="P72" s="109"/>
      <c r="Q72" s="109"/>
      <c r="R72" s="109"/>
      <c r="S72" s="109"/>
      <c r="T72" s="109"/>
    </row>
    <row r="73" spans="13:20" ht="12.75">
      <c r="M73" s="126">
        <v>36348</v>
      </c>
      <c r="N73" s="126">
        <v>16117</v>
      </c>
      <c r="O73" s="126">
        <v>20231</v>
      </c>
      <c r="P73" s="109"/>
      <c r="Q73" s="109"/>
      <c r="R73" s="109"/>
      <c r="S73" s="109"/>
      <c r="T73" s="109"/>
    </row>
    <row r="74" spans="13:20" ht="12.75">
      <c r="M74" s="126">
        <v>33755</v>
      </c>
      <c r="N74" s="126">
        <v>14898</v>
      </c>
      <c r="O74" s="126">
        <v>18857</v>
      </c>
      <c r="P74" s="109"/>
      <c r="Q74" s="109"/>
      <c r="R74" s="109"/>
      <c r="S74" s="109"/>
      <c r="T74" s="109"/>
    </row>
    <row r="75" spans="13:20" ht="12.75">
      <c r="M75" s="126">
        <v>31333</v>
      </c>
      <c r="N75" s="126">
        <v>13708</v>
      </c>
      <c r="O75" s="126">
        <v>17625</v>
      </c>
      <c r="P75" s="109"/>
      <c r="Q75" s="109"/>
      <c r="R75" s="109"/>
      <c r="S75" s="109"/>
      <c r="T75" s="109"/>
    </row>
    <row r="76" spans="13:20" ht="12.75">
      <c r="M76" s="126">
        <v>28832</v>
      </c>
      <c r="N76" s="126">
        <v>12440</v>
      </c>
      <c r="O76" s="126">
        <v>16392</v>
      </c>
      <c r="P76" s="109"/>
      <c r="Q76" s="109"/>
      <c r="R76" s="109"/>
      <c r="S76" s="109"/>
      <c r="T76" s="109"/>
    </row>
    <row r="77" spans="13:20" ht="12.75">
      <c r="M77" s="126">
        <v>26662</v>
      </c>
      <c r="N77" s="126">
        <v>11342</v>
      </c>
      <c r="O77" s="126">
        <v>15320</v>
      </c>
      <c r="P77" s="109"/>
      <c r="Q77" s="109"/>
      <c r="R77" s="109"/>
      <c r="S77" s="109"/>
      <c r="T77" s="109"/>
    </row>
    <row r="78" spans="13:20" ht="12.75">
      <c r="M78" s="126">
        <v>24625</v>
      </c>
      <c r="N78" s="126">
        <v>10306</v>
      </c>
      <c r="O78" s="126">
        <v>14319</v>
      </c>
      <c r="P78" s="109"/>
      <c r="Q78" s="109"/>
      <c r="R78" s="109"/>
      <c r="S78" s="109"/>
      <c r="T78" s="109"/>
    </row>
    <row r="79" spans="13:20" ht="12.75">
      <c r="M79" s="126">
        <v>22734</v>
      </c>
      <c r="N79" s="126">
        <v>9334</v>
      </c>
      <c r="O79" s="126">
        <v>13400</v>
      </c>
      <c r="P79" s="109"/>
      <c r="Q79" s="109"/>
      <c r="R79" s="109"/>
      <c r="S79" s="109"/>
      <c r="T79" s="109"/>
    </row>
    <row r="80" spans="13:20" ht="12.75">
      <c r="M80" s="126">
        <v>20994</v>
      </c>
      <c r="N80" s="126">
        <v>8432</v>
      </c>
      <c r="O80" s="126">
        <v>12562</v>
      </c>
      <c r="P80" s="109"/>
      <c r="Q80" s="109"/>
      <c r="R80" s="109"/>
      <c r="S80" s="109"/>
      <c r="T80" s="109"/>
    </row>
    <row r="81" spans="13:20" ht="12.75">
      <c r="M81" s="126">
        <v>19408</v>
      </c>
      <c r="N81" s="126">
        <v>7603</v>
      </c>
      <c r="O81" s="126">
        <v>11805</v>
      </c>
      <c r="P81" s="109"/>
      <c r="Q81" s="109"/>
      <c r="R81" s="109"/>
      <c r="S81" s="109"/>
      <c r="T81" s="109"/>
    </row>
    <row r="82" spans="13:20" ht="12.75">
      <c r="M82" s="126">
        <v>17988</v>
      </c>
      <c r="N82" s="126">
        <v>7002</v>
      </c>
      <c r="O82" s="126">
        <v>10986</v>
      </c>
      <c r="P82" s="109"/>
      <c r="Q82" s="109"/>
      <c r="R82" s="109"/>
      <c r="S82" s="109"/>
      <c r="T82" s="109"/>
    </row>
    <row r="83" spans="13:20" ht="12.75">
      <c r="M83" s="126">
        <v>16675</v>
      </c>
      <c r="N83" s="126">
        <v>6510</v>
      </c>
      <c r="O83" s="126">
        <v>10165</v>
      </c>
      <c r="P83" s="109"/>
      <c r="Q83" s="109"/>
      <c r="R83" s="109"/>
      <c r="S83" s="109"/>
      <c r="T83" s="109"/>
    </row>
    <row r="84" spans="13:20" ht="12.75">
      <c r="M84" s="126">
        <v>15472</v>
      </c>
      <c r="N84" s="126">
        <v>6134</v>
      </c>
      <c r="O84" s="126">
        <v>9338</v>
      </c>
      <c r="P84" s="109"/>
      <c r="Q84" s="109"/>
      <c r="R84" s="109"/>
      <c r="S84" s="109"/>
      <c r="T84" s="109"/>
    </row>
    <row r="85" spans="13:20" ht="12.75">
      <c r="M85" s="116">
        <v>89747</v>
      </c>
      <c r="N85" s="116">
        <v>33084</v>
      </c>
      <c r="O85" s="116">
        <v>56663</v>
      </c>
      <c r="P85" s="109"/>
      <c r="Q85" s="109"/>
      <c r="R85" s="109"/>
      <c r="S85" s="109"/>
      <c r="T85" s="109"/>
    </row>
  </sheetData>
  <sheetProtection/>
  <mergeCells count="8">
    <mergeCell ref="Q1:T1"/>
    <mergeCell ref="H2:K2"/>
    <mergeCell ref="H3:H4"/>
    <mergeCell ref="Q25:T25"/>
    <mergeCell ref="Q26:T26"/>
    <mergeCell ref="Q27:Q28"/>
    <mergeCell ref="H1:K1"/>
    <mergeCell ref="L1:O1"/>
  </mergeCells>
  <dataValidations count="1">
    <dataValidation type="list" allowBlank="1" showInputMessage="1" showErrorMessage="1" sqref="A10">
      <formula1>$A$13:$A$41</formula1>
    </dataValidation>
  </dataValidations>
  <printOptions/>
  <pageMargins left="0.75" right="0.75" top="1" bottom="1" header="0" footer="0"/>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dimension ref="A1:S64"/>
  <sheetViews>
    <sheetView zoomScale="80" zoomScaleNormal="80" zoomScaleSheetLayoutView="70" zoomScalePageLayoutView="0" workbookViewId="0" topLeftCell="A5">
      <selection activeCell="A12" sqref="A12:A37"/>
    </sheetView>
  </sheetViews>
  <sheetFormatPr defaultColWidth="11.421875" defaultRowHeight="15"/>
  <cols>
    <col min="1" max="1" width="22.00390625" style="1" customWidth="1"/>
    <col min="2" max="2" width="9.28125" style="1" customWidth="1"/>
    <col min="3" max="3" width="22.421875" style="1" customWidth="1"/>
    <col min="4" max="6" width="20.28125" style="1" customWidth="1"/>
    <col min="7" max="7" width="16.57421875" style="1" customWidth="1"/>
    <col min="8" max="8" width="16.28125" style="1" customWidth="1"/>
    <col min="9" max="9" width="11.8515625" style="1" customWidth="1"/>
    <col min="10" max="10" width="16.00390625" style="1" customWidth="1"/>
    <col min="11" max="11" width="12.00390625" style="1" customWidth="1"/>
    <col min="12" max="12" width="15.8515625" style="1" customWidth="1"/>
    <col min="13" max="13" width="12.00390625" style="1" customWidth="1"/>
    <col min="14" max="14" width="15.28125" style="1" customWidth="1"/>
    <col min="15" max="15" width="11.7109375" style="1" customWidth="1"/>
    <col min="16" max="16" width="8.7109375" style="2" customWidth="1"/>
    <col min="17" max="17" width="9.57421875" style="2" customWidth="1"/>
    <col min="18" max="18" width="15.28125" style="2" customWidth="1"/>
    <col min="19" max="19" width="13.28125" style="1" customWidth="1"/>
    <col min="20" max="16384" width="11.421875" style="1" customWidth="1"/>
  </cols>
  <sheetData>
    <row r="1" spans="1:19" s="17" customFormat="1" ht="39.75" customHeight="1">
      <c r="A1" s="371"/>
      <c r="B1" s="357" t="s">
        <v>144</v>
      </c>
      <c r="C1" s="357"/>
      <c r="D1" s="357"/>
      <c r="E1" s="357"/>
      <c r="F1" s="357"/>
      <c r="G1" s="357"/>
      <c r="H1" s="357"/>
      <c r="I1" s="357"/>
      <c r="J1" s="357"/>
      <c r="K1" s="357"/>
      <c r="L1" s="357"/>
      <c r="M1" s="357"/>
      <c r="N1" s="357"/>
      <c r="O1" s="357"/>
      <c r="P1" s="357"/>
      <c r="Q1" s="357"/>
      <c r="R1" s="574"/>
      <c r="S1" s="574"/>
    </row>
    <row r="2" spans="1:19" s="17" customFormat="1" ht="40.5" customHeight="1">
      <c r="A2" s="371"/>
      <c r="B2" s="357" t="s">
        <v>145</v>
      </c>
      <c r="C2" s="357"/>
      <c r="D2" s="357"/>
      <c r="E2" s="357"/>
      <c r="F2" s="357"/>
      <c r="G2" s="357"/>
      <c r="H2" s="357"/>
      <c r="I2" s="357"/>
      <c r="J2" s="357"/>
      <c r="K2" s="357"/>
      <c r="L2" s="357"/>
      <c r="M2" s="357"/>
      <c r="N2" s="357"/>
      <c r="O2" s="357"/>
      <c r="P2" s="357"/>
      <c r="Q2" s="357"/>
      <c r="R2" s="574"/>
      <c r="S2" s="574"/>
    </row>
    <row r="3" spans="1:19" s="17" customFormat="1" ht="42.75" customHeight="1">
      <c r="A3" s="371"/>
      <c r="B3" s="357" t="s">
        <v>146</v>
      </c>
      <c r="C3" s="357"/>
      <c r="D3" s="357"/>
      <c r="E3" s="357"/>
      <c r="F3" s="357"/>
      <c r="G3" s="357"/>
      <c r="H3" s="357"/>
      <c r="I3" s="357"/>
      <c r="J3" s="357"/>
      <c r="K3" s="357"/>
      <c r="L3" s="357"/>
      <c r="M3" s="357"/>
      <c r="N3" s="357"/>
      <c r="O3" s="357"/>
      <c r="P3" s="357"/>
      <c r="Q3" s="357"/>
      <c r="R3" s="574"/>
      <c r="S3" s="574"/>
    </row>
    <row r="4" spans="1:19" s="17" customFormat="1" ht="33.75" customHeight="1">
      <c r="A4" s="371"/>
      <c r="B4" s="374" t="s">
        <v>203</v>
      </c>
      <c r="C4" s="374"/>
      <c r="D4" s="374"/>
      <c r="E4" s="374"/>
      <c r="F4" s="374"/>
      <c r="G4" s="374"/>
      <c r="H4" s="374"/>
      <c r="I4" s="374"/>
      <c r="J4" s="374"/>
      <c r="K4" s="374"/>
      <c r="L4" s="374"/>
      <c r="M4" s="374"/>
      <c r="N4" s="170"/>
      <c r="O4" s="405" t="s">
        <v>237</v>
      </c>
      <c r="P4" s="405"/>
      <c r="Q4" s="405"/>
      <c r="R4" s="574"/>
      <c r="S4" s="574"/>
    </row>
    <row r="5" spans="1:15" ht="12" customHeight="1">
      <c r="A5" s="24"/>
      <c r="B5" s="13"/>
      <c r="C5" s="13"/>
      <c r="D5" s="13"/>
      <c r="E5" s="13"/>
      <c r="F5" s="13"/>
      <c r="G5" s="13"/>
      <c r="H5" s="13"/>
      <c r="I5" s="13"/>
      <c r="J5" s="13"/>
      <c r="K5" s="13"/>
      <c r="L5" s="13"/>
      <c r="M5" s="13"/>
      <c r="N5" s="13"/>
      <c r="O5" s="13"/>
    </row>
    <row r="6" spans="1:19" ht="31.5" customHeight="1">
      <c r="A6" s="101" t="s">
        <v>220</v>
      </c>
      <c r="B6" s="544"/>
      <c r="C6" s="544"/>
      <c r="D6" s="103"/>
      <c r="E6" s="103"/>
      <c r="F6" s="103"/>
      <c r="G6" s="103"/>
      <c r="H6" s="103"/>
      <c r="I6" s="103"/>
      <c r="J6" s="103"/>
      <c r="K6" s="103"/>
      <c r="L6" s="103"/>
      <c r="M6" s="103"/>
      <c r="N6" s="103"/>
      <c r="O6" s="103"/>
      <c r="P6" s="104"/>
      <c r="Q6" s="104"/>
      <c r="R6" s="104"/>
      <c r="S6" s="105"/>
    </row>
    <row r="7" spans="1:18" s="54" customFormat="1" ht="31.5" customHeight="1">
      <c r="A7" s="101" t="s">
        <v>2</v>
      </c>
      <c r="B7" s="538"/>
      <c r="C7" s="538"/>
      <c r="D7" s="106"/>
      <c r="E7" s="106"/>
      <c r="F7" s="106"/>
      <c r="G7" s="106"/>
      <c r="H7" s="106"/>
      <c r="I7" s="106"/>
      <c r="J7" s="106"/>
      <c r="K7" s="106"/>
      <c r="L7" s="106"/>
      <c r="M7" s="106"/>
      <c r="N7" s="106"/>
      <c r="O7" s="106"/>
      <c r="P7" s="53"/>
      <c r="Q7" s="53"/>
      <c r="R7" s="53"/>
    </row>
    <row r="8" spans="1:18" s="54" customFormat="1" ht="31.5" customHeight="1">
      <c r="A8" s="101" t="s">
        <v>226</v>
      </c>
      <c r="B8" s="538"/>
      <c r="C8" s="538"/>
      <c r="D8" s="106"/>
      <c r="E8" s="106"/>
      <c r="F8" s="106"/>
      <c r="G8" s="106"/>
      <c r="H8" s="106"/>
      <c r="I8" s="106"/>
      <c r="J8" s="106"/>
      <c r="K8" s="106"/>
      <c r="L8" s="106"/>
      <c r="M8" s="106"/>
      <c r="N8" s="106"/>
      <c r="O8" s="106"/>
      <c r="P8" s="53"/>
      <c r="Q8" s="53"/>
      <c r="R8" s="53"/>
    </row>
    <row r="9" spans="16:18" s="54" customFormat="1" ht="12">
      <c r="P9" s="53"/>
      <c r="Q9" s="53"/>
      <c r="R9" s="53"/>
    </row>
    <row r="10" spans="1:19" s="54" customFormat="1" ht="27.75" customHeight="1">
      <c r="A10" s="561" t="s">
        <v>227</v>
      </c>
      <c r="B10" s="561" t="s">
        <v>6</v>
      </c>
      <c r="C10" s="561"/>
      <c r="D10" s="563" t="s">
        <v>232</v>
      </c>
      <c r="E10" s="563"/>
      <c r="F10" s="563"/>
      <c r="G10" s="563"/>
      <c r="H10" s="562" t="s">
        <v>242</v>
      </c>
      <c r="I10" s="562"/>
      <c r="J10" s="562"/>
      <c r="K10" s="562"/>
      <c r="L10" s="562" t="s">
        <v>143</v>
      </c>
      <c r="M10" s="562"/>
      <c r="N10" s="562"/>
      <c r="O10" s="562"/>
      <c r="P10" s="562" t="s">
        <v>155</v>
      </c>
      <c r="Q10" s="562"/>
      <c r="R10" s="562"/>
      <c r="S10" s="562"/>
    </row>
    <row r="11" spans="1:19" s="54" customFormat="1" ht="33.75" customHeight="1">
      <c r="A11" s="561"/>
      <c r="B11" s="168" t="s">
        <v>154</v>
      </c>
      <c r="C11" s="168" t="s">
        <v>7</v>
      </c>
      <c r="D11" s="168" t="s">
        <v>1</v>
      </c>
      <c r="E11" s="168" t="s">
        <v>238</v>
      </c>
      <c r="F11" s="168" t="s">
        <v>122</v>
      </c>
      <c r="G11" s="168" t="s">
        <v>239</v>
      </c>
      <c r="H11" s="168" t="s">
        <v>1</v>
      </c>
      <c r="I11" s="168" t="s">
        <v>238</v>
      </c>
      <c r="J11" s="168" t="s">
        <v>122</v>
      </c>
      <c r="K11" s="168" t="s">
        <v>239</v>
      </c>
      <c r="L11" s="168" t="s">
        <v>1</v>
      </c>
      <c r="M11" s="168" t="s">
        <v>240</v>
      </c>
      <c r="N11" s="168" t="s">
        <v>122</v>
      </c>
      <c r="O11" s="168" t="s">
        <v>239</v>
      </c>
      <c r="P11" s="176" t="s">
        <v>158</v>
      </c>
      <c r="Q11" s="176" t="s">
        <v>156</v>
      </c>
      <c r="R11" s="176" t="s">
        <v>157</v>
      </c>
      <c r="S11" s="176" t="s">
        <v>130</v>
      </c>
    </row>
    <row r="12" spans="1:19" s="54" customFormat="1" ht="10.5" customHeight="1">
      <c r="A12" s="545" t="s">
        <v>149</v>
      </c>
      <c r="B12" s="181">
        <v>1</v>
      </c>
      <c r="C12" s="182" t="s">
        <v>36</v>
      </c>
      <c r="D12" s="565" t="s">
        <v>241</v>
      </c>
      <c r="E12" s="566"/>
      <c r="F12" s="566"/>
      <c r="G12" s="567"/>
      <c r="H12" s="564" t="s">
        <v>148</v>
      </c>
      <c r="I12" s="564"/>
      <c r="J12" s="564"/>
      <c r="K12" s="564"/>
      <c r="L12" s="557" t="s">
        <v>150</v>
      </c>
      <c r="M12" s="557"/>
      <c r="N12" s="557"/>
      <c r="O12" s="557"/>
      <c r="P12" s="552" t="s">
        <v>151</v>
      </c>
      <c r="Q12" s="552" t="s">
        <v>152</v>
      </c>
      <c r="R12" s="552" t="s">
        <v>153</v>
      </c>
      <c r="S12" s="552" t="s">
        <v>176</v>
      </c>
    </row>
    <row r="13" spans="1:19" s="54" customFormat="1" ht="10.5" customHeight="1">
      <c r="A13" s="545"/>
      <c r="B13" s="181">
        <v>2</v>
      </c>
      <c r="C13" s="182" t="s">
        <v>39</v>
      </c>
      <c r="D13" s="568"/>
      <c r="E13" s="569"/>
      <c r="F13" s="569"/>
      <c r="G13" s="570"/>
      <c r="H13" s="564"/>
      <c r="I13" s="564"/>
      <c r="J13" s="564"/>
      <c r="K13" s="564"/>
      <c r="L13" s="557"/>
      <c r="M13" s="557"/>
      <c r="N13" s="557"/>
      <c r="O13" s="557"/>
      <c r="P13" s="552"/>
      <c r="Q13" s="552"/>
      <c r="R13" s="552"/>
      <c r="S13" s="552"/>
    </row>
    <row r="14" spans="1:19" s="54" customFormat="1" ht="10.5" customHeight="1">
      <c r="A14" s="545"/>
      <c r="B14" s="181">
        <v>3</v>
      </c>
      <c r="C14" s="182" t="s">
        <v>44</v>
      </c>
      <c r="D14" s="568"/>
      <c r="E14" s="569"/>
      <c r="F14" s="569"/>
      <c r="G14" s="570"/>
      <c r="H14" s="564"/>
      <c r="I14" s="564"/>
      <c r="J14" s="564"/>
      <c r="K14" s="564"/>
      <c r="L14" s="557"/>
      <c r="M14" s="557"/>
      <c r="N14" s="557"/>
      <c r="O14" s="557"/>
      <c r="P14" s="552"/>
      <c r="Q14" s="552"/>
      <c r="R14" s="552"/>
      <c r="S14" s="552"/>
    </row>
    <row r="15" spans="1:19" s="54" customFormat="1" ht="10.5" customHeight="1">
      <c r="A15" s="545"/>
      <c r="B15" s="181">
        <v>4</v>
      </c>
      <c r="C15" s="182" t="s">
        <v>47</v>
      </c>
      <c r="D15" s="568"/>
      <c r="E15" s="569"/>
      <c r="F15" s="569"/>
      <c r="G15" s="570"/>
      <c r="H15" s="564"/>
      <c r="I15" s="564"/>
      <c r="J15" s="564"/>
      <c r="K15" s="564"/>
      <c r="L15" s="557"/>
      <c r="M15" s="557"/>
      <c r="N15" s="557"/>
      <c r="O15" s="557"/>
      <c r="P15" s="552"/>
      <c r="Q15" s="552"/>
      <c r="R15" s="552"/>
      <c r="S15" s="552"/>
    </row>
    <row r="16" spans="1:19" s="54" customFormat="1" ht="10.5" customHeight="1">
      <c r="A16" s="545"/>
      <c r="B16" s="181">
        <v>5</v>
      </c>
      <c r="C16" s="182" t="s">
        <v>50</v>
      </c>
      <c r="D16" s="568"/>
      <c r="E16" s="569"/>
      <c r="F16" s="569"/>
      <c r="G16" s="570"/>
      <c r="H16" s="564"/>
      <c r="I16" s="564"/>
      <c r="J16" s="564"/>
      <c r="K16" s="564"/>
      <c r="L16" s="557"/>
      <c r="M16" s="557"/>
      <c r="N16" s="557"/>
      <c r="O16" s="557"/>
      <c r="P16" s="552"/>
      <c r="Q16" s="552"/>
      <c r="R16" s="552"/>
      <c r="S16" s="552"/>
    </row>
    <row r="17" spans="1:19" s="54" customFormat="1" ht="10.5" customHeight="1">
      <c r="A17" s="545"/>
      <c r="B17" s="181">
        <v>6</v>
      </c>
      <c r="C17" s="182" t="s">
        <v>53</v>
      </c>
      <c r="D17" s="568"/>
      <c r="E17" s="569"/>
      <c r="F17" s="569"/>
      <c r="G17" s="570"/>
      <c r="H17" s="564"/>
      <c r="I17" s="564"/>
      <c r="J17" s="564"/>
      <c r="K17" s="564"/>
      <c r="L17" s="557"/>
      <c r="M17" s="557"/>
      <c r="N17" s="557"/>
      <c r="O17" s="557"/>
      <c r="P17" s="552"/>
      <c r="Q17" s="552"/>
      <c r="R17" s="552"/>
      <c r="S17" s="552"/>
    </row>
    <row r="18" spans="1:19" s="54" customFormat="1" ht="10.5" customHeight="1">
      <c r="A18" s="545"/>
      <c r="B18" s="181">
        <v>7</v>
      </c>
      <c r="C18" s="182" t="s">
        <v>55</v>
      </c>
      <c r="D18" s="568"/>
      <c r="E18" s="569"/>
      <c r="F18" s="569"/>
      <c r="G18" s="570"/>
      <c r="H18" s="564"/>
      <c r="I18" s="564"/>
      <c r="J18" s="564"/>
      <c r="K18" s="564"/>
      <c r="L18" s="557"/>
      <c r="M18" s="557"/>
      <c r="N18" s="557"/>
      <c r="O18" s="557"/>
      <c r="P18" s="552"/>
      <c r="Q18" s="552"/>
      <c r="R18" s="552"/>
      <c r="S18" s="552"/>
    </row>
    <row r="19" spans="1:19" s="54" customFormat="1" ht="10.5" customHeight="1">
      <c r="A19" s="545"/>
      <c r="B19" s="181">
        <v>8</v>
      </c>
      <c r="C19" s="182" t="s">
        <v>57</v>
      </c>
      <c r="D19" s="568"/>
      <c r="E19" s="569"/>
      <c r="F19" s="569"/>
      <c r="G19" s="570"/>
      <c r="H19" s="564"/>
      <c r="I19" s="564"/>
      <c r="J19" s="564"/>
      <c r="K19" s="564"/>
      <c r="L19" s="557"/>
      <c r="M19" s="557"/>
      <c r="N19" s="557"/>
      <c r="O19" s="557"/>
      <c r="P19" s="552"/>
      <c r="Q19" s="552"/>
      <c r="R19" s="552"/>
      <c r="S19" s="552"/>
    </row>
    <row r="20" spans="1:19" s="54" customFormat="1" ht="10.5" customHeight="1">
      <c r="A20" s="545"/>
      <c r="B20" s="181">
        <v>9</v>
      </c>
      <c r="C20" s="182" t="s">
        <v>59</v>
      </c>
      <c r="D20" s="568"/>
      <c r="E20" s="569"/>
      <c r="F20" s="569"/>
      <c r="G20" s="570"/>
      <c r="H20" s="564"/>
      <c r="I20" s="564"/>
      <c r="J20" s="564"/>
      <c r="K20" s="564"/>
      <c r="L20" s="557"/>
      <c r="M20" s="557"/>
      <c r="N20" s="557"/>
      <c r="O20" s="557"/>
      <c r="P20" s="552"/>
      <c r="Q20" s="552"/>
      <c r="R20" s="552"/>
      <c r="S20" s="552"/>
    </row>
    <row r="21" spans="1:19" s="54" customFormat="1" ht="10.5" customHeight="1">
      <c r="A21" s="545"/>
      <c r="B21" s="181">
        <v>10</v>
      </c>
      <c r="C21" s="182" t="s">
        <v>61</v>
      </c>
      <c r="D21" s="568"/>
      <c r="E21" s="569"/>
      <c r="F21" s="569"/>
      <c r="G21" s="570"/>
      <c r="H21" s="564"/>
      <c r="I21" s="564"/>
      <c r="J21" s="564"/>
      <c r="K21" s="564"/>
      <c r="L21" s="557"/>
      <c r="M21" s="557"/>
      <c r="N21" s="557"/>
      <c r="O21" s="557"/>
      <c r="P21" s="552"/>
      <c r="Q21" s="552"/>
      <c r="R21" s="552"/>
      <c r="S21" s="552"/>
    </row>
    <row r="22" spans="1:19" s="54" customFormat="1" ht="10.5" customHeight="1">
      <c r="A22" s="545"/>
      <c r="B22" s="181">
        <v>11</v>
      </c>
      <c r="C22" s="182" t="s">
        <v>64</v>
      </c>
      <c r="D22" s="568"/>
      <c r="E22" s="569"/>
      <c r="F22" s="569"/>
      <c r="G22" s="570"/>
      <c r="H22" s="564"/>
      <c r="I22" s="564"/>
      <c r="J22" s="564"/>
      <c r="K22" s="564"/>
      <c r="L22" s="557"/>
      <c r="M22" s="557"/>
      <c r="N22" s="557"/>
      <c r="O22" s="557"/>
      <c r="P22" s="552"/>
      <c r="Q22" s="552"/>
      <c r="R22" s="552"/>
      <c r="S22" s="552"/>
    </row>
    <row r="23" spans="1:19" s="54" customFormat="1" ht="10.5" customHeight="1">
      <c r="A23" s="545"/>
      <c r="B23" s="181">
        <v>12</v>
      </c>
      <c r="C23" s="182" t="s">
        <v>13</v>
      </c>
      <c r="D23" s="568"/>
      <c r="E23" s="569"/>
      <c r="F23" s="569"/>
      <c r="G23" s="570"/>
      <c r="H23" s="564"/>
      <c r="I23" s="564"/>
      <c r="J23" s="564"/>
      <c r="K23" s="564"/>
      <c r="L23" s="557"/>
      <c r="M23" s="557"/>
      <c r="N23" s="557"/>
      <c r="O23" s="557"/>
      <c r="P23" s="552"/>
      <c r="Q23" s="552"/>
      <c r="R23" s="552"/>
      <c r="S23" s="552"/>
    </row>
    <row r="24" spans="1:19" s="54" customFormat="1" ht="10.5" customHeight="1">
      <c r="A24" s="545"/>
      <c r="B24" s="181">
        <v>13</v>
      </c>
      <c r="C24" s="182" t="s">
        <v>15</v>
      </c>
      <c r="D24" s="568"/>
      <c r="E24" s="569"/>
      <c r="F24" s="569"/>
      <c r="G24" s="570"/>
      <c r="H24" s="564"/>
      <c r="I24" s="564"/>
      <c r="J24" s="564"/>
      <c r="K24" s="564"/>
      <c r="L24" s="557"/>
      <c r="M24" s="557"/>
      <c r="N24" s="557"/>
      <c r="O24" s="557"/>
      <c r="P24" s="552"/>
      <c r="Q24" s="552"/>
      <c r="R24" s="552"/>
      <c r="S24" s="552"/>
    </row>
    <row r="25" spans="1:19" s="54" customFormat="1" ht="10.5" customHeight="1">
      <c r="A25" s="545"/>
      <c r="B25" s="181">
        <v>14</v>
      </c>
      <c r="C25" s="182" t="s">
        <v>17</v>
      </c>
      <c r="D25" s="568"/>
      <c r="E25" s="569"/>
      <c r="F25" s="569"/>
      <c r="G25" s="570"/>
      <c r="H25" s="564"/>
      <c r="I25" s="564"/>
      <c r="J25" s="564"/>
      <c r="K25" s="564"/>
      <c r="L25" s="557"/>
      <c r="M25" s="557"/>
      <c r="N25" s="557"/>
      <c r="O25" s="557"/>
      <c r="P25" s="552"/>
      <c r="Q25" s="552"/>
      <c r="R25" s="552"/>
      <c r="S25" s="552"/>
    </row>
    <row r="26" spans="1:19" s="54" customFormat="1" ht="10.5" customHeight="1">
      <c r="A26" s="545"/>
      <c r="B26" s="181">
        <v>15</v>
      </c>
      <c r="C26" s="182" t="s">
        <v>19</v>
      </c>
      <c r="D26" s="568"/>
      <c r="E26" s="569"/>
      <c r="F26" s="569"/>
      <c r="G26" s="570"/>
      <c r="H26" s="564"/>
      <c r="I26" s="564"/>
      <c r="J26" s="564"/>
      <c r="K26" s="564"/>
      <c r="L26" s="557"/>
      <c r="M26" s="557"/>
      <c r="N26" s="557"/>
      <c r="O26" s="557"/>
      <c r="P26" s="552"/>
      <c r="Q26" s="552"/>
      <c r="R26" s="552"/>
      <c r="S26" s="552"/>
    </row>
    <row r="27" spans="1:19" s="54" customFormat="1" ht="10.5" customHeight="1">
      <c r="A27" s="545"/>
      <c r="B27" s="181">
        <v>16</v>
      </c>
      <c r="C27" s="182" t="s">
        <v>21</v>
      </c>
      <c r="D27" s="568"/>
      <c r="E27" s="569"/>
      <c r="F27" s="569"/>
      <c r="G27" s="570"/>
      <c r="H27" s="564"/>
      <c r="I27" s="564"/>
      <c r="J27" s="564"/>
      <c r="K27" s="564"/>
      <c r="L27" s="557"/>
      <c r="M27" s="557"/>
      <c r="N27" s="557"/>
      <c r="O27" s="557"/>
      <c r="P27" s="552"/>
      <c r="Q27" s="552"/>
      <c r="R27" s="552"/>
      <c r="S27" s="552"/>
    </row>
    <row r="28" spans="1:19" s="54" customFormat="1" ht="10.5" customHeight="1">
      <c r="A28" s="545"/>
      <c r="B28" s="181">
        <v>17</v>
      </c>
      <c r="C28" s="182" t="s">
        <v>77</v>
      </c>
      <c r="D28" s="568"/>
      <c r="E28" s="569"/>
      <c r="F28" s="569"/>
      <c r="G28" s="570"/>
      <c r="H28" s="564"/>
      <c r="I28" s="564"/>
      <c r="J28" s="564"/>
      <c r="K28" s="564"/>
      <c r="L28" s="557"/>
      <c r="M28" s="557"/>
      <c r="N28" s="557"/>
      <c r="O28" s="557"/>
      <c r="P28" s="552"/>
      <c r="Q28" s="552"/>
      <c r="R28" s="552"/>
      <c r="S28" s="552"/>
    </row>
    <row r="29" spans="1:19" s="54" customFormat="1" ht="10.5" customHeight="1">
      <c r="A29" s="545"/>
      <c r="B29" s="181">
        <v>18</v>
      </c>
      <c r="C29" s="182" t="s">
        <v>23</v>
      </c>
      <c r="D29" s="568"/>
      <c r="E29" s="569"/>
      <c r="F29" s="569"/>
      <c r="G29" s="570"/>
      <c r="H29" s="564"/>
      <c r="I29" s="564"/>
      <c r="J29" s="564"/>
      <c r="K29" s="564"/>
      <c r="L29" s="557"/>
      <c r="M29" s="557"/>
      <c r="N29" s="557"/>
      <c r="O29" s="557"/>
      <c r="P29" s="552"/>
      <c r="Q29" s="552"/>
      <c r="R29" s="552"/>
      <c r="S29" s="552"/>
    </row>
    <row r="30" spans="1:19" s="54" customFormat="1" ht="10.5" customHeight="1">
      <c r="A30" s="545"/>
      <c r="B30" s="181">
        <v>19</v>
      </c>
      <c r="C30" s="182" t="s">
        <v>25</v>
      </c>
      <c r="D30" s="568"/>
      <c r="E30" s="569"/>
      <c r="F30" s="569"/>
      <c r="G30" s="570"/>
      <c r="H30" s="564"/>
      <c r="I30" s="564"/>
      <c r="J30" s="564"/>
      <c r="K30" s="564"/>
      <c r="L30" s="557"/>
      <c r="M30" s="557"/>
      <c r="N30" s="557"/>
      <c r="O30" s="557"/>
      <c r="P30" s="552"/>
      <c r="Q30" s="552"/>
      <c r="R30" s="552"/>
      <c r="S30" s="552"/>
    </row>
    <row r="31" spans="1:19" s="54" customFormat="1" ht="10.5" customHeight="1">
      <c r="A31" s="545"/>
      <c r="B31" s="181">
        <v>20</v>
      </c>
      <c r="C31" s="182" t="s">
        <v>27</v>
      </c>
      <c r="D31" s="568"/>
      <c r="E31" s="569"/>
      <c r="F31" s="569"/>
      <c r="G31" s="570"/>
      <c r="H31" s="564"/>
      <c r="I31" s="564"/>
      <c r="J31" s="564"/>
      <c r="K31" s="564"/>
      <c r="L31" s="557"/>
      <c r="M31" s="557"/>
      <c r="N31" s="557"/>
      <c r="O31" s="557"/>
      <c r="P31" s="552"/>
      <c r="Q31" s="552"/>
      <c r="R31" s="552"/>
      <c r="S31" s="552"/>
    </row>
    <row r="32" spans="1:19" s="54" customFormat="1" ht="10.5" customHeight="1">
      <c r="A32" s="545"/>
      <c r="B32" s="181">
        <v>21</v>
      </c>
      <c r="C32" s="182" t="s">
        <v>29</v>
      </c>
      <c r="D32" s="568"/>
      <c r="E32" s="569"/>
      <c r="F32" s="569"/>
      <c r="G32" s="570"/>
      <c r="H32" s="564"/>
      <c r="I32" s="564"/>
      <c r="J32" s="564"/>
      <c r="K32" s="564"/>
      <c r="L32" s="557"/>
      <c r="M32" s="557"/>
      <c r="N32" s="557"/>
      <c r="O32" s="557"/>
      <c r="P32" s="552"/>
      <c r="Q32" s="552"/>
      <c r="R32" s="552"/>
      <c r="S32" s="552"/>
    </row>
    <row r="33" spans="1:19" s="53" customFormat="1" ht="10.5" customHeight="1">
      <c r="A33" s="545"/>
      <c r="B33" s="181">
        <v>22</v>
      </c>
      <c r="C33" s="182" t="s">
        <v>31</v>
      </c>
      <c r="D33" s="568"/>
      <c r="E33" s="569"/>
      <c r="F33" s="569"/>
      <c r="G33" s="570"/>
      <c r="H33" s="564"/>
      <c r="I33" s="564"/>
      <c r="J33" s="564"/>
      <c r="K33" s="564"/>
      <c r="L33" s="557"/>
      <c r="M33" s="557"/>
      <c r="N33" s="557"/>
      <c r="O33" s="557"/>
      <c r="P33" s="552"/>
      <c r="Q33" s="552"/>
      <c r="R33" s="552"/>
      <c r="S33" s="552"/>
    </row>
    <row r="34" spans="1:19" s="53" customFormat="1" ht="10.5" customHeight="1">
      <c r="A34" s="545"/>
      <c r="B34" s="181">
        <v>23</v>
      </c>
      <c r="C34" s="182" t="s">
        <v>88</v>
      </c>
      <c r="D34" s="568"/>
      <c r="E34" s="569"/>
      <c r="F34" s="569"/>
      <c r="G34" s="570"/>
      <c r="H34" s="564"/>
      <c r="I34" s="564"/>
      <c r="J34" s="564"/>
      <c r="K34" s="564"/>
      <c r="L34" s="557"/>
      <c r="M34" s="557"/>
      <c r="N34" s="557"/>
      <c r="O34" s="557"/>
      <c r="P34" s="552"/>
      <c r="Q34" s="552"/>
      <c r="R34" s="552"/>
      <c r="S34" s="552"/>
    </row>
    <row r="35" spans="1:19" s="53" customFormat="1" ht="10.5" customHeight="1">
      <c r="A35" s="545"/>
      <c r="B35" s="181">
        <v>24</v>
      </c>
      <c r="C35" s="182" t="s">
        <v>89</v>
      </c>
      <c r="D35" s="568"/>
      <c r="E35" s="569"/>
      <c r="F35" s="569"/>
      <c r="G35" s="570"/>
      <c r="H35" s="564"/>
      <c r="I35" s="564"/>
      <c r="J35" s="564"/>
      <c r="K35" s="564"/>
      <c r="L35" s="557"/>
      <c r="M35" s="557"/>
      <c r="N35" s="557"/>
      <c r="O35" s="557"/>
      <c r="P35" s="552"/>
      <c r="Q35" s="552"/>
      <c r="R35" s="552"/>
      <c r="S35" s="552"/>
    </row>
    <row r="36" spans="1:19" s="53" customFormat="1" ht="10.5" customHeight="1">
      <c r="A36" s="545"/>
      <c r="B36" s="181">
        <v>25</v>
      </c>
      <c r="C36" s="182" t="s">
        <v>90</v>
      </c>
      <c r="D36" s="571"/>
      <c r="E36" s="572"/>
      <c r="F36" s="572"/>
      <c r="G36" s="573"/>
      <c r="H36" s="564"/>
      <c r="I36" s="564"/>
      <c r="J36" s="564"/>
      <c r="K36" s="564"/>
      <c r="L36" s="557"/>
      <c r="M36" s="557"/>
      <c r="N36" s="557"/>
      <c r="O36" s="557"/>
      <c r="P36" s="552"/>
      <c r="Q36" s="552"/>
      <c r="R36" s="552"/>
      <c r="S36" s="552"/>
    </row>
    <row r="37" spans="1:19" s="53" customFormat="1" ht="15.75" customHeight="1">
      <c r="A37" s="545"/>
      <c r="B37" s="553" t="s">
        <v>120</v>
      </c>
      <c r="C37" s="553"/>
      <c r="D37" s="558" t="s">
        <v>120</v>
      </c>
      <c r="E37" s="559"/>
      <c r="F37" s="559"/>
      <c r="G37" s="560"/>
      <c r="H37" s="546" t="s">
        <v>120</v>
      </c>
      <c r="I37" s="547"/>
      <c r="J37" s="547"/>
      <c r="K37" s="548"/>
      <c r="L37" s="549" t="s">
        <v>120</v>
      </c>
      <c r="M37" s="550"/>
      <c r="N37" s="550"/>
      <c r="O37" s="551"/>
      <c r="P37" s="177"/>
      <c r="Q37" s="178"/>
      <c r="R37" s="179"/>
      <c r="S37" s="180"/>
    </row>
    <row r="38" spans="1:19" s="53" customFormat="1" ht="32.25" customHeight="1">
      <c r="A38" s="539" t="s">
        <v>12</v>
      </c>
      <c r="B38" s="55">
        <v>1</v>
      </c>
      <c r="C38" s="56" t="s">
        <v>36</v>
      </c>
      <c r="D38" s="57"/>
      <c r="E38" s="172"/>
      <c r="F38" s="58"/>
      <c r="G38" s="59"/>
      <c r="H38" s="60"/>
      <c r="I38" s="61"/>
      <c r="J38" s="61"/>
      <c r="K38" s="62"/>
      <c r="L38" s="63"/>
      <c r="M38" s="63"/>
      <c r="N38" s="63"/>
      <c r="O38" s="63"/>
      <c r="P38" s="64"/>
      <c r="Q38" s="65"/>
      <c r="R38" s="66"/>
      <c r="S38" s="67"/>
    </row>
    <row r="39" spans="1:19" s="53" customFormat="1" ht="32.25" customHeight="1">
      <c r="A39" s="539"/>
      <c r="B39" s="55">
        <v>2</v>
      </c>
      <c r="C39" s="68" t="s">
        <v>39</v>
      </c>
      <c r="D39" s="57"/>
      <c r="E39" s="172"/>
      <c r="F39" s="58"/>
      <c r="G39" s="59"/>
      <c r="H39" s="69"/>
      <c r="I39" s="70"/>
      <c r="J39" s="70"/>
      <c r="K39" s="71"/>
      <c r="L39" s="72"/>
      <c r="M39" s="72"/>
      <c r="N39" s="72"/>
      <c r="O39" s="72"/>
      <c r="P39" s="73"/>
      <c r="Q39" s="65"/>
      <c r="R39" s="66"/>
      <c r="S39" s="67"/>
    </row>
    <row r="40" spans="1:19" s="53" customFormat="1" ht="32.25" customHeight="1">
      <c r="A40" s="539"/>
      <c r="B40" s="74">
        <v>3</v>
      </c>
      <c r="C40" s="68" t="s">
        <v>44</v>
      </c>
      <c r="D40" s="57"/>
      <c r="E40" s="172"/>
      <c r="F40" s="58"/>
      <c r="G40" s="59"/>
      <c r="H40" s="69"/>
      <c r="I40" s="70"/>
      <c r="J40" s="70"/>
      <c r="K40" s="71"/>
      <c r="L40" s="72"/>
      <c r="M40" s="72"/>
      <c r="N40" s="72"/>
      <c r="O40" s="72"/>
      <c r="P40" s="73"/>
      <c r="Q40" s="65"/>
      <c r="R40" s="66"/>
      <c r="S40" s="67"/>
    </row>
    <row r="41" spans="1:19" s="53" customFormat="1" ht="32.25" customHeight="1">
      <c r="A41" s="539"/>
      <c r="B41" s="55">
        <v>4</v>
      </c>
      <c r="C41" s="68" t="s">
        <v>47</v>
      </c>
      <c r="D41" s="57"/>
      <c r="E41" s="172"/>
      <c r="F41" s="58"/>
      <c r="G41" s="59"/>
      <c r="H41" s="69"/>
      <c r="I41" s="70"/>
      <c r="J41" s="70"/>
      <c r="K41" s="71"/>
      <c r="L41" s="72"/>
      <c r="M41" s="72"/>
      <c r="N41" s="72"/>
      <c r="O41" s="72"/>
      <c r="P41" s="73"/>
      <c r="Q41" s="65"/>
      <c r="R41" s="66"/>
      <c r="S41" s="67"/>
    </row>
    <row r="42" spans="1:19" s="53" customFormat="1" ht="32.25" customHeight="1">
      <c r="A42" s="539"/>
      <c r="B42" s="55">
        <v>5</v>
      </c>
      <c r="C42" s="68" t="s">
        <v>50</v>
      </c>
      <c r="D42" s="57"/>
      <c r="E42" s="172"/>
      <c r="F42" s="58"/>
      <c r="G42" s="59"/>
      <c r="H42" s="69"/>
      <c r="I42" s="70"/>
      <c r="J42" s="70"/>
      <c r="K42" s="71"/>
      <c r="L42" s="72"/>
      <c r="M42" s="72"/>
      <c r="N42" s="72"/>
      <c r="O42" s="72"/>
      <c r="P42" s="73"/>
      <c r="Q42" s="65"/>
      <c r="R42" s="66"/>
      <c r="S42" s="67"/>
    </row>
    <row r="43" spans="1:19" s="53" customFormat="1" ht="32.25" customHeight="1">
      <c r="A43" s="539"/>
      <c r="B43" s="74">
        <v>6</v>
      </c>
      <c r="C43" s="68" t="s">
        <v>53</v>
      </c>
      <c r="D43" s="57"/>
      <c r="E43" s="172"/>
      <c r="F43" s="58"/>
      <c r="G43" s="59"/>
      <c r="H43" s="69"/>
      <c r="I43" s="70"/>
      <c r="J43" s="70"/>
      <c r="K43" s="71"/>
      <c r="L43" s="72"/>
      <c r="M43" s="72"/>
      <c r="N43" s="72"/>
      <c r="O43" s="72"/>
      <c r="P43" s="73"/>
      <c r="Q43" s="65"/>
      <c r="R43" s="66"/>
      <c r="S43" s="67"/>
    </row>
    <row r="44" spans="1:19" s="53" customFormat="1" ht="32.25" customHeight="1">
      <c r="A44" s="539"/>
      <c r="B44" s="55">
        <v>7</v>
      </c>
      <c r="C44" s="68" t="s">
        <v>55</v>
      </c>
      <c r="D44" s="57"/>
      <c r="E44" s="172"/>
      <c r="F44" s="58"/>
      <c r="G44" s="59"/>
      <c r="H44" s="69"/>
      <c r="I44" s="70"/>
      <c r="J44" s="70"/>
      <c r="K44" s="71"/>
      <c r="L44" s="72"/>
      <c r="M44" s="72"/>
      <c r="N44" s="72"/>
      <c r="O44" s="72"/>
      <c r="P44" s="73"/>
      <c r="Q44" s="65"/>
      <c r="R44" s="66"/>
      <c r="S44" s="67"/>
    </row>
    <row r="45" spans="1:19" s="53" customFormat="1" ht="32.25" customHeight="1">
      <c r="A45" s="539"/>
      <c r="B45" s="55">
        <v>8</v>
      </c>
      <c r="C45" s="68" t="s">
        <v>57</v>
      </c>
      <c r="D45" s="57"/>
      <c r="E45" s="172"/>
      <c r="F45" s="58"/>
      <c r="G45" s="59"/>
      <c r="H45" s="69"/>
      <c r="I45" s="70"/>
      <c r="J45" s="70"/>
      <c r="K45" s="71"/>
      <c r="L45" s="72"/>
      <c r="M45" s="72"/>
      <c r="N45" s="72"/>
      <c r="O45" s="72"/>
      <c r="P45" s="73"/>
      <c r="Q45" s="65"/>
      <c r="R45" s="66"/>
      <c r="S45" s="67"/>
    </row>
    <row r="46" spans="1:19" s="53" customFormat="1" ht="32.25" customHeight="1">
      <c r="A46" s="539"/>
      <c r="B46" s="74">
        <v>9</v>
      </c>
      <c r="C46" s="68" t="s">
        <v>59</v>
      </c>
      <c r="D46" s="57"/>
      <c r="E46" s="172"/>
      <c r="F46" s="58"/>
      <c r="G46" s="59"/>
      <c r="H46" s="69"/>
      <c r="I46" s="70"/>
      <c r="J46" s="70"/>
      <c r="K46" s="71"/>
      <c r="L46" s="72"/>
      <c r="M46" s="72"/>
      <c r="N46" s="72"/>
      <c r="O46" s="72"/>
      <c r="P46" s="73"/>
      <c r="Q46" s="65"/>
      <c r="R46" s="66"/>
      <c r="S46" s="67"/>
    </row>
    <row r="47" spans="1:19" s="53" customFormat="1" ht="32.25" customHeight="1">
      <c r="A47" s="539"/>
      <c r="B47" s="55">
        <v>10</v>
      </c>
      <c r="C47" s="68" t="s">
        <v>61</v>
      </c>
      <c r="D47" s="57"/>
      <c r="E47" s="172"/>
      <c r="F47" s="58"/>
      <c r="G47" s="59"/>
      <c r="H47" s="69"/>
      <c r="I47" s="70"/>
      <c r="J47" s="70"/>
      <c r="K47" s="71"/>
      <c r="L47" s="72"/>
      <c r="M47" s="72"/>
      <c r="N47" s="72"/>
      <c r="O47" s="72"/>
      <c r="P47" s="73"/>
      <c r="Q47" s="65"/>
      <c r="R47" s="66"/>
      <c r="S47" s="67"/>
    </row>
    <row r="48" spans="1:19" s="53" customFormat="1" ht="32.25" customHeight="1">
      <c r="A48" s="540"/>
      <c r="B48" s="55">
        <v>11</v>
      </c>
      <c r="C48" s="68" t="s">
        <v>64</v>
      </c>
      <c r="D48" s="75"/>
      <c r="E48" s="173"/>
      <c r="F48" s="76"/>
      <c r="G48" s="77"/>
      <c r="H48" s="69"/>
      <c r="I48" s="70"/>
      <c r="J48" s="70"/>
      <c r="K48" s="71"/>
      <c r="L48" s="72"/>
      <c r="M48" s="72"/>
      <c r="N48" s="72"/>
      <c r="O48" s="72"/>
      <c r="P48" s="73"/>
      <c r="Q48" s="78"/>
      <c r="R48" s="79"/>
      <c r="S48" s="80"/>
    </row>
    <row r="49" spans="1:19" s="53" customFormat="1" ht="32.25" customHeight="1">
      <c r="A49" s="540"/>
      <c r="B49" s="74">
        <v>12</v>
      </c>
      <c r="C49" s="68" t="s">
        <v>13</v>
      </c>
      <c r="D49" s="75"/>
      <c r="E49" s="173"/>
      <c r="F49" s="76"/>
      <c r="G49" s="77"/>
      <c r="H49" s="69"/>
      <c r="I49" s="70"/>
      <c r="J49" s="70"/>
      <c r="K49" s="71"/>
      <c r="L49" s="72"/>
      <c r="M49" s="72"/>
      <c r="N49" s="72"/>
      <c r="O49" s="72"/>
      <c r="P49" s="73"/>
      <c r="Q49" s="78"/>
      <c r="R49" s="79"/>
      <c r="S49" s="80"/>
    </row>
    <row r="50" spans="1:19" s="53" customFormat="1" ht="32.25" customHeight="1">
      <c r="A50" s="540"/>
      <c r="B50" s="55">
        <v>13</v>
      </c>
      <c r="C50" s="68" t="s">
        <v>15</v>
      </c>
      <c r="D50" s="75"/>
      <c r="E50" s="173"/>
      <c r="F50" s="76"/>
      <c r="G50" s="77"/>
      <c r="H50" s="69"/>
      <c r="I50" s="70"/>
      <c r="J50" s="70"/>
      <c r="K50" s="71"/>
      <c r="L50" s="72"/>
      <c r="M50" s="72"/>
      <c r="N50" s="72"/>
      <c r="O50" s="72"/>
      <c r="P50" s="73"/>
      <c r="Q50" s="78"/>
      <c r="R50" s="79"/>
      <c r="S50" s="80"/>
    </row>
    <row r="51" spans="1:19" s="53" customFormat="1" ht="32.25" customHeight="1">
      <c r="A51" s="540"/>
      <c r="B51" s="55">
        <v>14</v>
      </c>
      <c r="C51" s="68" t="s">
        <v>17</v>
      </c>
      <c r="D51" s="75"/>
      <c r="E51" s="173"/>
      <c r="F51" s="76"/>
      <c r="G51" s="77"/>
      <c r="H51" s="69"/>
      <c r="I51" s="70"/>
      <c r="J51" s="70"/>
      <c r="K51" s="71"/>
      <c r="L51" s="72"/>
      <c r="M51" s="72"/>
      <c r="N51" s="72"/>
      <c r="O51" s="72"/>
      <c r="P51" s="73"/>
      <c r="Q51" s="78"/>
      <c r="R51" s="79"/>
      <c r="S51" s="80"/>
    </row>
    <row r="52" spans="1:19" s="53" customFormat="1" ht="32.25" customHeight="1">
      <c r="A52" s="540"/>
      <c r="B52" s="55">
        <v>15</v>
      </c>
      <c r="C52" s="68" t="s">
        <v>19</v>
      </c>
      <c r="D52" s="75"/>
      <c r="E52" s="173"/>
      <c r="F52" s="76"/>
      <c r="G52" s="77"/>
      <c r="H52" s="69"/>
      <c r="I52" s="70"/>
      <c r="J52" s="70"/>
      <c r="K52" s="71"/>
      <c r="L52" s="72"/>
      <c r="M52" s="72"/>
      <c r="N52" s="72"/>
      <c r="O52" s="72"/>
      <c r="P52" s="73"/>
      <c r="Q52" s="78"/>
      <c r="R52" s="79"/>
      <c r="S52" s="80"/>
    </row>
    <row r="53" spans="1:19" s="54" customFormat="1" ht="32.25" customHeight="1">
      <c r="A53" s="540"/>
      <c r="B53" s="74">
        <v>16</v>
      </c>
      <c r="C53" s="68" t="s">
        <v>21</v>
      </c>
      <c r="D53" s="75"/>
      <c r="E53" s="173"/>
      <c r="F53" s="76"/>
      <c r="G53" s="77"/>
      <c r="H53" s="69"/>
      <c r="I53" s="70"/>
      <c r="J53" s="70"/>
      <c r="K53" s="71"/>
      <c r="L53" s="72"/>
      <c r="M53" s="72"/>
      <c r="N53" s="72"/>
      <c r="O53" s="72"/>
      <c r="P53" s="73"/>
      <c r="Q53" s="78"/>
      <c r="R53" s="79"/>
      <c r="S53" s="80"/>
    </row>
    <row r="54" spans="1:19" s="53" customFormat="1" ht="32.25" customHeight="1">
      <c r="A54" s="540"/>
      <c r="B54" s="55">
        <v>17</v>
      </c>
      <c r="C54" s="68" t="s">
        <v>77</v>
      </c>
      <c r="D54" s="75"/>
      <c r="E54" s="173"/>
      <c r="F54" s="76"/>
      <c r="G54" s="77"/>
      <c r="H54" s="69"/>
      <c r="I54" s="70"/>
      <c r="J54" s="70"/>
      <c r="K54" s="71"/>
      <c r="L54" s="72"/>
      <c r="M54" s="72"/>
      <c r="N54" s="72"/>
      <c r="O54" s="72"/>
      <c r="P54" s="73"/>
      <c r="Q54" s="78"/>
      <c r="R54" s="79"/>
      <c r="S54" s="80"/>
    </row>
    <row r="55" spans="1:19" s="54" customFormat="1" ht="32.25" customHeight="1">
      <c r="A55" s="540"/>
      <c r="B55" s="55">
        <v>18</v>
      </c>
      <c r="C55" s="68" t="s">
        <v>23</v>
      </c>
      <c r="D55" s="75"/>
      <c r="E55" s="173"/>
      <c r="F55" s="76"/>
      <c r="G55" s="77"/>
      <c r="H55" s="69"/>
      <c r="I55" s="70"/>
      <c r="J55" s="70"/>
      <c r="K55" s="71"/>
      <c r="L55" s="72"/>
      <c r="M55" s="72"/>
      <c r="N55" s="72"/>
      <c r="O55" s="72"/>
      <c r="P55" s="73"/>
      <c r="Q55" s="78"/>
      <c r="R55" s="79"/>
      <c r="S55" s="80"/>
    </row>
    <row r="56" spans="1:19" s="54" customFormat="1" ht="32.25" customHeight="1">
      <c r="A56" s="540"/>
      <c r="B56" s="55">
        <v>19</v>
      </c>
      <c r="C56" s="68" t="s">
        <v>25</v>
      </c>
      <c r="D56" s="75"/>
      <c r="E56" s="173"/>
      <c r="F56" s="76"/>
      <c r="G56" s="77"/>
      <c r="H56" s="69"/>
      <c r="I56" s="70"/>
      <c r="J56" s="70"/>
      <c r="K56" s="71"/>
      <c r="L56" s="72"/>
      <c r="M56" s="72"/>
      <c r="N56" s="72"/>
      <c r="O56" s="72"/>
      <c r="P56" s="73"/>
      <c r="Q56" s="78"/>
      <c r="R56" s="79"/>
      <c r="S56" s="80"/>
    </row>
    <row r="57" spans="1:19" s="54" customFormat="1" ht="32.25" customHeight="1">
      <c r="A57" s="540"/>
      <c r="B57" s="74">
        <v>20</v>
      </c>
      <c r="C57" s="68" t="s">
        <v>27</v>
      </c>
      <c r="D57" s="75"/>
      <c r="E57" s="173"/>
      <c r="F57" s="76"/>
      <c r="G57" s="77"/>
      <c r="H57" s="69"/>
      <c r="I57" s="70"/>
      <c r="J57" s="70"/>
      <c r="K57" s="71"/>
      <c r="L57" s="72"/>
      <c r="M57" s="72"/>
      <c r="N57" s="72"/>
      <c r="O57" s="72"/>
      <c r="P57" s="73"/>
      <c r="Q57" s="78"/>
      <c r="R57" s="79"/>
      <c r="S57" s="80"/>
    </row>
    <row r="58" spans="1:19" s="54" customFormat="1" ht="32.25" customHeight="1">
      <c r="A58" s="540"/>
      <c r="B58" s="55">
        <v>21</v>
      </c>
      <c r="C58" s="68" t="s">
        <v>29</v>
      </c>
      <c r="D58" s="75"/>
      <c r="E58" s="173"/>
      <c r="F58" s="76"/>
      <c r="G58" s="77"/>
      <c r="H58" s="69"/>
      <c r="I58" s="70"/>
      <c r="J58" s="70"/>
      <c r="K58" s="71"/>
      <c r="L58" s="72"/>
      <c r="M58" s="72"/>
      <c r="N58" s="72"/>
      <c r="O58" s="72"/>
      <c r="P58" s="73"/>
      <c r="Q58" s="78"/>
      <c r="R58" s="79"/>
      <c r="S58" s="80"/>
    </row>
    <row r="59" spans="1:19" s="54" customFormat="1" ht="32.25" customHeight="1">
      <c r="A59" s="540"/>
      <c r="B59" s="55">
        <v>22</v>
      </c>
      <c r="C59" s="68" t="s">
        <v>31</v>
      </c>
      <c r="D59" s="75"/>
      <c r="E59" s="173"/>
      <c r="F59" s="76"/>
      <c r="G59" s="77"/>
      <c r="H59" s="69"/>
      <c r="I59" s="70"/>
      <c r="J59" s="70"/>
      <c r="K59" s="71"/>
      <c r="L59" s="72"/>
      <c r="M59" s="72"/>
      <c r="N59" s="72"/>
      <c r="O59" s="72"/>
      <c r="P59" s="73"/>
      <c r="Q59" s="78"/>
      <c r="R59" s="79"/>
      <c r="S59" s="80"/>
    </row>
    <row r="60" spans="1:19" s="54" customFormat="1" ht="32.25" customHeight="1">
      <c r="A60" s="540"/>
      <c r="B60" s="55">
        <v>23</v>
      </c>
      <c r="C60" s="68" t="s">
        <v>88</v>
      </c>
      <c r="D60" s="75"/>
      <c r="E60" s="173"/>
      <c r="F60" s="76"/>
      <c r="G60" s="77"/>
      <c r="H60" s="69"/>
      <c r="I60" s="70"/>
      <c r="J60" s="70"/>
      <c r="K60" s="71"/>
      <c r="L60" s="72"/>
      <c r="M60" s="72"/>
      <c r="N60" s="72"/>
      <c r="O60" s="72"/>
      <c r="P60" s="73"/>
      <c r="Q60" s="78"/>
      <c r="R60" s="79"/>
      <c r="S60" s="80"/>
    </row>
    <row r="61" spans="1:19" s="54" customFormat="1" ht="32.25" customHeight="1">
      <c r="A61" s="540"/>
      <c r="B61" s="74">
        <v>24</v>
      </c>
      <c r="C61" s="68" t="s">
        <v>89</v>
      </c>
      <c r="D61" s="75"/>
      <c r="E61" s="173"/>
      <c r="F61" s="76"/>
      <c r="G61" s="77"/>
      <c r="H61" s="69"/>
      <c r="I61" s="70"/>
      <c r="J61" s="70"/>
      <c r="K61" s="71"/>
      <c r="L61" s="72"/>
      <c r="M61" s="72"/>
      <c r="N61" s="72"/>
      <c r="O61" s="72"/>
      <c r="P61" s="73"/>
      <c r="Q61" s="78"/>
      <c r="R61" s="79"/>
      <c r="S61" s="80"/>
    </row>
    <row r="62" spans="1:19" s="54" customFormat="1" ht="32.25" customHeight="1" thickBot="1">
      <c r="A62" s="540"/>
      <c r="B62" s="81">
        <v>25</v>
      </c>
      <c r="C62" s="82" t="s">
        <v>90</v>
      </c>
      <c r="D62" s="83"/>
      <c r="E62" s="174"/>
      <c r="F62" s="84"/>
      <c r="G62" s="85"/>
      <c r="H62" s="86"/>
      <c r="I62" s="87"/>
      <c r="J62" s="87"/>
      <c r="K62" s="88"/>
      <c r="L62" s="72"/>
      <c r="M62" s="72"/>
      <c r="N62" s="72"/>
      <c r="O62" s="72"/>
      <c r="P62" s="89"/>
      <c r="Q62" s="90"/>
      <c r="R62" s="91"/>
      <c r="S62" s="92"/>
    </row>
    <row r="63" spans="1:19" s="54" customFormat="1" ht="32.25" customHeight="1" thickBot="1">
      <c r="A63" s="541"/>
      <c r="B63" s="542" t="s">
        <v>120</v>
      </c>
      <c r="C63" s="543"/>
      <c r="D63" s="93"/>
      <c r="E63" s="175"/>
      <c r="F63" s="94"/>
      <c r="G63" s="95"/>
      <c r="H63" s="96"/>
      <c r="I63" s="97"/>
      <c r="J63" s="97"/>
      <c r="K63" s="98"/>
      <c r="L63" s="99"/>
      <c r="M63" s="99"/>
      <c r="N63" s="99"/>
      <c r="O63" s="99"/>
      <c r="P63" s="554"/>
      <c r="Q63" s="555"/>
      <c r="R63" s="556"/>
      <c r="S63" s="100">
        <f>+SUM(S38:S62)</f>
        <v>0</v>
      </c>
    </row>
    <row r="64" spans="16:18" s="54" customFormat="1" ht="12">
      <c r="P64" s="53"/>
      <c r="Q64" s="53"/>
      <c r="R64" s="53"/>
    </row>
  </sheetData>
  <sheetProtection/>
  <mergeCells count="31">
    <mergeCell ref="R1:S4"/>
    <mergeCell ref="L10:O10"/>
    <mergeCell ref="O4:Q4"/>
    <mergeCell ref="B1:Q1"/>
    <mergeCell ref="B2:Q2"/>
    <mergeCell ref="S12:S36"/>
    <mergeCell ref="A10:A11"/>
    <mergeCell ref="B10:C10"/>
    <mergeCell ref="P10:S10"/>
    <mergeCell ref="D10:G10"/>
    <mergeCell ref="H10:K10"/>
    <mergeCell ref="H12:K36"/>
    <mergeCell ref="D12:G36"/>
    <mergeCell ref="L37:O37"/>
    <mergeCell ref="Q12:Q36"/>
    <mergeCell ref="R12:R36"/>
    <mergeCell ref="B37:C37"/>
    <mergeCell ref="P63:R63"/>
    <mergeCell ref="P12:P36"/>
    <mergeCell ref="L12:O36"/>
    <mergeCell ref="D37:G37"/>
    <mergeCell ref="A1:A4"/>
    <mergeCell ref="B7:C7"/>
    <mergeCell ref="B8:C8"/>
    <mergeCell ref="A38:A63"/>
    <mergeCell ref="B63:C63"/>
    <mergeCell ref="B6:C6"/>
    <mergeCell ref="A12:A37"/>
    <mergeCell ref="B3:Q3"/>
    <mergeCell ref="B4:M4"/>
    <mergeCell ref="H37:K37"/>
  </mergeCells>
  <conditionalFormatting sqref="I38:J38">
    <cfRule type="expression" priority="4" dxfId="0" stopIfTrue="1">
      <formula>IF(F38&gt;0,1,0)</formula>
    </cfRule>
  </conditionalFormatting>
  <conditionalFormatting sqref="I39:J62">
    <cfRule type="expression" priority="2" dxfId="0" stopIfTrue="1">
      <formula>IF(F39&gt;0,1,0)</formula>
    </cfRule>
  </conditionalFormatting>
  <conditionalFormatting sqref="O38:O62">
    <cfRule type="expression" priority="29" dxfId="0" stopIfTrue="1">
      <formula>IF(H38&gt;0,1,0)</formula>
    </cfRule>
  </conditionalFormatting>
  <conditionalFormatting sqref="M38:N62">
    <cfRule type="expression" priority="31" dxfId="0" stopIfTrue="1">
      <formula>IF(H38&gt;0,1,0)</formula>
    </cfRule>
  </conditionalFormatting>
  <conditionalFormatting sqref="H38:L62">
    <cfRule type="expression" priority="32" dxfId="0" stopIfTrue="1">
      <formula>IF(D38&gt;0,1,0)</formula>
    </cfRule>
  </conditionalFormatting>
  <printOptions horizontalCentered="1" verticalCentered="1"/>
  <pageMargins left="0.7874015748031497" right="0.7874015748031497" top="0.1968503937007874" bottom="0.7086614173228347" header="0.1968503937007874" footer="0.31496062992125984"/>
  <pageSetup horizontalDpi="600" verticalDpi="600" orientation="landscape" scale="62" r:id="rId2"/>
  <headerFooter alignWithMargins="0">
    <oddFooter>&amp;L&amp;"Arial,Normal"&amp;7PE01-PR01-F01&amp;C&amp;"Arial,Normal"&amp;7Versión Impresa no controlada, verificar su vigencia en el listado Maestro de Documentos&amp;R&amp;"Arial,Normal"Pag &amp;P de  &amp;N</oddFooter>
  </headerFooter>
  <rowBreaks count="1" manualBreakCount="1">
    <brk id="37"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Julieth Zulima Rojas Rodriguez</cp:lastModifiedBy>
  <cp:lastPrinted>2018-07-18T21:39:25Z</cp:lastPrinted>
  <dcterms:created xsi:type="dcterms:W3CDTF">2010-03-25T16:40:43Z</dcterms:created>
  <dcterms:modified xsi:type="dcterms:W3CDTF">2019-01-21T19:15:25Z</dcterms:modified>
  <cp:category/>
  <cp:version/>
  <cp:contentType/>
  <cp:contentStatus/>
</cp:coreProperties>
</file>