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770" activeTab="4"/>
  </bookViews>
  <sheets>
    <sheet name="Sección 1. Metas - Magnitud" sheetId="1" r:id="rId1"/>
    <sheet name="Sección 2. Metas - Presupuesto" sheetId="2" r:id="rId2"/>
    <sheet name="Sección 3. Metas Producto" sheetId="3" r:id="rId3"/>
    <sheet name="8" sheetId="4" r:id="rId4"/>
    <sheet name="ACT_8" sheetId="5" r:id="rId5"/>
    <sheet name="9" sheetId="6" r:id="rId6"/>
    <sheet name="ACT_9" sheetId="7" r:id="rId7"/>
    <sheet name="Variables" sheetId="8" r:id="rId8"/>
    <sheet name="Sección 4. Territorialización" sheetId="9" state="hidden" r:id="rId9"/>
  </sheets>
  <externalReferences>
    <externalReference r:id="rId12"/>
    <externalReference r:id="rId13"/>
    <externalReference r:id="rId14"/>
    <externalReference r:id="rId15"/>
    <externalReference r:id="rId16"/>
    <externalReference r:id="rId17"/>
  </externalReferences>
  <definedNames>
    <definedName name="_xlnm.Print_Area" localSheetId="2">'Sección 3. Metas Producto'!$A$2:$AF$13</definedName>
    <definedName name="_xlnm.Print_Area" localSheetId="8">'Sección 4. Territorialización'!$A$1:$S$63</definedName>
    <definedName name="CONDICION_POBLACIONAL" localSheetId="4">'[2]Variables'!$C$1:$C$24</definedName>
    <definedName name="CONDICION_POBLACIONAL" localSheetId="6">'[2]Variables'!$C$1:$C$24</definedName>
    <definedName name="CONDICION_POBLACIONAL" localSheetId="7">#REF!</definedName>
    <definedName name="CONDICION_POBLACIONAL">#REF!</definedName>
    <definedName name="GRUPO_ETAREO" localSheetId="4">'[2]Variables'!$A$1:$A$8</definedName>
    <definedName name="GRUPO_ETAREO" localSheetId="6">'[2]Variables'!$A$1:$A$8</definedName>
    <definedName name="GRUPO_ETAREO">#REF!</definedName>
    <definedName name="GRUPO_ETAREOS" localSheetId="5">#REF!</definedName>
    <definedName name="GRUPO_ETAREOS" localSheetId="4">#REF!</definedName>
    <definedName name="GRUPO_ETAREOS" localSheetId="6">#REF!</definedName>
    <definedName name="GRUPO_ETAREOS" localSheetId="8">#REF!</definedName>
    <definedName name="GRUPO_ETAREOS">#REF!</definedName>
    <definedName name="GRUPO_ETARIO" localSheetId="5">#REF!</definedName>
    <definedName name="GRUPO_ETARIO" localSheetId="4">#REF!</definedName>
    <definedName name="GRUPO_ETARIO" localSheetId="6">#REF!</definedName>
    <definedName name="GRUPO_ETARIO">#REF!</definedName>
    <definedName name="GRUPO_ETNICO" localSheetId="5">#REF!</definedName>
    <definedName name="GRUPO_ETNICO" localSheetId="4">#REF!</definedName>
    <definedName name="GRUPO_ETNICO" localSheetId="6">#REF!</definedName>
    <definedName name="GRUPO_ETNICO">#REF!</definedName>
    <definedName name="GRUPOETNICO" localSheetId="5">#REF!</definedName>
    <definedName name="GRUPOETNICO" localSheetId="4">#REF!</definedName>
    <definedName name="GRUPOETNICO" localSheetId="6">#REF!</definedName>
    <definedName name="GRUPOETNICO" localSheetId="8">#REF!</definedName>
    <definedName name="GRUPOETNICO">#REF!</definedName>
    <definedName name="GRUPOS_ETNICOS" localSheetId="4">'[2]Variables'!$H$1:$H$8</definedName>
    <definedName name="GRUPOS_ETNICOS" localSheetId="6">'[2]Variables'!$H$1:$H$8</definedName>
    <definedName name="GRUPOS_ETNICOS" localSheetId="7">#REF!</definedName>
    <definedName name="GRUPOS_ETNICOS">#REF!</definedName>
    <definedName name="LOCALIDAD" localSheetId="5">#REF!</definedName>
    <definedName name="LOCALIDAD" localSheetId="4">#REF!</definedName>
    <definedName name="LOCALIDAD" localSheetId="6">#REF!</definedName>
    <definedName name="LOCALIDAD">#REF!</definedName>
    <definedName name="LOCALIZACION" localSheetId="5">#REF!</definedName>
    <definedName name="LOCALIZACION" localSheetId="4">#REF!</definedName>
    <definedName name="LOCALIZACION" localSheetId="6">#REF!</definedName>
    <definedName name="LOCALIZACION">#REF!</definedName>
  </definedNames>
  <calcPr fullCalcOnLoad="1"/>
</workbook>
</file>

<file path=xl/comments2.xml><?xml version="1.0" encoding="utf-8"?>
<comments xmlns="http://schemas.openxmlformats.org/spreadsheetml/2006/main">
  <authors>
    <author>Luz Dary Guerrero Tibat?</author>
  </authors>
  <commentList>
    <comment ref="D13" authorId="0">
      <text>
        <r>
          <rPr>
            <sz val="9"/>
            <rFont val="Tahoma"/>
            <family val="2"/>
          </rPr>
          <t xml:space="preserve">                       TIPOLOGÍAS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Suma:
La sumatoria de la anualización debe ser igual a la cantidad programada para la meta del
proyecto.
Constante:
El valor programado para cada año es el mismo, y debe ser igual a la cantidad
programada para la meta del proyecto y los años no se suman para obtener la cantidad
total de la meta.
</t>
        </r>
      </text>
    </comment>
    <comment ref="D18" authorId="0">
      <text>
        <r>
          <rPr>
            <sz val="9"/>
            <rFont val="Tahoma"/>
            <family val="2"/>
          </rPr>
          <t xml:space="preserve">                       TIPOLOGÍAS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Suma:
La sumatoria de la anualización debe ser igual a la cantidad programada para la meta del
proyecto.
Constante:
El valor programado para cada año es el mismo, y debe ser igual a la cantidad
programada para la meta del proyecto y los años no se suman para obtener la cantidad
total de la meta.
</t>
        </r>
      </text>
    </comment>
  </commentList>
</comments>
</file>

<file path=xl/sharedStrings.xml><?xml version="1.0" encoding="utf-8"?>
<sst xmlns="http://schemas.openxmlformats.org/spreadsheetml/2006/main" count="848" uniqueCount="492">
  <si>
    <t>DEPENDENCIA:</t>
  </si>
  <si>
    <t>PRESUPUESTO VIGENCIA</t>
  </si>
  <si>
    <t>Programa Plan de Desarrollo</t>
  </si>
  <si>
    <t>UNIDAD DE MEDIDA</t>
  </si>
  <si>
    <t>INDICADOR</t>
  </si>
  <si>
    <t>META</t>
  </si>
  <si>
    <t>LOCALIZACIÓN FÍSICA</t>
  </si>
  <si>
    <t>LOCALIDAD</t>
  </si>
  <si>
    <t>CONDICION POBLACIONAL</t>
  </si>
  <si>
    <t>GRUPOS ETNICOS</t>
  </si>
  <si>
    <t>LOCALIZACION</t>
  </si>
  <si>
    <t>GRUPO ETAREO</t>
  </si>
  <si>
    <t>META PROYECTO 1                                             (Con varios puntos de inversión)</t>
  </si>
  <si>
    <t>Barrios Unidos</t>
  </si>
  <si>
    <t>Niños y niñas de primera infancia</t>
  </si>
  <si>
    <t>Teusaquillo</t>
  </si>
  <si>
    <t>Niños, niñas y adolescentes desescolarizados</t>
  </si>
  <si>
    <t>Los Martires</t>
  </si>
  <si>
    <t>Niños, niñas y adolescentes en riesgo social vinculacion temprana al trabajo o acompañamiento</t>
  </si>
  <si>
    <t>Antonio Nariño</t>
  </si>
  <si>
    <t>Niños, niñas y adolescentes escolarizados</t>
  </si>
  <si>
    <t>Puente Aranda</t>
  </si>
  <si>
    <t>Personas cabezas de familia</t>
  </si>
  <si>
    <t>Rafael Uribe Uribe</t>
  </si>
  <si>
    <t>Personas consumidoras de sustancias psicoactivas</t>
  </si>
  <si>
    <t>Ciudad Bolivar</t>
  </si>
  <si>
    <t>Personas en situacion de desplazamiento</t>
  </si>
  <si>
    <t>Sumapaz</t>
  </si>
  <si>
    <t>Personas vinculadas a la prostitución</t>
  </si>
  <si>
    <t>Especial</t>
  </si>
  <si>
    <t>Reincorporados - as</t>
  </si>
  <si>
    <t>Entidad</t>
  </si>
  <si>
    <t>Sector LGBT</t>
  </si>
  <si>
    <t>CODIGO</t>
  </si>
  <si>
    <t xml:space="preserve"> Proyección Poblacion 2012 según Localidad.</t>
  </si>
  <si>
    <t xml:space="preserve">0-5 años Primera infancia </t>
  </si>
  <si>
    <t>Usaquen</t>
  </si>
  <si>
    <t>Grupos de edad</t>
  </si>
  <si>
    <t xml:space="preserve">6 - 13 años Infancia </t>
  </si>
  <si>
    <t>Chapinero</t>
  </si>
  <si>
    <t>Total</t>
  </si>
  <si>
    <t>Hombres</t>
  </si>
  <si>
    <t>Mujeres</t>
  </si>
  <si>
    <t>14 - 17 años Adolescencia</t>
  </si>
  <si>
    <t>Santa Fe</t>
  </si>
  <si>
    <t>USAQUÉN</t>
  </si>
  <si>
    <t>18 - 26 años Juventud</t>
  </si>
  <si>
    <t>San Cristobal</t>
  </si>
  <si>
    <t>CHAPINERO</t>
  </si>
  <si>
    <t>27 - 59 años Adultez</t>
  </si>
  <si>
    <t>Usme</t>
  </si>
  <si>
    <t>SANTA FE</t>
  </si>
  <si>
    <t>60 años o más. Personas Mayores</t>
  </si>
  <si>
    <t>Tunjuelito</t>
  </si>
  <si>
    <t>SAN CRISTÓBAL</t>
  </si>
  <si>
    <t>Bosa</t>
  </si>
  <si>
    <t>USME</t>
  </si>
  <si>
    <t>Kennedy</t>
  </si>
  <si>
    <t>TUNJUELITO</t>
  </si>
  <si>
    <t>Fontibon</t>
  </si>
  <si>
    <t>BOSA</t>
  </si>
  <si>
    <t>Engativa</t>
  </si>
  <si>
    <t>KENNEDY</t>
  </si>
  <si>
    <t>Todos los Grupos</t>
  </si>
  <si>
    <t>Suba</t>
  </si>
  <si>
    <t>FONTIBÓN</t>
  </si>
  <si>
    <t>Adultos-as trabajador-a formal</t>
  </si>
  <si>
    <t>ENGATIVÁ</t>
  </si>
  <si>
    <t>Adultos-as trabajador-a informal</t>
  </si>
  <si>
    <t>SUBA</t>
  </si>
  <si>
    <t>Ciudadanos-as habitantes de calle</t>
  </si>
  <si>
    <t>B. UNIDOS</t>
  </si>
  <si>
    <t>Comunidad en general</t>
  </si>
  <si>
    <t>TEUSAQUILLO</t>
  </si>
  <si>
    <t>Familias en emergencia social y catastrófica</t>
  </si>
  <si>
    <t>LOS MÁRTIRES</t>
  </si>
  <si>
    <t>Familias en situacion de vulnerabilidad</t>
  </si>
  <si>
    <t>La Candelaria</t>
  </si>
  <si>
    <t>A. NARIÑO</t>
  </si>
  <si>
    <t>Familias ubicadas en zonas de alto deterioro urbano</t>
  </si>
  <si>
    <t>PTE. ARANDA</t>
  </si>
  <si>
    <t>Jovenes desescolarizados</t>
  </si>
  <si>
    <t>CANDELARIA</t>
  </si>
  <si>
    <t>Jovenes escolarizados</t>
  </si>
  <si>
    <t>R.URIBE</t>
  </si>
  <si>
    <t>Mujeres gestantes y lactantes</t>
  </si>
  <si>
    <t>C. BOLÍVAR</t>
  </si>
  <si>
    <t>SUMAPAZ</t>
  </si>
  <si>
    <t>Distrital</t>
  </si>
  <si>
    <t>Otras Entidades</t>
  </si>
  <si>
    <t>Regional</t>
  </si>
  <si>
    <t>Personas con discapacidad</t>
  </si>
  <si>
    <t>Todos los grupos</t>
  </si>
  <si>
    <t>Afrocolombianos</t>
  </si>
  <si>
    <t>Indígenas</t>
  </si>
  <si>
    <t>No identifica grupos étnicos</t>
  </si>
  <si>
    <t>Otros Grupos étnicos</t>
  </si>
  <si>
    <t>Servidores y servidoras públicos</t>
  </si>
  <si>
    <t>Rom</t>
  </si>
  <si>
    <t>Raizales</t>
  </si>
  <si>
    <t>80 Y MÁS</t>
  </si>
  <si>
    <t>Jun</t>
  </si>
  <si>
    <t>Jul</t>
  </si>
  <si>
    <t>Ago</t>
  </si>
  <si>
    <t>Sep</t>
  </si>
  <si>
    <t>Oct</t>
  </si>
  <si>
    <t>Nov</t>
  </si>
  <si>
    <t>Dic</t>
  </si>
  <si>
    <t>% VIGENCIA</t>
  </si>
  <si>
    <t>% PDD</t>
  </si>
  <si>
    <t>AVANCES Y LOGROS</t>
  </si>
  <si>
    <t>BENEFICIOS</t>
  </si>
  <si>
    <t>RETRASOS Y SOLUCIONES</t>
  </si>
  <si>
    <t>JUN</t>
  </si>
  <si>
    <t>JUL</t>
  </si>
  <si>
    <t>AGO</t>
  </si>
  <si>
    <t>SEP</t>
  </si>
  <si>
    <t>OCT</t>
  </si>
  <si>
    <t>NOV</t>
  </si>
  <si>
    <t>DIC</t>
  </si>
  <si>
    <t>TOTAL</t>
  </si>
  <si>
    <t>AVANCE</t>
  </si>
  <si>
    <t>PRESUPUESTO RESERVA</t>
  </si>
  <si>
    <t>No.</t>
  </si>
  <si>
    <t>PLAN ESTRATÉGICO SDM</t>
  </si>
  <si>
    <t>OBJETIVO ESTRATÉGICO SDM</t>
  </si>
  <si>
    <t>PROGRAMA</t>
  </si>
  <si>
    <t>MAGNITUD META - Vigencia</t>
  </si>
  <si>
    <t>PRESUPUESTO META -Vigencia</t>
  </si>
  <si>
    <t>PRESUPUESTO META - Reservas</t>
  </si>
  <si>
    <t>POBLACIÓN</t>
  </si>
  <si>
    <t xml:space="preserve">CODIGO Y NOMBRE DEL PROYECTO: </t>
  </si>
  <si>
    <t>Mar</t>
  </si>
  <si>
    <t>Abr</t>
  </si>
  <si>
    <t>May</t>
  </si>
  <si>
    <t>Ene</t>
  </si>
  <si>
    <t>Feb</t>
  </si>
  <si>
    <t>FEB</t>
  </si>
  <si>
    <t>MAR</t>
  </si>
  <si>
    <t>ABR</t>
  </si>
  <si>
    <t>MAY</t>
  </si>
  <si>
    <t>ENE</t>
  </si>
  <si>
    <t>NOMBRE DEL INDICADOR</t>
  </si>
  <si>
    <t>EJECUTADO TOTAL</t>
  </si>
  <si>
    <t>SISTEMA INTEGRADO DE GESTIÓN</t>
  </si>
  <si>
    <t>PROCESO DIRECCIONAMIENTO ESTRATÉGICO</t>
  </si>
  <si>
    <t>Formato de programación y seguimiento al Plan Operativo Anual -POA con inversión</t>
  </si>
  <si>
    <t xml:space="preserve">% de Avance de Ejecución </t>
  </si>
  <si>
    <t>Corresponde al seguimiento de la ejecución mes a mes.</t>
  </si>
  <si>
    <t>Escriba el código y el nombre de la meta proyecto de inversión.</t>
  </si>
  <si>
    <t>Corresponde al total ejecutado en magnitud y presupuesto acumulados durante la vigencia para cada localidad.</t>
  </si>
  <si>
    <t>Defina la población por edades a atender si aplica</t>
  </si>
  <si>
    <t>Defina el grupo étnico a atender si aplica</t>
  </si>
  <si>
    <t>Defina el tipo de población a atender si aplica</t>
  </si>
  <si>
    <t>CÓDIGO</t>
  </si>
  <si>
    <t>CARACTERÍSTICAS POBLACIONALES</t>
  </si>
  <si>
    <t>GRUPO ÉTNICO</t>
  </si>
  <si>
    <t xml:space="preserve">CONDICIÓN POBLACIONAL </t>
  </si>
  <si>
    <t>GRUPO ETÁRIO</t>
  </si>
  <si>
    <t>OBSERVACIONES</t>
  </si>
  <si>
    <t>METAS DE INVERSIÓN DEL PROYECTO</t>
  </si>
  <si>
    <t>ANULACIONES DE RESERVAS</t>
  </si>
  <si>
    <t>RESERVA DEFINITIVA</t>
  </si>
  <si>
    <t>N.A</t>
  </si>
  <si>
    <t>COMPONENTE  PMM</t>
  </si>
  <si>
    <t>Logística de Movilidad</t>
  </si>
  <si>
    <t>Componente Ambiental</t>
  </si>
  <si>
    <t>Plan de Intercambiadores Modales</t>
  </si>
  <si>
    <t>Plan de Ordenamiento Logístico</t>
  </si>
  <si>
    <t>Plan de Seguridad Vial</t>
  </si>
  <si>
    <t>Transporte Público</t>
  </si>
  <si>
    <t>Transporte No Motorizado</t>
  </si>
  <si>
    <t>Plan de Ordenamiento de Estacionamientos</t>
  </si>
  <si>
    <t xml:space="preserve">Infraestructura Vial </t>
  </si>
  <si>
    <t>Componente Institucional</t>
  </si>
  <si>
    <t xml:space="preserve">OBJETIVOS ESTRATÉGICOS </t>
  </si>
  <si>
    <t>Corresponde al número de población atendida si aplica.</t>
  </si>
  <si>
    <t>Localidad 2012</t>
  </si>
  <si>
    <t>COMPONENTE ASOCIADO MISIÓN / VISIÓN</t>
  </si>
  <si>
    <t>CÓDIGO INDICADOR</t>
  </si>
  <si>
    <t>CÓDIGO Y META PROYECTO DE INVERSIÓN ASOCIADA</t>
  </si>
  <si>
    <t>COMPONENTE PMM</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</si>
  <si>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</si>
  <si>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</si>
  <si>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</si>
  <si>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</si>
  <si>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</si>
  <si>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</si>
  <si>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</si>
  <si>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</si>
  <si>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</si>
  <si>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</si>
  <si>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</si>
  <si>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</si>
  <si>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</si>
  <si>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</si>
  <si>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55-59</t>
  </si>
  <si>
    <t>60-64</t>
  </si>
  <si>
    <t>65-69</t>
  </si>
  <si>
    <t>70-74</t>
  </si>
  <si>
    <t>75-79</t>
  </si>
  <si>
    <t>SUBSECRETARIA RESPONSABLE:</t>
  </si>
  <si>
    <t>ORDENADOR DEL GASTO:</t>
  </si>
  <si>
    <t>Código: PE01-PR01-F01</t>
  </si>
  <si>
    <t>PROYECTO ESTRATÉGICO</t>
  </si>
  <si>
    <t>META PRODUCTO</t>
  </si>
  <si>
    <t>TOTAL PRESUPUESTO VIGENCIA</t>
  </si>
  <si>
    <t>TOTAL PRESUPUESTO RESERVA</t>
  </si>
  <si>
    <t>Proyecto Estratégico</t>
  </si>
  <si>
    <t xml:space="preserve">VARIABLE </t>
  </si>
  <si>
    <t>CUATRIENIO</t>
  </si>
  <si>
    <t>CODIGO Y NOMBRE DEL PROYECTO DE INVERSIÓN</t>
  </si>
  <si>
    <t>PROGRAMACIÓN PLAN DE DESARROLLO</t>
  </si>
  <si>
    <t>VIGENCIA 1</t>
  </si>
  <si>
    <t>VIGENCIA 2</t>
  </si>
  <si>
    <t>VIGENCIA 3</t>
  </si>
  <si>
    <t>VIGENCIA 4</t>
  </si>
  <si>
    <t>VIGENCIA 5</t>
  </si>
  <si>
    <t>% DE AVANCE</t>
  </si>
  <si>
    <t>TOTAL EJECUTADO</t>
  </si>
  <si>
    <t>Eje / Pilar Plan de Desarrollo</t>
  </si>
  <si>
    <t xml:space="preserve"> META PRODUCTO</t>
  </si>
  <si>
    <t>CÓDIGO META PRODUCTO</t>
  </si>
  <si>
    <t xml:space="preserve">CÓDIGO Y NOMBRE DEL PROYECTO DE INVERSIÓN </t>
  </si>
  <si>
    <t>PROGRAMACIÓN CUATRIENIO</t>
  </si>
  <si>
    <t>Total Ejecutado</t>
  </si>
  <si>
    <t xml:space="preserve">Proyecto Estratégico </t>
  </si>
  <si>
    <t xml:space="preserve"> CÓDIGO Y META PROYECTO DE INVERSIÓN</t>
  </si>
  <si>
    <t>EJE / PILAR</t>
  </si>
  <si>
    <t>PLAN DE DESARROLLO</t>
  </si>
  <si>
    <t>SEGUIMIENTO VIGENCIA</t>
  </si>
  <si>
    <t>META PROYECTO</t>
  </si>
  <si>
    <t>PROGRAMADO VIGENCIA</t>
  </si>
  <si>
    <t>VARIABLES FÓRMULA DEL INDICADOR</t>
  </si>
  <si>
    <t>% de Cumplimiento= (Numerador / Denominador )*100</t>
  </si>
  <si>
    <t>MAGNITUD META - Reserva</t>
  </si>
  <si>
    <t>TOTAL MAGNITUD META</t>
  </si>
  <si>
    <t>Versión: 5.0</t>
  </si>
  <si>
    <t>MAGNITUD VIGENCIA</t>
  </si>
  <si>
    <t>MAGNITUD RESERVA</t>
  </si>
  <si>
    <t>MAGNITUD  VIGENCIA</t>
  </si>
  <si>
    <t>Corresponde al presupuesto y magnitud programados de vigencia y de reserva para cada una de las localidades.</t>
  </si>
  <si>
    <r>
      <t>EJECUTADO _</t>
    </r>
    <r>
      <rPr>
        <b/>
        <u val="single"/>
        <sz val="8"/>
        <rFont val="Arial"/>
        <family val="2"/>
      </rPr>
      <t>MES</t>
    </r>
    <r>
      <rPr>
        <b/>
        <sz val="8"/>
        <rFont val="Arial"/>
        <family val="2"/>
      </rPr>
      <t>_</t>
    </r>
  </si>
  <si>
    <t>TIPO DE ANUALIZACIÓN</t>
  </si>
  <si>
    <t xml:space="preserve">TIPO DE ANUALIZACIÓN </t>
  </si>
  <si>
    <t>VIGENCIA 2016</t>
  </si>
  <si>
    <t>VIGENCIA 2017</t>
  </si>
  <si>
    <t>VIGENCIA 2018</t>
  </si>
  <si>
    <t>VIGENCIA 2019</t>
  </si>
  <si>
    <t>VIGENCIA 2020</t>
  </si>
  <si>
    <t>Producto</t>
  </si>
  <si>
    <t>Proceso</t>
  </si>
  <si>
    <t>Formato de Hoja de Vida Indicador</t>
  </si>
  <si>
    <t>Actividad</t>
  </si>
  <si>
    <t xml:space="preserve">CODIGO: PE01-PR01-F03 </t>
  </si>
  <si>
    <t>Operación</t>
  </si>
  <si>
    <t>HOJA DE VIDA INDICADOR</t>
  </si>
  <si>
    <t>SECRETARÍA DISTRITAL DE MOVILIDAD</t>
  </si>
  <si>
    <t>SECCIÓN 1. Identificación del Indicador</t>
  </si>
  <si>
    <t>Constante</t>
  </si>
  <si>
    <t>Apoyo</t>
  </si>
  <si>
    <t>Creciente</t>
  </si>
  <si>
    <t>3. Fuente PMR</t>
  </si>
  <si>
    <t>4. Dependencia responsable</t>
  </si>
  <si>
    <t>5. Meta con territorialización</t>
  </si>
  <si>
    <t>Misional</t>
  </si>
  <si>
    <t>Decreciente</t>
  </si>
  <si>
    <t>6. Proyecto</t>
  </si>
  <si>
    <t>7. Código del Proyecto</t>
  </si>
  <si>
    <t>Estratégico</t>
  </si>
  <si>
    <t>Suma</t>
  </si>
  <si>
    <t>8. Proceso</t>
  </si>
  <si>
    <t>9. Código del proceso</t>
  </si>
  <si>
    <t>Evaluación</t>
  </si>
  <si>
    <t>10. Objetivo estratégico</t>
  </si>
  <si>
    <t>11. Meta Producto</t>
  </si>
  <si>
    <t>SI</t>
  </si>
  <si>
    <t>12. Nombre del indicador</t>
  </si>
  <si>
    <t>13. Tipología</t>
  </si>
  <si>
    <t>Eficiencia</t>
  </si>
  <si>
    <t>Anual</t>
  </si>
  <si>
    <t>NO</t>
  </si>
  <si>
    <t>14. Fecha de programación</t>
  </si>
  <si>
    <t>15. Tipo anualización</t>
  </si>
  <si>
    <t>Semestral</t>
  </si>
  <si>
    <t>16. Objetivo y descripción del Indicador</t>
  </si>
  <si>
    <t>Trimestral</t>
  </si>
  <si>
    <t>1. Orientar las acciones de la Secretaría Distrital de Movilidad hacia la visión cero, es decir, la reducción sustancial de víctimas fatales y lesionadas en siniestros de tránsito</t>
  </si>
  <si>
    <t>17. Fuente u origen de Datos</t>
  </si>
  <si>
    <t>Mensual</t>
  </si>
  <si>
    <t xml:space="preserve">2. Fomentar la cultura ciudadana y el respeto entre todos los usuarios de todas las formas de transporte, protegiendo en especial los actores vulnerables y los modos activos </t>
  </si>
  <si>
    <t>18. Fórmula de Cálculo</t>
  </si>
  <si>
    <t>3. Propender por la sostenibilidad ambiental, económica y social de la movilidad en una visión integral de planeción de ciudad y movilidad</t>
  </si>
  <si>
    <t>19. Unidad de medida del indicador</t>
  </si>
  <si>
    <t>Eficacia</t>
  </si>
  <si>
    <t>4. Ser ejemplo en la rendición de cuentas a la ciudadanía</t>
  </si>
  <si>
    <t xml:space="preserve">20.  Nombre de las Variables </t>
  </si>
  <si>
    <t>VARIABLE 1 - Numerador</t>
  </si>
  <si>
    <t>VARIABLE 2 - Denominador</t>
  </si>
  <si>
    <t>5. Ser transparente, incluyente, equitativa en género y garantista de la participación e involucramiento ciudadanos y del sectro privado</t>
  </si>
  <si>
    <t>Efectividad</t>
  </si>
  <si>
    <t xml:space="preserve">6. Proveer un ecosistema adecuado para la innovación y adopción  de nuevas y mejores tecnologías de movilidad y de información y comunicación </t>
  </si>
  <si>
    <t>21. Unidad de medida (de la variable)</t>
  </si>
  <si>
    <t xml:space="preserve">7. Prestar servicios eficientes, oportunos y de calidad a la ciudadanía, tanto en gestión como en trámites de la movilidad </t>
  </si>
  <si>
    <t>22. Descripción de la variable</t>
  </si>
  <si>
    <t>8. Contar con un excelente equipo humano y condiciones laborales que hagan de la Secretaría Distrital de Movilidad un lugar atractivo para trabajar y desarrollarse profesionalmente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</si>
  <si>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</si>
  <si>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</si>
  <si>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</si>
  <si>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</si>
  <si>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</si>
  <si>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</si>
  <si>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</si>
  <si>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</si>
  <si>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</si>
  <si>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</si>
  <si>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</si>
  <si>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</si>
  <si>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</si>
  <si>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</si>
  <si>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</si>
  <si>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</si>
  <si>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</si>
  <si>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</si>
  <si>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</si>
  <si>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</si>
  <si>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</si>
  <si>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</si>
  <si>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</si>
  <si>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</si>
  <si>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</si>
  <si>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</si>
  <si>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</si>
  <si>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</si>
  <si>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</si>
  <si>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</si>
  <si>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</si>
  <si>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</si>
  <si>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</si>
  <si>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</si>
  <si>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</si>
  <si>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</si>
  <si>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</si>
  <si>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</si>
  <si>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</si>
  <si>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</si>
  <si>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</si>
  <si>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</si>
  <si>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</si>
  <si>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</si>
  <si>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07- Eje Transversal Gobierno legítimo, fortalecimiento local y eficiencia</t>
  </si>
  <si>
    <t>188 - Servicio a la ciudadanía para la movilidad</t>
  </si>
  <si>
    <t>COMPONENTES DE LA MISIÓN</t>
  </si>
  <si>
    <t>Porcentaje</t>
  </si>
  <si>
    <t>Porcentaje de avance en actividades ejecutadas</t>
  </si>
  <si>
    <t>CÓDIGO: PE01-PR01-F11</t>
  </si>
  <si>
    <t>Sección No. 2: EJECUCIÓN</t>
  </si>
  <si>
    <t>2. ACTIVIDADES PRIMARIAS</t>
  </si>
  <si>
    <t>4. No.</t>
  </si>
  <si>
    <t>5. ACTIVIDADES SECUNDARIAS</t>
  </si>
  <si>
    <t>SUBSECRETARÍA RESPONSABLE:</t>
  </si>
  <si>
    <t>1. NÚMERO</t>
  </si>
  <si>
    <t>SUBSECRETARÍA DE GESTIÓN CORPORATIVA</t>
  </si>
  <si>
    <t>NASLY JENNIFER RUÍZ GONZÁLEZ</t>
  </si>
  <si>
    <t>Ser referente mundial al contar con un equipo humano comprometido y competente.</t>
  </si>
  <si>
    <t>N.A.</t>
  </si>
  <si>
    <t>Mantener el 80% de satisfacción con los servicios prestados por las entidades del Sector Movilidad</t>
  </si>
  <si>
    <t xml:space="preserve">ESTIMACIONES DE POBLACIÓN 1985-2005  (4) Y PROYECCIONES DE POBLACIÓN 2005-2020 NACIONAL, DEPARTAMENTAL Y MUNICIPAL POR SEXO, GRUPOS QUINQUENALES DE EDAD </t>
  </si>
  <si>
    <t>965 - Movilidad transparente y contra la corrupción</t>
  </si>
  <si>
    <t>Porcentaje de satisfacción</t>
  </si>
  <si>
    <t>SUMA</t>
  </si>
  <si>
    <t>CONSTANTE</t>
  </si>
  <si>
    <t>965 - MOVILIDAD TRANSPARENTE Y CONTRA LA CORRUPCIÓN</t>
  </si>
  <si>
    <t>Implementar el 100% de la estrategia anual sobre Transparencia, Ética y Probidad - TEP</t>
  </si>
  <si>
    <t>PE01</t>
  </si>
  <si>
    <t>Movilidad Transparente y contra la Corrupción.</t>
  </si>
  <si>
    <t>Estrategia TEP</t>
  </si>
  <si>
    <t>Medir el cumplimiento en la ejecución de las actividades propuestas para la implementación de la estrategia de Transparencia, la Ética y la Probidad en la SDM</t>
  </si>
  <si>
    <t>Registros y soportes administrativos - P.A.A.</t>
  </si>
  <si>
    <t>Porcentaje de avance en actividades ejecutadas / Porcentaje total  de avance de actividades programado en la vigencia</t>
  </si>
  <si>
    <t>Son las actividades ponderadas porcentualmente que en el periodo de reporte se culminaron y se registran en el anexo de actividades</t>
  </si>
  <si>
    <t>Porcentaje total  de avance de actividades programado en la vigencia</t>
  </si>
  <si>
    <t>Total de porcentaje de actividades primarias y/o secundarias programado en la vigencia</t>
  </si>
  <si>
    <t>Julieth Rojas Betancour</t>
  </si>
  <si>
    <t>Carlos Andrés Bonilla Pretel</t>
  </si>
  <si>
    <t>Nasly Jennifer Ruíz G.</t>
  </si>
  <si>
    <t>Logística para actividades de Transparencia, Ética y Probidad - TEP</t>
  </si>
  <si>
    <t>Implementar el 100% de la estrategia anual para la sostenibilidad del Subsistema de Control Interno</t>
  </si>
  <si>
    <t>Oficina de Control Interno</t>
  </si>
  <si>
    <t>Movilidad Transparente y contra la Corrupción</t>
  </si>
  <si>
    <t>PV01</t>
  </si>
  <si>
    <t>Sostenibilidad del Subsistema de Control Interno</t>
  </si>
  <si>
    <t>Medir el cumplimiento en la ejecución de las actividades propuestas para la implementación de la estrategia de sostenibilidad del Subsistema de Control Interno</t>
  </si>
  <si>
    <t>N.A: Se relaciona la meta producto a la cual está asociado el proyecto 965 pero el reporte de la amgnitud está a cargo del proyecto 1044 de la Dirección de Servicio al Ciudadano</t>
  </si>
  <si>
    <t>42 - Transparencia, Gestión Pública y Servicio a la Ciudaanía</t>
  </si>
  <si>
    <t>Jaime Daniel Arias Guarin</t>
  </si>
  <si>
    <t>Nasly Jennifer Ruíz González</t>
  </si>
  <si>
    <t>Oficina Asesora de Planeación</t>
  </si>
  <si>
    <t>Versión: 6.0</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</si>
  <si>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</si>
  <si>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</si>
  <si>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</si>
  <si>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</si>
  <si>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</si>
  <si>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</si>
  <si>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</si>
  <si>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</si>
  <si>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VERSIÓN 3.0</t>
  </si>
  <si>
    <t>3. PONDERACIÓN
ACTIVIDAD PRIMARIA</t>
  </si>
  <si>
    <t>6. PONDERACIÓN
ACTIVIDAD SECUNDARIA</t>
  </si>
  <si>
    <t>7. FECHA ESTIMADA DE  EJECUCIÓN</t>
  </si>
  <si>
    <t>8. AVANCE PONDERADO</t>
  </si>
  <si>
    <t>9. FECHA EJECUCIÓN</t>
  </si>
  <si>
    <t>10. OBSERVACIONES</t>
  </si>
  <si>
    <t>TOTAL MAGNITUD VIGENCIA</t>
  </si>
  <si>
    <t>OBJETIVO DEL SISTEMA INTEGRADO DE GESTIÓN</t>
  </si>
  <si>
    <t>5. Ser transparente, incluyente, equitativa en género y garantista de la participación e involucramiento ciudadanos y del sector privado</t>
  </si>
  <si>
    <t>SUBSECRETARÍA DE GESTIÓN CORPORATIVA 
OFICINA ASESORA DE PLANEACIÓN
OFICINA DE CONTROL INTERNO</t>
  </si>
  <si>
    <t>Formato de programación y seguimiento al Plan Operativo Anual de gestión con inversión</t>
  </si>
  <si>
    <r>
      <t>Formato de Anexo de Ac</t>
    </r>
    <r>
      <rPr>
        <b/>
        <sz val="10"/>
        <color indexed="8"/>
        <rFont val="Arial"/>
        <family val="2"/>
      </rPr>
      <t>tividades</t>
    </r>
  </si>
  <si>
    <t>CODIGO Y NOMBRE DEL PROYECTO DE INVERSIÓN O DEL POA SIN INVERSIÓN</t>
  </si>
  <si>
    <t>META POA ASOCIADA</t>
  </si>
  <si>
    <t>9 - Implementar el 100% de la estrategia anual para la sostenibilidad del Subsistema de Control Interno</t>
  </si>
  <si>
    <t>8 - Implementar el 100% de la estrategia anual sobre Transparencia, Ética y Probidad - TEP</t>
  </si>
  <si>
    <t>PILAR / EJES</t>
  </si>
  <si>
    <t>02- Pilar Democracia Urbana</t>
  </si>
  <si>
    <t>04- Eje Transversal Nuevo Ordenamiento Territorial</t>
  </si>
  <si>
    <t>1. Promoción de calidad de vida en términos de movilidad.</t>
  </si>
  <si>
    <t>2. Potencialización del desarrollo protegiendo la vida.</t>
  </si>
  <si>
    <t>3. Potencialización del desarrollo y competitividad protegiendo los derechos de manera incluyente.</t>
  </si>
  <si>
    <t>4. Potencialización del desarrollo y competitividad a través de la gestión ética y transparente.</t>
  </si>
  <si>
    <t>COMPONENTES DE LA VISIÓN</t>
  </si>
  <si>
    <t>1. Ser referente mundial en movilidad sostenible.</t>
  </si>
  <si>
    <t>2. Ser referente mundial en cultura ciudadana</t>
  </si>
  <si>
    <t>3. Ser referente mundial en credibilidad y confianza para Bogotá y su región.</t>
  </si>
  <si>
    <t>4. Ser referente en innovación y creatividad</t>
  </si>
  <si>
    <t>5. Ser referente mundial al contar con un equipo humano comprometido y competente.</t>
  </si>
  <si>
    <t>6. Ser referente mundial al  contar con un sistema de transporte multimodal que salvaguarda la vida en las vías.</t>
  </si>
  <si>
    <t>PROGRAMAS PDD</t>
  </si>
  <si>
    <t>18 - Mejor Movilidad para Todos</t>
  </si>
  <si>
    <t>29 - Articulación regional y planeación integral del transporte</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</si>
  <si>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</si>
  <si>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</si>
  <si>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</si>
  <si>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</si>
  <si>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</si>
  <si>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</si>
  <si>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</si>
  <si>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</si>
  <si>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</si>
  <si>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</si>
  <si>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</si>
  <si>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190 - Modernización Física</t>
  </si>
  <si>
    <t>192 - Fortalecimiento institucional a través del uso de TIC</t>
  </si>
  <si>
    <t>Diego Nairo Useche Rueda</t>
  </si>
  <si>
    <t>Enero de 2018</t>
  </si>
  <si>
    <t>estrategia para la sostenibilidad del Subsistema de Control Interno</t>
  </si>
  <si>
    <r>
      <t xml:space="preserve">SEGUIMIENTO PLAN OPERATIVO ANUAL - POA                                         VIGENCIA: </t>
    </r>
    <r>
      <rPr>
        <b/>
        <u val="single"/>
        <sz val="11"/>
        <rFont val="Arial"/>
        <family val="2"/>
      </rPr>
      <t>2018</t>
    </r>
    <r>
      <rPr>
        <b/>
        <sz val="11"/>
        <rFont val="Arial"/>
        <family val="2"/>
      </rPr>
      <t xml:space="preserve"> </t>
    </r>
  </si>
  <si>
    <t>Luis Alberto Triana Lozada</t>
  </si>
  <si>
    <t>Apoyar a la OCI en la realización de las actividades señaladas en el PAAI de la vigencia con los profesionales y auxiliar administrativo, para el tercer trimestre</t>
  </si>
  <si>
    <t>Apoyar a la OCI en la realización de las actividades señaladas en el PAAI de la vigencia con los profesionales y auxiliar administrativo, para el segundo trimestre</t>
  </si>
  <si>
    <t>Apoyar a la OCI en la realización de las actividades señaladas en el PAAI de la vigencia con los profesionales y auxiliar administrativo, para el primer trimestre</t>
  </si>
  <si>
    <t>Apoyar a la OCI en la realización de las actividades señaladas en el PAAI de la vigencia con los profesionales y auxiliar administrativo, para el cuarto trimestra</t>
  </si>
  <si>
    <t>Plan Anual de Auditorías Internas - PAAI OCI de la vigencia 2018.</t>
  </si>
  <si>
    <t>Porcentaje total  de actividades programadas en la vigencia 2018</t>
  </si>
  <si>
    <t>Porcentaje de avance en actividades ejecutadas / Porcentaje total de actividades programadas en la vigencia 2018</t>
  </si>
  <si>
    <t>3. Propender por la sostenibilidad ambiental, económica y social de la movilidad en una visión integral de planeación de ciudad y movilidad</t>
  </si>
  <si>
    <r>
      <t>Sección No. 1: PROGRAMACIÓN  VIGENCIA _</t>
    </r>
    <r>
      <rPr>
        <b/>
        <u val="single"/>
        <sz val="11"/>
        <color indexed="56"/>
        <rFont val="Calibri"/>
        <family val="2"/>
      </rPr>
      <t>2018</t>
    </r>
    <r>
      <rPr>
        <b/>
        <sz val="11"/>
        <color indexed="56"/>
        <rFont val="Calibri"/>
        <family val="2"/>
      </rPr>
      <t>_</t>
    </r>
  </si>
  <si>
    <t>Contratar la logística para el desarrollo de actividades de Transparencia Etica y Probidad</t>
  </si>
  <si>
    <t>Realización cine foro TEP</t>
  </si>
  <si>
    <t>Socialización de componentes del Plan Anti Corrupción</t>
  </si>
  <si>
    <t>Adquisición material POP para incentivar cultura TEP</t>
  </si>
  <si>
    <t>Contratar la producción de material P.O.P. TEP</t>
  </si>
  <si>
    <t>Aprobar la producción de material POP - TEP</t>
  </si>
  <si>
    <t>Durante el perido reportado no se presentaron retrasos.</t>
  </si>
  <si>
    <r>
      <t xml:space="preserve">SEGUIMIENTO VIGENCIA </t>
    </r>
    <r>
      <rPr>
        <b/>
        <u val="single"/>
        <sz val="10"/>
        <rFont val="Arial"/>
        <family val="2"/>
      </rPr>
      <t>2018</t>
    </r>
  </si>
  <si>
    <t xml:space="preserve">Estas actividades tienen como finalidad promover y afianzar en los servidores públicos de la SDM  los valores y principios de integridad. De igual forma, la contribución de estos elementos permiten fortalecer la lucha en contra de la corrupción.      </t>
  </si>
  <si>
    <t>Se cumplió con las actividades propuesta en el primer trimestre de 2018</t>
  </si>
  <si>
    <t>Se cumplió con las actividades propuesta en el segundo trimestre de 2018</t>
  </si>
  <si>
    <t>1. Código Meta</t>
  </si>
  <si>
    <t xml:space="preserve">2.  Descripción Meta </t>
  </si>
  <si>
    <t>VERSIÓN 5.0</t>
  </si>
  <si>
    <t xml:space="preserve">, </t>
  </si>
  <si>
    <t>Se realizó la jornada de cine foro TEP el 3 de agosto.</t>
  </si>
  <si>
    <t>2.  Descripción Meta</t>
  </si>
  <si>
    <t>Se realizó la jornada de CINE FORO TEP a la que asistieron Ciento treinta (130) servidores al Auditorio Naranja de la Secretaría Distrital de Movilidad.
Se adjudicó contrato 20181432 en el cual se destinaron recursos por valor de $ 34999360 soportado en el CRP  704 de  agosto de 2018.
Se adjudicó contrato 20181076 en el cual se destinaron recursos por valor de $ 11.000.000  soportado en el CRP  816 de septiembre de 2018.
Se socializaron los compónentes del PAAC 2018 en la misma jornada de CINE FORO TEP, especialmente el Código de Integridad Resolución 126 de 2018, así como en el cierre de auditores que se realizó en Compensar el 28 de septiembre de 2018.</t>
  </si>
  <si>
    <t>Se adjudicó contrato 20181432 en el cual se destinaron recursos por valor de $ 34999360 soportado en el CRP  704 de  agosto de 2018.</t>
  </si>
  <si>
    <t>Los componentes del PAAC-2018 se socializaron en la misma jornada del CINE FORO TEP. Especialmente el componente 6 iniciativas adicionales (Código de Integridad), así como en el cierre de auditores que se realizó en Compensar el 28 de septiembre/18</t>
  </si>
  <si>
    <t>Se adjudicó contrato 20181076 en el cual se destinaron recursos por valor de $ 11.000.000  soportado en el CRP  816 de septiembre de 2018.</t>
  </si>
  <si>
    <t>Se cumplió con las actividades propuesta en el tercer trimestre de 2018</t>
  </si>
  <si>
    <t xml:space="preserve">Los contratistas vienen realizando y cumpliendo con las actividades propuestas por la OCI en el PAAI 2018, para el tercer trimestre de 2018 y el auxiliar mantiene el archivo organizado de acyerdo a los seguimientos realizados por el personal de archivo de la SDM.    </t>
  </si>
  <si>
    <t>La Oficina de Control Interno en desarrollo de sus roles asignados, verifica la eficacia y efectividad del desarrollo, sostenibilidad y mejora continua del Sistema Integrado de Gestión, el Sistema de Control Interno y lo establecido en las metas ODS, en especial la acción 143 "Reducir sustancialmente la corrupción y el soborno en todas sus formas", teniendo en cuenta que el Proyecto de Inversión 965 "Movilidad Transparente y contra la Corrupción" cuenta con la meta 9 - "Implementar el 100% de la estrategia anual para la sostenibilidad del Subsistema de Control Interno", lo cual se realiza a través de la planeación, organización, dirección y control de las actividades propias de la misma, lo que a su vez contribuye a la mejora continua y al logro de los objetivos institucionales.</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</si>
</sst>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0.0%"/>
    <numFmt numFmtId="188" formatCode="&quot;$&quot;\ #,##0"/>
    <numFmt numFmtId="189" formatCode="0.0"/>
    <numFmt numFmtId="190" formatCode="#,##0.0"/>
    <numFmt numFmtId="191" formatCode="_(* #,##0.0_);_(* \(#,##0.0\);_(* &quot;-&quot;??_);_(@_)"/>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240A]dddd\,\ dd&quot; de &quot;mmmm&quot; de &quot;yyyy"/>
    <numFmt numFmtId="198" formatCode="[$-240A]h:mm:ss\ AM/PM"/>
    <numFmt numFmtId="199" formatCode="[$-240A]hh:mm:ss\ AM/PM"/>
    <numFmt numFmtId="200" formatCode="_-* #,##0\ _€_-;\-* #,##0\ _€_-;_-* &quot;-&quot;??\ _€_-;_-@_-"/>
    <numFmt numFmtId="201" formatCode="[$-240A]dddd\,\ d\ &quot;de&quot;\ mmmm\ &quot;de&quot;\ yyyy"/>
  </numFmts>
  <fonts count="111">
    <font>
      <sz val="11"/>
      <color theme="1"/>
      <name val="Calibri"/>
      <family val="2"/>
    </font>
    <font>
      <sz val="11"/>
      <color indexed="8"/>
      <name val="Calibri"/>
      <family val="2"/>
    </font>
    <font>
      <b/>
      <sz val="10"/>
      <name val="Arial"/>
      <family val="2"/>
    </font>
    <font>
      <sz val="10"/>
      <name val="Arial"/>
      <family val="2"/>
    </font>
    <font>
      <sz val="12"/>
      <name val="Arial"/>
      <family val="2"/>
    </font>
    <font>
      <sz val="8"/>
      <name val="Calibri"/>
      <family val="2"/>
    </font>
    <font>
      <b/>
      <sz val="9"/>
      <name val="Arial"/>
      <family val="2"/>
    </font>
    <font>
      <sz val="9"/>
      <name val="Arial"/>
      <family val="2"/>
    </font>
    <font>
      <u val="single"/>
      <sz val="7"/>
      <color indexed="12"/>
      <name val="Arial"/>
      <family val="2"/>
    </font>
    <font>
      <sz val="9"/>
      <color indexed="8"/>
      <name val="Arial"/>
      <family val="2"/>
    </font>
    <font>
      <b/>
      <sz val="9"/>
      <color indexed="9"/>
      <name val="Arial"/>
      <family val="2"/>
    </font>
    <font>
      <b/>
      <sz val="11"/>
      <name val="Arial"/>
      <family val="2"/>
    </font>
    <font>
      <b/>
      <sz val="10"/>
      <color indexed="9"/>
      <name val="Arial"/>
      <family val="2"/>
    </font>
    <font>
      <sz val="11"/>
      <name val="Arial"/>
      <family val="2"/>
    </font>
    <font>
      <sz val="11"/>
      <color indexed="8"/>
      <name val="Arial"/>
      <family val="2"/>
    </font>
    <font>
      <b/>
      <sz val="8"/>
      <name val="Arial"/>
      <family val="2"/>
    </font>
    <font>
      <b/>
      <u val="single"/>
      <sz val="8"/>
      <name val="Arial"/>
      <family val="2"/>
    </font>
    <font>
      <sz val="8"/>
      <name val="Arial"/>
      <family val="2"/>
    </font>
    <font>
      <sz val="9"/>
      <name val="Tahoma"/>
      <family val="2"/>
    </font>
    <font>
      <u val="single"/>
      <sz val="11"/>
      <name val="Arial"/>
      <family val="2"/>
    </font>
    <font>
      <b/>
      <u val="single"/>
      <sz val="11"/>
      <name val="Arial"/>
      <family val="2"/>
    </font>
    <font>
      <u val="single"/>
      <sz val="9"/>
      <name val="Arial"/>
      <family val="2"/>
    </font>
    <font>
      <sz val="11"/>
      <name val="Calibri"/>
      <family val="2"/>
    </font>
    <font>
      <b/>
      <sz val="11"/>
      <color indexed="56"/>
      <name val="Calibri"/>
      <family val="2"/>
    </font>
    <font>
      <b/>
      <sz val="10"/>
      <color indexed="8"/>
      <name val="Arial"/>
      <family val="2"/>
    </font>
    <font>
      <b/>
      <u val="single"/>
      <sz val="11"/>
      <color indexed="56"/>
      <name val="Calibri"/>
      <family val="2"/>
    </font>
    <font>
      <b/>
      <u val="single"/>
      <sz val="10"/>
      <name val="Arial"/>
      <family val="2"/>
    </font>
    <font>
      <sz val="10"/>
      <color indexed="8"/>
      <name val="Calibri"/>
      <family val="0"/>
    </font>
    <font>
      <sz val="4.6"/>
      <color indexed="8"/>
      <name val="Calibri"/>
      <family val="0"/>
    </font>
    <font>
      <sz val="5"/>
      <color indexed="8"/>
      <name val="Calibri"/>
      <family val="0"/>
    </font>
    <font>
      <sz val="6.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8"/>
      <name val="Calibri"/>
      <family val="2"/>
    </font>
    <font>
      <b/>
      <sz val="18"/>
      <color indexed="8"/>
      <name val="Calibri"/>
      <family val="2"/>
    </font>
    <font>
      <b/>
      <sz val="14"/>
      <color indexed="8"/>
      <name val="Arial"/>
      <family val="2"/>
    </font>
    <font>
      <b/>
      <sz val="9"/>
      <color indexed="8"/>
      <name val="Arial"/>
      <family val="2"/>
    </font>
    <font>
      <sz val="9"/>
      <color indexed="8"/>
      <name val="Calibri"/>
      <family val="2"/>
    </font>
    <font>
      <b/>
      <sz val="9"/>
      <color indexed="8"/>
      <name val="Calibri"/>
      <family val="2"/>
    </font>
    <font>
      <b/>
      <sz val="18"/>
      <color indexed="8"/>
      <name val="Arial"/>
      <family val="2"/>
    </font>
    <font>
      <b/>
      <sz val="11"/>
      <color indexed="8"/>
      <name val="Arial"/>
      <family val="2"/>
    </font>
    <font>
      <sz val="10"/>
      <color indexed="8"/>
      <name val="Arial"/>
      <family val="2"/>
    </font>
    <font>
      <sz val="9"/>
      <color indexed="55"/>
      <name val="Arial"/>
      <family val="2"/>
    </font>
    <font>
      <sz val="9"/>
      <color indexed="22"/>
      <name val="Arial"/>
      <family val="2"/>
    </font>
    <font>
      <sz val="10"/>
      <color indexed="10"/>
      <name val="Arial"/>
      <family val="2"/>
    </font>
    <font>
      <sz val="7"/>
      <color indexed="8"/>
      <name val="Arial"/>
      <family val="2"/>
    </font>
    <font>
      <sz val="9"/>
      <color indexed="62"/>
      <name val="Arial"/>
      <family val="2"/>
    </font>
    <font>
      <b/>
      <sz val="9"/>
      <color indexed="62"/>
      <name val="Arial"/>
      <family val="2"/>
    </font>
    <font>
      <sz val="12"/>
      <color indexed="8"/>
      <name val="Arial"/>
      <family val="2"/>
    </font>
    <font>
      <sz val="9"/>
      <color indexed="10"/>
      <name val="Arial"/>
      <family val="2"/>
    </font>
    <font>
      <b/>
      <sz val="11"/>
      <color indexed="9"/>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b/>
      <sz val="18"/>
      <color theme="1"/>
      <name val="Calibri"/>
      <family val="2"/>
    </font>
    <font>
      <b/>
      <sz val="14"/>
      <color theme="1"/>
      <name val="Arial"/>
      <family val="2"/>
    </font>
    <font>
      <b/>
      <sz val="9"/>
      <color theme="1"/>
      <name val="Arial"/>
      <family val="2"/>
    </font>
    <font>
      <sz val="9"/>
      <color theme="1"/>
      <name val="Arial"/>
      <family val="2"/>
    </font>
    <font>
      <sz val="9"/>
      <color theme="1"/>
      <name val="Calibri"/>
      <family val="2"/>
    </font>
    <font>
      <b/>
      <sz val="9"/>
      <color theme="1"/>
      <name val="Calibri"/>
      <family val="2"/>
    </font>
    <font>
      <b/>
      <sz val="18"/>
      <color theme="1"/>
      <name val="Arial"/>
      <family val="2"/>
    </font>
    <font>
      <b/>
      <sz val="11"/>
      <color theme="1"/>
      <name val="Arial"/>
      <family val="2"/>
    </font>
    <font>
      <sz val="11"/>
      <color theme="1"/>
      <name val="Arial"/>
      <family val="2"/>
    </font>
    <font>
      <b/>
      <sz val="10"/>
      <color theme="1"/>
      <name val="Arial"/>
      <family val="2"/>
    </font>
    <font>
      <sz val="10"/>
      <color theme="1"/>
      <name val="Arial"/>
      <family val="2"/>
    </font>
    <font>
      <sz val="9"/>
      <color theme="0" tint="-0.3499799966812134"/>
      <name val="Arial"/>
      <family val="2"/>
    </font>
    <font>
      <sz val="9"/>
      <color theme="0" tint="-0.1499900072813034"/>
      <name val="Arial"/>
      <family val="2"/>
    </font>
    <font>
      <sz val="9"/>
      <color theme="0" tint="-0.24997000396251678"/>
      <name val="Arial"/>
      <family val="2"/>
    </font>
    <font>
      <sz val="10"/>
      <color rgb="FFFF0000"/>
      <name val="Arial"/>
      <family val="2"/>
    </font>
    <font>
      <sz val="7"/>
      <color theme="1"/>
      <name val="Arial"/>
      <family val="2"/>
    </font>
    <font>
      <sz val="9"/>
      <color theme="4"/>
      <name val="Arial"/>
      <family val="2"/>
    </font>
    <font>
      <b/>
      <sz val="9"/>
      <color theme="4"/>
      <name val="Arial"/>
      <family val="2"/>
    </font>
    <font>
      <sz val="10"/>
      <color rgb="FF000000"/>
      <name val="Arial"/>
      <family val="2"/>
    </font>
    <font>
      <sz val="12"/>
      <color theme="1"/>
      <name val="Arial"/>
      <family val="2"/>
    </font>
    <font>
      <sz val="9"/>
      <color rgb="FF000000"/>
      <name val="Arial"/>
      <family val="2"/>
    </font>
    <font>
      <b/>
      <sz val="11"/>
      <color theme="3" tint="-0.4999699890613556"/>
      <name val="Calibri"/>
      <family val="2"/>
    </font>
    <font>
      <sz val="9"/>
      <color rgb="FFFF0000"/>
      <name val="Arial"/>
      <family val="2"/>
    </font>
    <font>
      <b/>
      <sz val="11"/>
      <color theme="0"/>
      <name val="Arial"/>
      <family val="2"/>
    </font>
    <font>
      <b/>
      <sz val="8"/>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indexed="10"/>
        <bgColor indexed="64"/>
      </patternFill>
    </fill>
    <fill>
      <patternFill patternType="solid">
        <fgColor indexed="47"/>
        <bgColor indexed="64"/>
      </patternFill>
    </fill>
    <fill>
      <patternFill patternType="solid">
        <fgColor theme="2"/>
        <bgColor indexed="64"/>
      </patternFill>
    </fill>
    <fill>
      <patternFill patternType="solid">
        <fgColor theme="3" tint="0.7999799847602844"/>
        <bgColor indexed="64"/>
      </patternFill>
    </fill>
    <fill>
      <patternFill patternType="solid">
        <fgColor rgb="FFFFFFFF"/>
        <bgColor indexed="64"/>
      </patternFill>
    </fill>
    <fill>
      <patternFill patternType="solid">
        <fgColor theme="0" tint="-0.149959996342659"/>
        <bgColor indexed="64"/>
      </patternFill>
    </fill>
    <fill>
      <patternFill patternType="solid">
        <fgColor theme="0" tint="-0.149959996342659"/>
        <bgColor indexed="64"/>
      </patternFill>
    </fill>
    <fill>
      <patternFill patternType="solid">
        <fgColor rgb="FFFFFF00"/>
        <bgColor indexed="64"/>
      </patternFill>
    </fill>
    <fill>
      <patternFill patternType="solid">
        <fgColor rgb="FF00CCFF"/>
        <bgColor indexed="64"/>
      </patternFill>
    </fill>
    <fill>
      <patternFill patternType="solid">
        <fgColor rgb="FFFFFFFF"/>
        <bgColor indexed="64"/>
      </patternFill>
    </fill>
    <fill>
      <patternFill patternType="solid">
        <fgColor theme="4" tint="-0.4999699890613556"/>
        <bgColor indexed="64"/>
      </patternFill>
    </fill>
    <fill>
      <patternFill patternType="solid">
        <fgColor rgb="FF00B0F0"/>
        <bgColor indexed="64"/>
      </patternFill>
    </fill>
    <fill>
      <patternFill patternType="solid">
        <fgColor theme="0"/>
        <bgColor indexed="64"/>
      </patternFill>
    </fill>
    <fill>
      <patternFill patternType="solid">
        <fgColor rgb="FF33CCFF"/>
        <bgColor indexed="64"/>
      </patternFill>
    </fill>
    <fill>
      <patternFill patternType="solid">
        <fgColor theme="3" tint="-0.4999699890613556"/>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style="medium"/>
    </border>
    <border>
      <left style="medium"/>
      <right style="medium"/>
      <top style="medium"/>
      <bottom style="medium"/>
    </border>
    <border>
      <left style="medium"/>
      <right style="thin"/>
      <top/>
      <bottom style="thin"/>
    </border>
    <border>
      <left style="thin"/>
      <right style="medium"/>
      <top/>
      <bottom style="thin"/>
    </border>
    <border>
      <left style="thin"/>
      <right/>
      <top/>
      <bottom style="thin"/>
    </border>
    <border>
      <left style="thin"/>
      <right style="thin"/>
      <top/>
      <bottom style="thin"/>
    </border>
    <border>
      <left/>
      <right style="thin"/>
      <top/>
      <bottom style="thin"/>
    </border>
    <border>
      <left style="thin"/>
      <right style="medium"/>
      <top style="thin"/>
      <bottom style="thin"/>
    </border>
    <border>
      <left style="medium"/>
      <right style="thin"/>
      <top style="thin"/>
      <bottom style="thin"/>
    </border>
    <border>
      <left style="thin"/>
      <right/>
      <top style="thin"/>
      <bottom style="thin"/>
    </border>
    <border>
      <left/>
      <right style="thin"/>
      <top style="thin"/>
      <bottom style="thin"/>
    </border>
    <border>
      <left style="medium"/>
      <right style="thin"/>
      <top/>
      <bottom/>
    </border>
    <border>
      <left style="thin"/>
      <right style="medium"/>
      <top style="thin"/>
      <bottom/>
    </border>
    <border>
      <left style="medium"/>
      <right style="thin"/>
      <top style="thin"/>
      <bottom/>
    </border>
    <border>
      <left style="thin"/>
      <right/>
      <top style="thin"/>
      <bottom/>
    </border>
    <border>
      <left style="medium"/>
      <right style="thin"/>
      <top style="thin"/>
      <bottom style="medium"/>
    </border>
    <border>
      <left style="thin"/>
      <right/>
      <top style="thin"/>
      <bottom style="medium"/>
    </border>
    <border>
      <left>
        <color indexed="63"/>
      </left>
      <right style="thin"/>
      <top style="thin"/>
      <bottom style="medium"/>
    </border>
    <border>
      <left style="thin"/>
      <right style="thin"/>
      <top style="thin"/>
      <bottom/>
    </border>
    <border>
      <left style="medium"/>
      <right style="thin"/>
      <top style="medium"/>
      <bottom style="medium"/>
    </border>
    <border>
      <left style="thin"/>
      <right/>
      <top style="medium"/>
      <bottom style="medium"/>
    </border>
    <border>
      <left style="thin"/>
      <right style="medium"/>
      <top style="medium"/>
      <bottom style="medium"/>
    </border>
    <border>
      <left/>
      <right/>
      <top/>
      <bottom style="medium"/>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bottom/>
    </border>
    <border>
      <left style="medium"/>
      <right/>
      <top/>
      <bottom/>
    </border>
    <border>
      <left/>
      <right style="medium"/>
      <top/>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color indexed="63"/>
      </left>
      <right>
        <color indexed="63"/>
      </right>
      <top/>
      <bottom style="thin"/>
    </border>
    <border>
      <left/>
      <right/>
      <top style="thin"/>
      <bottom style="thin"/>
    </border>
    <border>
      <left/>
      <right/>
      <top style="thin"/>
      <bottom/>
    </border>
    <border>
      <left/>
      <right/>
      <top style="medium"/>
      <bottom style="medium"/>
    </border>
    <border>
      <left style="thin">
        <color rgb="FF000000"/>
      </left>
      <right style="thin">
        <color rgb="FF000000"/>
      </right>
      <top style="thin">
        <color rgb="FF000000"/>
      </top>
      <bottom style="thin">
        <color rgb="FF000000"/>
      </bottom>
    </border>
    <border>
      <left style="thin"/>
      <right style="thin"/>
      <top/>
      <bottom/>
    </border>
    <border>
      <left/>
      <right style="medium"/>
      <top style="medium"/>
      <bottom style="medium"/>
    </border>
    <border>
      <left style="medium"/>
      <right/>
      <top/>
      <bottom style="medium"/>
    </border>
    <border>
      <left/>
      <right style="medium"/>
      <top/>
      <bottom style="medium"/>
    </border>
    <border>
      <left>
        <color indexed="63"/>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color rgb="FF000000"/>
      </bottom>
    </border>
    <border>
      <left>
        <color indexed="63"/>
      </left>
      <right>
        <color indexed="63"/>
      </right>
      <top style="thin"/>
      <bottom style="thin">
        <color rgb="FF000000"/>
      </bottom>
    </border>
    <border>
      <left>
        <color indexed="63"/>
      </left>
      <right style="thin">
        <color rgb="FF000000"/>
      </right>
      <top style="thin"/>
      <bottom style="thin">
        <color rgb="FF000000"/>
      </bottom>
    </border>
    <border>
      <left style="thin"/>
      <right>
        <color indexed="63"/>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color indexed="63"/>
      </right>
      <top style="thin">
        <color rgb="FF000000"/>
      </top>
      <bottom style="thin"/>
    </border>
    <border>
      <left>
        <color indexed="63"/>
      </left>
      <right>
        <color indexed="63"/>
      </right>
      <top style="thin">
        <color rgb="FF000000"/>
      </top>
      <bottom style="thin"/>
    </border>
    <border>
      <left>
        <color indexed="63"/>
      </left>
      <right style="thin">
        <color rgb="FF000000"/>
      </right>
      <top style="thin">
        <color rgb="FF000000"/>
      </top>
      <bottom style="thin"/>
    </border>
    <border>
      <left style="medium"/>
      <right style="medium"/>
      <top style="medium"/>
      <bottom/>
    </border>
    <border>
      <left style="medium"/>
      <right style="medium"/>
      <top/>
      <bottom style="mediu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medium"/>
      <right style="medium"/>
      <top>
        <color indexed="63"/>
      </top>
      <bottom style="hair">
        <color indexed="10"/>
      </bottom>
    </border>
    <border>
      <left style="medium"/>
      <right/>
      <top style="medium"/>
      <bottom/>
    </border>
    <border>
      <left/>
      <right/>
      <top style="medium"/>
      <bottom/>
    </border>
    <border>
      <left/>
      <right style="medium"/>
      <top style="medium"/>
      <bottom/>
    </border>
    <border>
      <left style="medium"/>
      <right style="medium"/>
      <top style="medium"/>
      <bottom style="hair">
        <color indexed="10"/>
      </bottom>
    </border>
    <border>
      <left/>
      <right style="thin"/>
      <top style="medium"/>
      <bottom style="medium"/>
    </border>
    <border>
      <left style="medium"/>
      <right style="medium"/>
      <top/>
      <bottom style="thin"/>
    </border>
    <border>
      <left style="medium"/>
      <right style="medium"/>
      <top style="thin"/>
      <bottom style="thin"/>
    </border>
    <border>
      <left style="medium"/>
      <right style="medium"/>
      <top style="thin"/>
      <bottom style="mediu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186" fontId="3" fillId="0" borderId="0" applyFont="0" applyFill="0" applyBorder="0" applyAlignment="0" applyProtection="0"/>
    <xf numFmtId="186" fontId="3" fillId="0" borderId="0" applyFont="0" applyFill="0" applyBorder="0" applyAlignment="0" applyProtection="0"/>
    <xf numFmtId="0" fontId="72" fillId="0" borderId="4" applyNumberFormat="0" applyFill="0" applyAlignment="0" applyProtection="0"/>
    <xf numFmtId="0" fontId="73"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4" fillId="29" borderId="1" applyNumberFormat="0" applyAlignment="0" applyProtection="0"/>
    <xf numFmtId="0" fontId="75" fillId="0" borderId="0" applyNumberFormat="0" applyFill="0" applyBorder="0" applyAlignment="0" applyProtection="0"/>
    <xf numFmtId="0" fontId="8" fillId="0" borderId="0" applyNumberFormat="0" applyFill="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86" fontId="3" fillId="0" borderId="0" applyFont="0" applyFill="0" applyBorder="0" applyAlignment="0" applyProtection="0"/>
    <xf numFmtId="18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78"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0" fontId="79" fillId="21" borderId="6"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7" applyNumberFormat="0" applyFill="0" applyAlignment="0" applyProtection="0"/>
    <xf numFmtId="0" fontId="73" fillId="0" borderId="8" applyNumberFormat="0" applyFill="0" applyAlignment="0" applyProtection="0"/>
    <xf numFmtId="0" fontId="84" fillId="0" borderId="9" applyNumberFormat="0" applyFill="0" applyAlignment="0" applyProtection="0"/>
  </cellStyleXfs>
  <cellXfs count="575">
    <xf numFmtId="0" fontId="0" fillId="0" borderId="0" xfId="0" applyFont="1" applyAlignment="1">
      <alignment/>
    </xf>
    <xf numFmtId="0" fontId="3" fillId="0" borderId="0" xfId="67">
      <alignment/>
      <protection/>
    </xf>
    <xf numFmtId="0" fontId="3" fillId="0" borderId="0" xfId="67" applyAlignment="1">
      <alignment wrapText="1"/>
      <protection/>
    </xf>
    <xf numFmtId="0" fontId="3" fillId="0" borderId="0" xfId="71">
      <alignment/>
      <protection/>
    </xf>
    <xf numFmtId="3" fontId="2" fillId="33" borderId="0" xfId="71" applyNumberFormat="1" applyFont="1" applyFill="1" applyBorder="1" applyAlignment="1">
      <alignment vertical="center"/>
      <protection/>
    </xf>
    <xf numFmtId="0" fontId="0" fillId="0" borderId="0" xfId="0" applyFill="1" applyAlignment="1" applyProtection="1">
      <alignment/>
      <protection/>
    </xf>
    <xf numFmtId="0" fontId="3" fillId="0" borderId="0" xfId="0" applyFont="1" applyFill="1" applyAlignment="1" applyProtection="1">
      <alignment/>
      <protection/>
    </xf>
    <xf numFmtId="0" fontId="0" fillId="0" borderId="0" xfId="0" applyFont="1" applyBorder="1" applyAlignment="1" applyProtection="1">
      <alignment/>
      <protection/>
    </xf>
    <xf numFmtId="0" fontId="85"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4" fillId="0" borderId="0" xfId="0" applyFont="1" applyFill="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xf>
    <xf numFmtId="0" fontId="86" fillId="0" borderId="0" xfId="0" applyFont="1" applyBorder="1" applyAlignment="1">
      <alignment horizontal="center" vertical="center" wrapText="1"/>
    </xf>
    <xf numFmtId="0" fontId="0" fillId="0" borderId="0" xfId="0" applyFont="1" applyBorder="1" applyAlignment="1" applyProtection="1">
      <alignment horizontal="center"/>
      <protection/>
    </xf>
    <xf numFmtId="0" fontId="86" fillId="0" borderId="0" xfId="0" applyFont="1" applyBorder="1" applyAlignment="1" applyProtection="1">
      <alignment horizontal="center" vertical="center" wrapText="1"/>
      <protection/>
    </xf>
    <xf numFmtId="0" fontId="85" fillId="0" borderId="0" xfId="0" applyFont="1" applyBorder="1" applyAlignment="1" applyProtection="1">
      <alignment vertical="center" wrapText="1"/>
      <protection/>
    </xf>
    <xf numFmtId="0" fontId="0" fillId="34" borderId="0" xfId="0" applyFill="1" applyBorder="1" applyAlignment="1" applyProtection="1">
      <alignment/>
      <protection/>
    </xf>
    <xf numFmtId="0" fontId="85" fillId="34" borderId="0" xfId="0" applyFont="1" applyFill="1" applyBorder="1" applyAlignment="1" applyProtection="1">
      <alignment horizontal="center" vertical="center" wrapText="1"/>
      <protection/>
    </xf>
    <xf numFmtId="0" fontId="85" fillId="34" borderId="0" xfId="0" applyFont="1" applyFill="1" applyBorder="1" applyAlignment="1" applyProtection="1">
      <alignment vertical="center" wrapText="1"/>
      <protection/>
    </xf>
    <xf numFmtId="189" fontId="85" fillId="34" borderId="0" xfId="0" applyNumberFormat="1" applyFont="1" applyFill="1" applyBorder="1" applyAlignment="1" applyProtection="1">
      <alignment horizontal="center" vertical="center" wrapText="1"/>
      <protection/>
    </xf>
    <xf numFmtId="0" fontId="0" fillId="34" borderId="0" xfId="0" applyFont="1" applyFill="1" applyBorder="1" applyAlignment="1" applyProtection="1">
      <alignment/>
      <protection/>
    </xf>
    <xf numFmtId="0" fontId="86" fillId="34" borderId="0" xfId="0" applyFont="1" applyFill="1" applyBorder="1" applyAlignment="1" applyProtection="1">
      <alignment vertical="center" wrapText="1"/>
      <protection/>
    </xf>
    <xf numFmtId="0" fontId="85" fillId="34" borderId="0" xfId="0" applyFont="1" applyFill="1" applyBorder="1" applyAlignment="1" applyProtection="1">
      <alignment vertical="center"/>
      <protection/>
    </xf>
    <xf numFmtId="0" fontId="3" fillId="0" borderId="0" xfId="67" applyBorder="1" applyAlignment="1">
      <alignment horizontal="center"/>
      <protection/>
    </xf>
    <xf numFmtId="0" fontId="87"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0" fontId="2" fillId="35" borderId="10" xfId="71" applyFont="1" applyFill="1" applyBorder="1" applyAlignment="1">
      <alignment horizontal="center" vertical="center"/>
      <protection/>
    </xf>
    <xf numFmtId="0" fontId="3" fillId="0" borderId="10" xfId="71" applyBorder="1">
      <alignment/>
      <protection/>
    </xf>
    <xf numFmtId="0" fontId="2" fillId="35" borderId="10" xfId="71" applyFont="1" applyFill="1" applyBorder="1" applyAlignment="1">
      <alignment horizontal="center"/>
      <protection/>
    </xf>
    <xf numFmtId="0" fontId="3" fillId="0" borderId="10" xfId="0" applyFont="1" applyBorder="1" applyAlignment="1">
      <alignment vertical="center" wrapText="1"/>
    </xf>
    <xf numFmtId="0" fontId="3" fillId="0" borderId="0" xfId="71" applyAlignment="1">
      <alignment vertical="center"/>
      <protection/>
    </xf>
    <xf numFmtId="0" fontId="3" fillId="0" borderId="0" xfId="71" applyAlignment="1">
      <alignment horizontal="center" vertical="center"/>
      <protection/>
    </xf>
    <xf numFmtId="0" fontId="2" fillId="0" borderId="0" xfId="71" applyFont="1" applyBorder="1" applyAlignment="1">
      <alignment vertical="center"/>
      <protection/>
    </xf>
    <xf numFmtId="0" fontId="3" fillId="0" borderId="0" xfId="71" applyBorder="1" applyAlignment="1">
      <alignment vertical="center"/>
      <protection/>
    </xf>
    <xf numFmtId="0" fontId="3" fillId="0" borderId="10" xfId="71" applyBorder="1" applyAlignment="1">
      <alignment vertical="center"/>
      <protection/>
    </xf>
    <xf numFmtId="0" fontId="3" fillId="0" borderId="10" xfId="71" applyBorder="1" applyAlignment="1">
      <alignment vertical="center" wrapText="1"/>
      <protection/>
    </xf>
    <xf numFmtId="0" fontId="3" fillId="0" borderId="10" xfId="71" applyBorder="1" applyAlignment="1">
      <alignment horizontal="center" vertical="center"/>
      <protection/>
    </xf>
    <xf numFmtId="0" fontId="88" fillId="0" borderId="11" xfId="0" applyFont="1" applyBorder="1" applyAlignment="1" applyProtection="1">
      <alignment vertical="center" wrapText="1"/>
      <protection/>
    </xf>
    <xf numFmtId="0" fontId="88" fillId="0" borderId="12" xfId="0" applyFont="1" applyBorder="1" applyAlignment="1" applyProtection="1">
      <alignment vertical="center" wrapText="1"/>
      <protection/>
    </xf>
    <xf numFmtId="0" fontId="89" fillId="0" borderId="0" xfId="0" applyFont="1" applyAlignment="1" applyProtection="1">
      <alignment/>
      <protection/>
    </xf>
    <xf numFmtId="0" fontId="89" fillId="0" borderId="0" xfId="0" applyFont="1" applyAlignment="1" applyProtection="1">
      <alignment horizontal="right" vertical="center"/>
      <protection/>
    </xf>
    <xf numFmtId="0" fontId="88" fillId="0" borderId="0" xfId="0" applyFont="1" applyBorder="1" applyAlignment="1" applyProtection="1">
      <alignment horizontal="center" vertical="center" wrapText="1"/>
      <protection/>
    </xf>
    <xf numFmtId="0" fontId="89" fillId="0" borderId="0" xfId="0" applyFont="1" applyFill="1" applyBorder="1" applyAlignment="1" applyProtection="1">
      <alignment horizontal="center" vertical="center" wrapText="1"/>
      <protection/>
    </xf>
    <xf numFmtId="0" fontId="90" fillId="0" borderId="0" xfId="0" applyFont="1" applyBorder="1" applyAlignment="1" applyProtection="1">
      <alignment/>
      <protection/>
    </xf>
    <xf numFmtId="0" fontId="91" fillId="0" borderId="0" xfId="0" applyFont="1" applyBorder="1" applyAlignment="1" applyProtection="1">
      <alignment vertical="center" wrapText="1"/>
      <protection/>
    </xf>
    <xf numFmtId="0" fontId="91" fillId="0" borderId="0" xfId="0" applyFont="1" applyBorder="1" applyAlignment="1" applyProtection="1">
      <alignment horizontal="center" vertical="center" wrapText="1"/>
      <protection/>
    </xf>
    <xf numFmtId="0" fontId="90" fillId="0" borderId="0" xfId="0" applyFont="1" applyAlignment="1" applyProtection="1">
      <alignment/>
      <protection/>
    </xf>
    <xf numFmtId="0" fontId="7" fillId="0" borderId="0" xfId="0" applyFont="1" applyFill="1" applyBorder="1" applyAlignment="1" applyProtection="1">
      <alignment vertical="top" wrapText="1"/>
      <protection/>
    </xf>
    <xf numFmtId="0" fontId="7" fillId="0" borderId="0" xfId="0" applyFont="1" applyFill="1" applyBorder="1" applyAlignment="1" applyProtection="1">
      <alignment horizontal="center" vertical="center" wrapText="1"/>
      <protection/>
    </xf>
    <xf numFmtId="0" fontId="90" fillId="0" borderId="0" xfId="0" applyFont="1" applyFill="1" applyAlignment="1" applyProtection="1">
      <alignment/>
      <protection/>
    </xf>
    <xf numFmtId="0" fontId="52" fillId="0" borderId="0" xfId="0" applyFont="1" applyAlignment="1" applyProtection="1">
      <alignment/>
      <protection/>
    </xf>
    <xf numFmtId="0" fontId="52" fillId="0" borderId="0" xfId="0" applyFont="1" applyAlignment="1" applyProtection="1">
      <alignment horizontal="center" vertical="center"/>
      <protection/>
    </xf>
    <xf numFmtId="0" fontId="7" fillId="0" borderId="0" xfId="67" applyFont="1" applyAlignment="1">
      <alignment wrapText="1"/>
      <protection/>
    </xf>
    <xf numFmtId="0" fontId="7" fillId="0" borderId="0" xfId="67" applyFont="1">
      <alignment/>
      <protection/>
    </xf>
    <xf numFmtId="0" fontId="7" fillId="0" borderId="13" xfId="67" applyFont="1" applyBorder="1" applyAlignment="1">
      <alignment horizontal="center" vertical="center"/>
      <protection/>
    </xf>
    <xf numFmtId="0" fontId="7" fillId="0" borderId="14" xfId="71" applyFont="1" applyBorder="1" applyAlignment="1">
      <alignment horizontal="center" vertical="center"/>
      <protection/>
    </xf>
    <xf numFmtId="188" fontId="7" fillId="0" borderId="13" xfId="67" applyNumberFormat="1" applyFont="1" applyBorder="1" applyAlignment="1">
      <alignment horizontal="right" vertical="center" wrapText="1"/>
      <protection/>
    </xf>
    <xf numFmtId="188" fontId="7" fillId="0" borderId="15" xfId="67" applyNumberFormat="1" applyFont="1" applyBorder="1" applyAlignment="1">
      <alignment horizontal="right" vertical="center" wrapText="1"/>
      <protection/>
    </xf>
    <xf numFmtId="187" fontId="7" fillId="0" borderId="15" xfId="67" applyNumberFormat="1" applyFont="1" applyBorder="1" applyAlignment="1">
      <alignment horizontal="right" vertical="center" wrapText="1"/>
      <protection/>
    </xf>
    <xf numFmtId="188" fontId="7" fillId="0" borderId="13" xfId="67" applyNumberFormat="1" applyFont="1" applyBorder="1" applyAlignment="1" applyProtection="1">
      <alignment horizontal="right" vertical="center" wrapText="1"/>
      <protection locked="0"/>
    </xf>
    <xf numFmtId="188" fontId="7" fillId="0" borderId="15" xfId="67" applyNumberFormat="1" applyFont="1" applyBorder="1" applyAlignment="1" applyProtection="1">
      <alignment horizontal="center" vertical="center" wrapText="1"/>
      <protection locked="0"/>
    </xf>
    <xf numFmtId="187" fontId="7" fillId="0" borderId="15" xfId="67" applyNumberFormat="1" applyFont="1" applyBorder="1" applyAlignment="1" applyProtection="1">
      <alignment horizontal="right" vertical="center" wrapText="1"/>
      <protection locked="0"/>
    </xf>
    <xf numFmtId="187" fontId="7" fillId="0" borderId="16" xfId="67" applyNumberFormat="1" applyFont="1" applyBorder="1" applyAlignment="1" applyProtection="1">
      <alignment horizontal="right" vertical="center" wrapText="1"/>
      <protection locked="0"/>
    </xf>
    <xf numFmtId="0" fontId="7" fillId="0" borderId="17" xfId="67" applyFont="1" applyBorder="1" applyAlignment="1">
      <alignment horizontal="justify" vertical="center" wrapText="1"/>
      <protection/>
    </xf>
    <xf numFmtId="0" fontId="7" fillId="0" borderId="16" xfId="67" applyFont="1" applyBorder="1">
      <alignment/>
      <protection/>
    </xf>
    <xf numFmtId="0" fontId="7" fillId="0" borderId="15" xfId="67" applyFont="1" applyBorder="1">
      <alignment/>
      <protection/>
    </xf>
    <xf numFmtId="0" fontId="7" fillId="0" borderId="14" xfId="67" applyFont="1" applyBorder="1">
      <alignment/>
      <protection/>
    </xf>
    <xf numFmtId="0" fontId="7" fillId="0" borderId="18" xfId="71" applyFont="1" applyBorder="1" applyAlignment="1">
      <alignment horizontal="center" vertical="center"/>
      <protection/>
    </xf>
    <xf numFmtId="188" fontId="7" fillId="0" borderId="19" xfId="67" applyNumberFormat="1" applyFont="1" applyBorder="1" applyAlignment="1" applyProtection="1">
      <alignment horizontal="right" vertical="center" wrapText="1"/>
      <protection locked="0"/>
    </xf>
    <xf numFmtId="188" fontId="7" fillId="0" borderId="20" xfId="67" applyNumberFormat="1" applyFont="1" applyBorder="1" applyAlignment="1" applyProtection="1">
      <alignment horizontal="center" vertical="center" wrapText="1"/>
      <protection locked="0"/>
    </xf>
    <xf numFmtId="187" fontId="7" fillId="0" borderId="20" xfId="67" applyNumberFormat="1" applyFont="1" applyBorder="1" applyAlignment="1" applyProtection="1">
      <alignment horizontal="right" vertical="center" wrapText="1"/>
      <protection locked="0"/>
    </xf>
    <xf numFmtId="187" fontId="7" fillId="0" borderId="10" xfId="67" applyNumberFormat="1" applyFont="1" applyBorder="1" applyAlignment="1" applyProtection="1">
      <alignment horizontal="right" vertical="center" wrapText="1"/>
      <protection locked="0"/>
    </xf>
    <xf numFmtId="0" fontId="7" fillId="0" borderId="21" xfId="67" applyFont="1" applyBorder="1" applyAlignment="1">
      <alignment horizontal="justify" vertical="center" wrapText="1"/>
      <protection/>
    </xf>
    <xf numFmtId="0" fontId="7" fillId="0" borderId="19" xfId="67" applyFont="1" applyBorder="1" applyAlignment="1">
      <alignment horizontal="center" vertical="center"/>
      <protection/>
    </xf>
    <xf numFmtId="188" fontId="7" fillId="0" borderId="19" xfId="67" applyNumberFormat="1" applyFont="1" applyBorder="1" applyAlignment="1">
      <alignment horizontal="right" vertical="center" wrapText="1"/>
      <protection/>
    </xf>
    <xf numFmtId="188" fontId="7" fillId="0" borderId="20" xfId="67" applyNumberFormat="1" applyFont="1" applyBorder="1" applyAlignment="1">
      <alignment horizontal="right" vertical="center" wrapText="1"/>
      <protection/>
    </xf>
    <xf numFmtId="187" fontId="7" fillId="0" borderId="20" xfId="67" applyNumberFormat="1" applyFont="1" applyBorder="1" applyAlignment="1">
      <alignment horizontal="right" vertical="center" wrapText="1"/>
      <protection/>
    </xf>
    <xf numFmtId="0" fontId="7" fillId="0" borderId="10" xfId="67" applyFont="1" applyBorder="1">
      <alignment/>
      <protection/>
    </xf>
    <xf numFmtId="0" fontId="7" fillId="0" borderId="20" xfId="67" applyFont="1" applyBorder="1">
      <alignment/>
      <protection/>
    </xf>
    <xf numFmtId="0" fontId="7" fillId="0" borderId="18" xfId="67" applyFont="1" applyBorder="1">
      <alignment/>
      <protection/>
    </xf>
    <xf numFmtId="0" fontId="7" fillId="0" borderId="22" xfId="67" applyFont="1" applyBorder="1" applyAlignment="1">
      <alignment horizontal="center" vertical="center"/>
      <protection/>
    </xf>
    <xf numFmtId="0" fontId="7" fillId="0" borderId="23" xfId="71" applyFont="1" applyBorder="1" applyAlignment="1">
      <alignment horizontal="center" vertical="center"/>
      <protection/>
    </xf>
    <xf numFmtId="188" fontId="7" fillId="0" borderId="24" xfId="67" applyNumberFormat="1" applyFont="1" applyBorder="1" applyAlignment="1">
      <alignment horizontal="right" vertical="center" wrapText="1"/>
      <protection/>
    </xf>
    <xf numFmtId="188" fontId="7" fillId="0" borderId="25" xfId="67" applyNumberFormat="1" applyFont="1" applyBorder="1" applyAlignment="1">
      <alignment horizontal="right" vertical="center" wrapText="1"/>
      <protection/>
    </xf>
    <xf numFmtId="187" fontId="7" fillId="0" borderId="25" xfId="67" applyNumberFormat="1" applyFont="1" applyBorder="1" applyAlignment="1">
      <alignment horizontal="right" vertical="center" wrapText="1"/>
      <protection/>
    </xf>
    <xf numFmtId="188" fontId="7" fillId="0" borderId="26" xfId="67" applyNumberFormat="1" applyFont="1" applyBorder="1" applyAlignment="1" applyProtection="1">
      <alignment horizontal="right" vertical="center" wrapText="1"/>
      <protection locked="0"/>
    </xf>
    <xf numFmtId="188" fontId="7" fillId="0" borderId="27" xfId="67" applyNumberFormat="1" applyFont="1" applyBorder="1" applyAlignment="1" applyProtection="1">
      <alignment horizontal="center" vertical="center" wrapText="1"/>
      <protection locked="0"/>
    </xf>
    <xf numFmtId="187" fontId="7" fillId="0" borderId="27" xfId="67" applyNumberFormat="1" applyFont="1" applyBorder="1" applyAlignment="1" applyProtection="1">
      <alignment horizontal="right" vertical="center" wrapText="1"/>
      <protection locked="0"/>
    </xf>
    <xf numFmtId="0" fontId="7" fillId="0" borderId="28" xfId="67" applyFont="1" applyBorder="1" applyAlignment="1">
      <alignment horizontal="justify" vertical="center" wrapText="1"/>
      <protection/>
    </xf>
    <xf numFmtId="0" fontId="7" fillId="0" borderId="29" xfId="67" applyFont="1" applyBorder="1">
      <alignment/>
      <protection/>
    </xf>
    <xf numFmtId="0" fontId="7" fillId="0" borderId="25" xfId="67" applyFont="1" applyBorder="1">
      <alignment/>
      <protection/>
    </xf>
    <xf numFmtId="0" fontId="7" fillId="0" borderId="23" xfId="67" applyFont="1" applyBorder="1">
      <alignment/>
      <protection/>
    </xf>
    <xf numFmtId="188" fontId="7" fillId="36" borderId="30" xfId="67" applyNumberFormat="1" applyFont="1" applyFill="1" applyBorder="1" applyAlignment="1">
      <alignment horizontal="right" vertical="center" wrapText="1"/>
      <protection/>
    </xf>
    <xf numFmtId="188" fontId="7" fillId="36" borderId="31" xfId="67" applyNumberFormat="1" applyFont="1" applyFill="1" applyBorder="1" applyAlignment="1">
      <alignment horizontal="right" vertical="center" wrapText="1"/>
      <protection/>
    </xf>
    <xf numFmtId="187" fontId="7" fillId="36" borderId="31" xfId="67" applyNumberFormat="1" applyFont="1" applyFill="1" applyBorder="1" applyAlignment="1">
      <alignment horizontal="right" vertical="center" wrapText="1"/>
      <protection/>
    </xf>
    <xf numFmtId="188" fontId="7" fillId="36" borderId="11" xfId="67" applyNumberFormat="1" applyFont="1" applyFill="1" applyBorder="1" applyAlignment="1">
      <alignment horizontal="right" vertical="center" wrapText="1"/>
      <protection/>
    </xf>
    <xf numFmtId="188" fontId="7" fillId="36" borderId="31" xfId="67" applyNumberFormat="1" applyFont="1" applyFill="1" applyBorder="1" applyAlignment="1" applyProtection="1">
      <alignment horizontal="center" vertical="center" wrapText="1"/>
      <protection/>
    </xf>
    <xf numFmtId="187" fontId="7" fillId="36" borderId="32" xfId="67" applyNumberFormat="1" applyFont="1" applyFill="1" applyBorder="1" applyAlignment="1">
      <alignment horizontal="right" vertical="center" wrapText="1"/>
      <protection/>
    </xf>
    <xf numFmtId="187" fontId="7" fillId="36" borderId="33" xfId="67" applyNumberFormat="1" applyFont="1" applyFill="1" applyBorder="1" applyAlignment="1">
      <alignment horizontal="right" vertical="center" wrapText="1"/>
      <protection/>
    </xf>
    <xf numFmtId="3" fontId="7" fillId="36" borderId="32" xfId="67" applyNumberFormat="1" applyFont="1" applyFill="1" applyBorder="1" applyAlignment="1">
      <alignment horizontal="right" vertical="center" wrapText="1"/>
      <protection/>
    </xf>
    <xf numFmtId="0" fontId="11" fillId="0" borderId="10" xfId="0" applyFont="1" applyFill="1" applyBorder="1" applyAlignment="1" applyProtection="1">
      <alignment horizontal="left" vertical="center" wrapText="1"/>
      <protection/>
    </xf>
    <xf numFmtId="0" fontId="11" fillId="0" borderId="10" xfId="0" applyFont="1" applyFill="1" applyBorder="1" applyAlignment="1" applyProtection="1">
      <alignment vertical="center" wrapText="1"/>
      <protection/>
    </xf>
    <xf numFmtId="0" fontId="92" fillId="0" borderId="0" xfId="0" applyFont="1" applyBorder="1" applyAlignment="1">
      <alignment horizontal="center" vertical="center" wrapText="1"/>
    </xf>
    <xf numFmtId="0" fontId="3" fillId="0" borderId="0" xfId="67" applyFont="1" applyAlignment="1">
      <alignment wrapText="1"/>
      <protection/>
    </xf>
    <xf numFmtId="0" fontId="3" fillId="0" borderId="0" xfId="67" applyFont="1">
      <alignment/>
      <protection/>
    </xf>
    <xf numFmtId="0" fontId="88" fillId="0" borderId="0" xfId="0" applyFont="1" applyBorder="1" applyAlignment="1">
      <alignment horizontal="center" vertical="center" wrapText="1"/>
    </xf>
    <xf numFmtId="0" fontId="3" fillId="0" borderId="10" xfId="68" applyBorder="1" applyAlignment="1">
      <alignment vertical="center"/>
      <protection/>
    </xf>
    <xf numFmtId="0" fontId="6" fillId="35" borderId="10" xfId="68" applyFont="1" applyFill="1" applyBorder="1" applyAlignment="1">
      <alignment horizontal="center" vertical="center"/>
      <protection/>
    </xf>
    <xf numFmtId="0" fontId="3" fillId="0" borderId="0" xfId="68">
      <alignment/>
      <protection/>
    </xf>
    <xf numFmtId="0" fontId="6" fillId="35" borderId="10" xfId="68" applyFont="1" applyFill="1" applyBorder="1" applyAlignment="1">
      <alignment horizontal="center" wrapText="1"/>
      <protection/>
    </xf>
    <xf numFmtId="0" fontId="3" fillId="0" borderId="10" xfId="68" applyBorder="1" applyAlignment="1">
      <alignment wrapText="1"/>
      <protection/>
    </xf>
    <xf numFmtId="0" fontId="10" fillId="37" borderId="34" xfId="70" applyFont="1" applyFill="1" applyBorder="1" applyAlignment="1">
      <alignment horizontal="center" vertical="center"/>
      <protection/>
    </xf>
    <xf numFmtId="0" fontId="10" fillId="37" borderId="35" xfId="70" applyFont="1" applyFill="1" applyBorder="1" applyAlignment="1">
      <alignment horizontal="center" vertical="center"/>
      <protection/>
    </xf>
    <xf numFmtId="0" fontId="10" fillId="37" borderId="36" xfId="70" applyFont="1" applyFill="1" applyBorder="1" applyAlignment="1">
      <alignment horizontal="center" vertical="center"/>
      <protection/>
    </xf>
    <xf numFmtId="0" fontId="6" fillId="35" borderId="10" xfId="68" applyFont="1" applyFill="1" applyBorder="1" applyAlignment="1">
      <alignment horizontal="center" vertical="center" wrapText="1"/>
      <protection/>
    </xf>
    <xf numFmtId="0" fontId="3" fillId="0" borderId="10" xfId="68" applyBorder="1">
      <alignment/>
      <protection/>
    </xf>
    <xf numFmtId="3" fontId="6" fillId="0" borderId="10" xfId="68" applyNumberFormat="1" applyFont="1" applyFill="1" applyBorder="1" applyAlignment="1">
      <alignment horizontal="right"/>
      <protection/>
    </xf>
    <xf numFmtId="0" fontId="10" fillId="37" borderId="37" xfId="70" applyFont="1" applyFill="1" applyBorder="1" applyAlignment="1">
      <alignment horizontal="center" vertical="center" wrapText="1"/>
      <protection/>
    </xf>
    <xf numFmtId="0" fontId="10" fillId="37" borderId="38" xfId="70" applyFont="1" applyFill="1" applyBorder="1" applyAlignment="1">
      <alignment horizontal="center" vertical="center" wrapText="1"/>
      <protection/>
    </xf>
    <xf numFmtId="0" fontId="10" fillId="37" borderId="39" xfId="70" applyFont="1" applyFill="1" applyBorder="1" applyAlignment="1">
      <alignment horizontal="center" vertical="center" wrapText="1"/>
      <protection/>
    </xf>
    <xf numFmtId="0" fontId="6" fillId="0" borderId="10" xfId="68" applyFont="1" applyFill="1" applyBorder="1" applyAlignment="1">
      <alignment horizontal="center"/>
      <protection/>
    </xf>
    <xf numFmtId="0" fontId="6" fillId="38" borderId="40" xfId="70" applyFont="1" applyFill="1" applyBorder="1">
      <alignment/>
      <protection/>
    </xf>
    <xf numFmtId="0" fontId="7" fillId="38" borderId="41" xfId="70" applyFont="1" applyFill="1" applyBorder="1" applyAlignment="1">
      <alignment horizontal="center"/>
      <protection/>
    </xf>
    <xf numFmtId="0" fontId="7" fillId="38" borderId="0" xfId="70" applyFont="1" applyFill="1" applyBorder="1" applyAlignment="1">
      <alignment horizontal="center"/>
      <protection/>
    </xf>
    <xf numFmtId="0" fontId="7" fillId="38" borderId="42" xfId="70" applyFont="1" applyFill="1" applyBorder="1" applyAlignment="1">
      <alignment horizontal="center"/>
      <protection/>
    </xf>
    <xf numFmtId="3" fontId="7" fillId="0" borderId="10" xfId="68" applyNumberFormat="1" applyFont="1" applyFill="1" applyBorder="1" applyAlignment="1">
      <alignment/>
      <protection/>
    </xf>
    <xf numFmtId="0" fontId="7" fillId="0" borderId="43" xfId="70" applyFont="1" applyFill="1" applyBorder="1" applyAlignment="1">
      <alignment horizontal="center"/>
      <protection/>
    </xf>
    <xf numFmtId="3" fontId="7" fillId="0" borderId="37" xfId="70" applyNumberFormat="1" applyFont="1" applyFill="1" applyBorder="1" applyAlignment="1">
      <alignment/>
      <protection/>
    </xf>
    <xf numFmtId="3" fontId="7" fillId="0" borderId="38" xfId="70" applyNumberFormat="1" applyFont="1" applyFill="1" applyBorder="1" applyAlignment="1">
      <alignment/>
      <protection/>
    </xf>
    <xf numFmtId="3" fontId="7" fillId="0" borderId="39" xfId="70" applyNumberFormat="1" applyFont="1" applyFill="1" applyBorder="1" applyAlignment="1">
      <alignment/>
      <protection/>
    </xf>
    <xf numFmtId="0" fontId="7" fillId="0" borderId="44" xfId="70" applyFont="1" applyFill="1" applyBorder="1" applyAlignment="1">
      <alignment horizontal="center"/>
      <protection/>
    </xf>
    <xf numFmtId="3" fontId="7" fillId="0" borderId="45" xfId="70" applyNumberFormat="1" applyFont="1" applyFill="1" applyBorder="1" applyAlignment="1">
      <alignment/>
      <protection/>
    </xf>
    <xf numFmtId="3" fontId="7" fillId="0" borderId="46" xfId="70" applyNumberFormat="1" applyFont="1" applyFill="1" applyBorder="1" applyAlignment="1">
      <alignment/>
      <protection/>
    </xf>
    <xf numFmtId="3" fontId="7" fillId="0" borderId="47" xfId="70" applyNumberFormat="1" applyFont="1" applyFill="1" applyBorder="1" applyAlignment="1">
      <alignment/>
      <protection/>
    </xf>
    <xf numFmtId="3" fontId="3" fillId="0" borderId="10" xfId="68" applyNumberFormat="1" applyBorder="1">
      <alignment/>
      <protection/>
    </xf>
    <xf numFmtId="0" fontId="3" fillId="0" borderId="0" xfId="71" applyFont="1">
      <alignment/>
      <protection/>
    </xf>
    <xf numFmtId="0" fontId="3" fillId="0" borderId="10" xfId="71" applyFont="1" applyBorder="1" applyAlignment="1">
      <alignment vertical="center"/>
      <protection/>
    </xf>
    <xf numFmtId="0" fontId="3" fillId="0" borderId="0" xfId="71" applyFont="1" applyAlignment="1">
      <alignment vertical="center"/>
      <protection/>
    </xf>
    <xf numFmtId="0" fontId="3" fillId="0" borderId="0" xfId="71" applyFont="1" applyBorder="1" applyAlignment="1">
      <alignment horizontal="center" vertical="center"/>
      <protection/>
    </xf>
    <xf numFmtId="3" fontId="3" fillId="0" borderId="10" xfId="68" applyNumberFormat="1" applyFont="1" applyFill="1" applyBorder="1" applyAlignment="1">
      <alignment/>
      <protection/>
    </xf>
    <xf numFmtId="0" fontId="3" fillId="0" borderId="0" xfId="68" applyFont="1">
      <alignment/>
      <protection/>
    </xf>
    <xf numFmtId="0" fontId="12" fillId="37" borderId="34" xfId="70" applyFont="1" applyFill="1" applyBorder="1" applyAlignment="1">
      <alignment horizontal="centerContinuous" vertical="center"/>
      <protection/>
    </xf>
    <xf numFmtId="0" fontId="12" fillId="37" borderId="35" xfId="70" applyFont="1" applyFill="1" applyBorder="1" applyAlignment="1">
      <alignment horizontal="centerContinuous" vertical="center"/>
      <protection/>
    </xf>
    <xf numFmtId="0" fontId="12" fillId="37" borderId="36" xfId="70" applyFont="1" applyFill="1" applyBorder="1" applyAlignment="1">
      <alignment horizontal="centerContinuous" vertical="center"/>
      <protection/>
    </xf>
    <xf numFmtId="0" fontId="3" fillId="0" borderId="0" xfId="71" applyFont="1" applyAlignment="1">
      <alignment horizontal="center" vertical="center"/>
      <protection/>
    </xf>
    <xf numFmtId="0" fontId="12" fillId="37" borderId="37" xfId="70" applyFont="1" applyFill="1" applyBorder="1" applyAlignment="1">
      <alignment horizontal="center" vertical="center" wrapText="1"/>
      <protection/>
    </xf>
    <xf numFmtId="0" fontId="12" fillId="37" borderId="38" xfId="70" applyFont="1" applyFill="1" applyBorder="1" applyAlignment="1">
      <alignment horizontal="center" vertical="center" wrapText="1"/>
      <protection/>
    </xf>
    <xf numFmtId="0" fontId="12" fillId="37" borderId="39" xfId="70" applyFont="1" applyFill="1" applyBorder="1" applyAlignment="1">
      <alignment horizontal="center" vertical="center" wrapText="1"/>
      <protection/>
    </xf>
    <xf numFmtId="0" fontId="2" fillId="38" borderId="40" xfId="70" applyFont="1" applyFill="1" applyBorder="1">
      <alignment/>
      <protection/>
    </xf>
    <xf numFmtId="0" fontId="3" fillId="38" borderId="41" xfId="70" applyFont="1" applyFill="1" applyBorder="1" applyAlignment="1">
      <alignment horizontal="center"/>
      <protection/>
    </xf>
    <xf numFmtId="0" fontId="3" fillId="38" borderId="0" xfId="70" applyFont="1" applyFill="1" applyBorder="1" applyAlignment="1">
      <alignment horizontal="center"/>
      <protection/>
    </xf>
    <xf numFmtId="0" fontId="3" fillId="38" borderId="42" xfId="70" applyFont="1" applyFill="1" applyBorder="1" applyAlignment="1">
      <alignment horizontal="center"/>
      <protection/>
    </xf>
    <xf numFmtId="0" fontId="2" fillId="0" borderId="43" xfId="70" applyFont="1" applyFill="1" applyBorder="1" applyAlignment="1">
      <alignment horizontal="center"/>
      <protection/>
    </xf>
    <xf numFmtId="3" fontId="2" fillId="0" borderId="37" xfId="70" applyNumberFormat="1" applyFont="1" applyFill="1" applyBorder="1" applyAlignment="1">
      <alignment horizontal="right"/>
      <protection/>
    </xf>
    <xf numFmtId="3" fontId="2" fillId="0" borderId="38" xfId="70" applyNumberFormat="1" applyFont="1" applyFill="1" applyBorder="1" applyAlignment="1">
      <alignment horizontal="right"/>
      <protection/>
    </xf>
    <xf numFmtId="3" fontId="2" fillId="0" borderId="39" xfId="70" applyNumberFormat="1" applyFont="1" applyFill="1" applyBorder="1" applyAlignment="1">
      <alignment horizontal="right"/>
      <protection/>
    </xf>
    <xf numFmtId="0" fontId="3" fillId="0" borderId="43" xfId="70" applyFont="1" applyFill="1" applyBorder="1" applyAlignment="1">
      <alignment horizontal="center"/>
      <protection/>
    </xf>
    <xf numFmtId="3" fontId="3" fillId="0" borderId="37" xfId="70" applyNumberFormat="1" applyFont="1" applyFill="1" applyBorder="1" applyAlignment="1">
      <alignment/>
      <protection/>
    </xf>
    <xf numFmtId="3" fontId="3" fillId="0" borderId="38" xfId="70" applyNumberFormat="1" applyFont="1" applyFill="1" applyBorder="1" applyAlignment="1">
      <alignment/>
      <protection/>
    </xf>
    <xf numFmtId="3" fontId="3" fillId="0" borderId="39" xfId="70" applyNumberFormat="1" applyFont="1" applyFill="1" applyBorder="1" applyAlignment="1">
      <alignment/>
      <protection/>
    </xf>
    <xf numFmtId="0" fontId="89" fillId="0" borderId="0" xfId="0" applyFont="1" applyFill="1" applyBorder="1" applyAlignment="1" applyProtection="1">
      <alignment horizontal="center" vertical="center" wrapText="1"/>
      <protection/>
    </xf>
    <xf numFmtId="0" fontId="6" fillId="2" borderId="29" xfId="0" applyFont="1" applyFill="1" applyBorder="1" applyAlignment="1" applyProtection="1">
      <alignment horizontal="center" vertical="center" wrapText="1"/>
      <protection/>
    </xf>
    <xf numFmtId="0" fontId="6" fillId="2" borderId="10" xfId="0" applyFont="1" applyFill="1" applyBorder="1" applyAlignment="1" applyProtection="1">
      <alignment horizontal="center" vertical="center" wrapText="1"/>
      <protection/>
    </xf>
    <xf numFmtId="10" fontId="11" fillId="2" borderId="10" xfId="65" applyNumberFormat="1" applyFont="1" applyFill="1" applyBorder="1" applyAlignment="1" applyProtection="1">
      <alignment horizontal="center" vertical="center" wrapText="1"/>
      <protection/>
    </xf>
    <xf numFmtId="0" fontId="2" fillId="2" borderId="10" xfId="0" applyFont="1" applyFill="1" applyBorder="1" applyAlignment="1" applyProtection="1">
      <alignment horizontal="center" vertical="center" wrapText="1"/>
      <protection/>
    </xf>
    <xf numFmtId="0" fontId="3" fillId="2" borderId="10" xfId="0" applyFont="1" applyFill="1" applyBorder="1" applyAlignment="1" applyProtection="1">
      <alignment horizontal="center" vertical="center" wrapText="1"/>
      <protection/>
    </xf>
    <xf numFmtId="0" fontId="2" fillId="36" borderId="10" xfId="0" applyFont="1" applyFill="1" applyBorder="1" applyAlignment="1" applyProtection="1">
      <alignment horizontal="center" vertical="center" wrapText="1"/>
      <protection/>
    </xf>
    <xf numFmtId="0" fontId="11" fillId="2" borderId="10" xfId="67" applyFont="1" applyFill="1" applyBorder="1" applyAlignment="1">
      <alignment horizontal="center" vertical="center" wrapText="1"/>
      <protection/>
    </xf>
    <xf numFmtId="0" fontId="3" fillId="39" borderId="10" xfId="0" applyFont="1" applyFill="1" applyBorder="1" applyAlignment="1" applyProtection="1">
      <alignment horizontal="center" vertical="center" wrapText="1"/>
      <protection/>
    </xf>
    <xf numFmtId="0" fontId="93" fillId="0" borderId="10" xfId="0" applyFont="1" applyFill="1" applyBorder="1" applyAlignment="1" applyProtection="1">
      <alignment horizontal="center" vertical="center"/>
      <protection/>
    </xf>
    <xf numFmtId="0" fontId="2" fillId="39" borderId="10" xfId="0" applyFont="1" applyFill="1" applyBorder="1" applyAlignment="1" applyProtection="1">
      <alignment horizontal="center" vertical="center" wrapText="1"/>
      <protection/>
    </xf>
    <xf numFmtId="188" fontId="7" fillId="0" borderId="48" xfId="67" applyNumberFormat="1" applyFont="1" applyBorder="1" applyAlignment="1">
      <alignment horizontal="right" vertical="center" wrapText="1"/>
      <protection/>
    </xf>
    <xf numFmtId="188" fontId="7" fillId="0" borderId="49" xfId="67" applyNumberFormat="1" applyFont="1" applyBorder="1" applyAlignment="1">
      <alignment horizontal="right" vertical="center" wrapText="1"/>
      <protection/>
    </xf>
    <xf numFmtId="188" fontId="7" fillId="0" borderId="50" xfId="67" applyNumberFormat="1" applyFont="1" applyBorder="1" applyAlignment="1">
      <alignment horizontal="right" vertical="center" wrapText="1"/>
      <protection/>
    </xf>
    <xf numFmtId="188" fontId="7" fillId="36" borderId="51" xfId="67" applyNumberFormat="1" applyFont="1" applyFill="1" applyBorder="1" applyAlignment="1">
      <alignment horizontal="right" vertical="center" wrapText="1"/>
      <protection/>
    </xf>
    <xf numFmtId="0" fontId="15" fillId="2" borderId="10" xfId="67" applyFont="1" applyFill="1" applyBorder="1" applyAlignment="1">
      <alignment horizontal="center" vertical="center" wrapText="1"/>
      <protection/>
    </xf>
    <xf numFmtId="0" fontId="17" fillId="36" borderId="20" xfId="67" applyFont="1" applyFill="1" applyBorder="1" applyAlignment="1">
      <alignment/>
      <protection/>
    </xf>
    <xf numFmtId="0" fontId="17" fillId="36" borderId="49" xfId="67" applyFont="1" applyFill="1" applyBorder="1" applyAlignment="1">
      <alignment/>
      <protection/>
    </xf>
    <xf numFmtId="0" fontId="17" fillId="36" borderId="21" xfId="67" applyFont="1" applyFill="1" applyBorder="1" applyAlignment="1">
      <alignment/>
      <protection/>
    </xf>
    <xf numFmtId="3" fontId="17" fillId="36" borderId="10" xfId="67" applyNumberFormat="1" applyFont="1" applyFill="1" applyBorder="1" applyAlignment="1">
      <alignment horizontal="right" vertical="center" wrapText="1"/>
      <protection/>
    </xf>
    <xf numFmtId="0" fontId="7" fillId="0" borderId="10" xfId="67" applyFont="1" applyBorder="1" applyAlignment="1">
      <alignment horizontal="center" vertical="center"/>
      <protection/>
    </xf>
    <xf numFmtId="0" fontId="7" fillId="0" borderId="10" xfId="71" applyFont="1" applyBorder="1" applyAlignment="1">
      <alignment horizontal="center" vertical="center"/>
      <protection/>
    </xf>
    <xf numFmtId="0" fontId="3" fillId="34" borderId="10" xfId="0" applyFont="1" applyFill="1" applyBorder="1" applyAlignment="1" applyProtection="1">
      <alignment horizontal="center" vertical="center" wrapText="1"/>
      <protection/>
    </xf>
    <xf numFmtId="0" fontId="6" fillId="2" borderId="21" xfId="0" applyFont="1" applyFill="1" applyBorder="1" applyAlignment="1" applyProtection="1">
      <alignment horizontal="center" vertical="center" wrapText="1"/>
      <protection/>
    </xf>
    <xf numFmtId="187" fontId="13" fillId="0" borderId="10" xfId="0" applyNumberFormat="1"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187" fontId="13" fillId="0" borderId="10" xfId="0" applyNumberFormat="1" applyFont="1" applyFill="1" applyBorder="1" applyAlignment="1" applyProtection="1">
      <alignment vertical="center" wrapText="1"/>
      <protection/>
    </xf>
    <xf numFmtId="0" fontId="11" fillId="2" borderId="10" xfId="65" applyFont="1" applyFill="1" applyBorder="1" applyAlignment="1" applyProtection="1">
      <alignment horizontal="center" vertical="center" wrapText="1"/>
      <protection/>
    </xf>
    <xf numFmtId="0" fontId="94" fillId="0" borderId="0" xfId="0" applyFont="1" applyFill="1" applyAlignment="1" applyProtection="1">
      <alignment/>
      <protection/>
    </xf>
    <xf numFmtId="0" fontId="94" fillId="0" borderId="0" xfId="0" applyFont="1" applyFill="1" applyAlignment="1" applyProtection="1">
      <alignment horizontal="center" vertical="center"/>
      <protection/>
    </xf>
    <xf numFmtId="10" fontId="94" fillId="0" borderId="10" xfId="73" applyNumberFormat="1" applyFont="1" applyBorder="1" applyAlignment="1" applyProtection="1">
      <alignment vertical="center" wrapText="1"/>
      <protection locked="0"/>
    </xf>
    <xf numFmtId="10" fontId="94" fillId="34" borderId="10" xfId="73" applyNumberFormat="1" applyFont="1" applyFill="1" applyBorder="1" applyAlignment="1" applyProtection="1">
      <alignment horizontal="center" vertical="center" wrapText="1"/>
      <protection/>
    </xf>
    <xf numFmtId="0" fontId="94" fillId="0" borderId="0" xfId="0" applyFont="1" applyAlignment="1" applyProtection="1">
      <alignment/>
      <protection/>
    </xf>
    <xf numFmtId="187" fontId="11" fillId="39" borderId="20" xfId="0" applyNumberFormat="1" applyFont="1" applyFill="1" applyBorder="1" applyAlignment="1" applyProtection="1">
      <alignment vertical="center" wrapText="1"/>
      <protection/>
    </xf>
    <xf numFmtId="0" fontId="95" fillId="0" borderId="0" xfId="0" applyFont="1" applyAlignment="1">
      <alignment horizontal="center"/>
    </xf>
    <xf numFmtId="0" fontId="96" fillId="0" borderId="0" xfId="0" applyFont="1" applyAlignment="1">
      <alignment/>
    </xf>
    <xf numFmtId="0" fontId="95" fillId="0" borderId="0" xfId="0" applyFont="1" applyAlignment="1">
      <alignment/>
    </xf>
    <xf numFmtId="0" fontId="96" fillId="0" borderId="0" xfId="0" applyFont="1" applyFill="1" applyAlignment="1">
      <alignment/>
    </xf>
    <xf numFmtId="0" fontId="89" fillId="0" borderId="0" xfId="0" applyFont="1" applyFill="1" applyAlignment="1">
      <alignment/>
    </xf>
    <xf numFmtId="0" fontId="89" fillId="0" borderId="0" xfId="0" applyFont="1" applyAlignment="1">
      <alignment/>
    </xf>
    <xf numFmtId="0" fontId="95" fillId="0" borderId="0" xfId="0" applyFont="1" applyFill="1" applyBorder="1" applyAlignment="1" applyProtection="1">
      <alignment horizontal="center" vertical="center" wrapText="1"/>
      <protection locked="0"/>
    </xf>
    <xf numFmtId="0" fontId="97" fillId="0" borderId="0" xfId="65" applyFont="1" applyFill="1" applyAlignment="1" applyProtection="1">
      <alignment vertical="center" wrapText="1"/>
      <protection/>
    </xf>
    <xf numFmtId="0" fontId="2" fillId="0" borderId="0" xfId="69" applyFont="1" applyFill="1" applyBorder="1" applyAlignment="1" applyProtection="1">
      <alignment horizontal="center" vertical="center"/>
      <protection/>
    </xf>
    <xf numFmtId="0" fontId="95" fillId="0" borderId="0" xfId="69" applyFont="1" applyFill="1" applyBorder="1" applyAlignment="1">
      <alignment horizontal="center" vertical="center"/>
      <protection/>
    </xf>
    <xf numFmtId="0" fontId="93" fillId="0" borderId="0" xfId="69" applyFont="1" applyFill="1" applyBorder="1" applyAlignment="1">
      <alignment horizontal="center" vertical="center"/>
      <protection/>
    </xf>
    <xf numFmtId="0" fontId="98" fillId="0" borderId="0" xfId="0" applyFont="1" applyFill="1" applyAlignment="1">
      <alignment/>
    </xf>
    <xf numFmtId="0" fontId="13" fillId="0" borderId="0" xfId="69" applyFont="1" applyFill="1" applyBorder="1" applyAlignment="1">
      <alignment horizontal="center" vertical="top" wrapText="1"/>
      <protection/>
    </xf>
    <xf numFmtId="0" fontId="6" fillId="40" borderId="10" xfId="69" applyFont="1" applyFill="1" applyBorder="1" applyAlignment="1">
      <alignment horizontal="left" vertical="center" wrapText="1"/>
      <protection/>
    </xf>
    <xf numFmtId="0" fontId="6" fillId="40" borderId="10" xfId="69" applyFont="1" applyFill="1" applyBorder="1" applyAlignment="1">
      <alignment vertical="center" wrapText="1"/>
      <protection/>
    </xf>
    <xf numFmtId="0" fontId="13" fillId="0" borderId="0" xfId="69" applyFont="1" applyFill="1" applyBorder="1" applyAlignment="1">
      <alignment horizontal="center" vertical="center"/>
      <protection/>
    </xf>
    <xf numFmtId="1" fontId="11" fillId="0" borderId="0" xfId="56" applyNumberFormat="1" applyFont="1" applyFill="1" applyBorder="1" applyAlignment="1">
      <alignment horizontal="center" vertical="center" wrapText="1"/>
    </xf>
    <xf numFmtId="0" fontId="11" fillId="0" borderId="0" xfId="74" applyNumberFormat="1" applyFont="1" applyFill="1" applyBorder="1" applyAlignment="1">
      <alignment horizontal="center" vertical="center" wrapText="1"/>
    </xf>
    <xf numFmtId="0" fontId="97" fillId="0" borderId="0" xfId="65" applyFont="1" applyFill="1" applyAlignment="1" applyProtection="1">
      <alignment vertical="center"/>
      <protection/>
    </xf>
    <xf numFmtId="0" fontId="13" fillId="0" borderId="0" xfId="69" applyFont="1" applyFill="1" applyBorder="1" applyAlignment="1">
      <alignment horizontal="left" vertical="center" wrapText="1"/>
      <protection/>
    </xf>
    <xf numFmtId="0" fontId="13" fillId="0" borderId="0" xfId="69" applyFont="1" applyFill="1" applyBorder="1" applyAlignment="1">
      <alignment horizontal="center" vertical="center" wrapText="1"/>
      <protection/>
    </xf>
    <xf numFmtId="0" fontId="11" fillId="0" borderId="0" xfId="69" applyFont="1" applyFill="1" applyBorder="1" applyAlignment="1">
      <alignment horizontal="center" vertical="center" wrapText="1"/>
      <protection/>
    </xf>
    <xf numFmtId="0" fontId="19" fillId="0" borderId="0" xfId="69" applyFont="1" applyFill="1" applyBorder="1" applyAlignment="1">
      <alignment horizontal="center" vertical="center"/>
      <protection/>
    </xf>
    <xf numFmtId="9" fontId="11" fillId="0" borderId="0" xfId="74" applyFont="1" applyFill="1" applyBorder="1" applyAlignment="1">
      <alignment horizontal="center" vertical="center"/>
    </xf>
    <xf numFmtId="0" fontId="99" fillId="0" borderId="0" xfId="65" applyFont="1" applyFill="1" applyAlignment="1" applyProtection="1">
      <alignment vertical="center"/>
      <protection/>
    </xf>
    <xf numFmtId="187" fontId="13" fillId="0" borderId="0" xfId="74" applyNumberFormat="1" applyFont="1" applyFill="1" applyBorder="1" applyAlignment="1">
      <alignment horizontal="center" vertical="top" wrapText="1"/>
    </xf>
    <xf numFmtId="9" fontId="13" fillId="0" borderId="0" xfId="74" applyFont="1" applyFill="1" applyBorder="1" applyAlignment="1">
      <alignment horizontal="center" vertical="top" wrapText="1"/>
    </xf>
    <xf numFmtId="0" fontId="6" fillId="40" borderId="10" xfId="69" applyFont="1" applyFill="1" applyBorder="1" applyAlignment="1">
      <alignment horizontal="center" vertical="center" wrapText="1"/>
      <protection/>
    </xf>
    <xf numFmtId="0" fontId="6" fillId="40" borderId="10" xfId="0" applyFont="1" applyFill="1" applyBorder="1" applyAlignment="1">
      <alignment horizontal="center" vertical="center" wrapText="1"/>
    </xf>
    <xf numFmtId="9" fontId="94" fillId="0" borderId="0" xfId="73" applyFont="1" applyFill="1" applyBorder="1" applyAlignment="1">
      <alignment horizontal="center" vertical="center" wrapText="1"/>
    </xf>
    <xf numFmtId="0" fontId="100" fillId="0" borderId="0" xfId="69" applyFont="1" applyFill="1" applyBorder="1" applyAlignment="1" applyProtection="1">
      <alignment horizontal="center" vertical="center" wrapText="1"/>
      <protection locked="0"/>
    </xf>
    <xf numFmtId="0" fontId="2" fillId="0" borderId="0" xfId="69" applyFont="1" applyFill="1" applyBorder="1" applyAlignment="1">
      <alignment horizontal="center" vertical="center"/>
      <protection/>
    </xf>
    <xf numFmtId="0" fontId="96" fillId="0" borderId="0" xfId="0" applyFont="1" applyFill="1" applyBorder="1" applyAlignment="1">
      <alignment horizontal="center" vertical="center"/>
    </xf>
    <xf numFmtId="0" fontId="2" fillId="0" borderId="0" xfId="69" applyFont="1" applyFill="1" applyBorder="1" applyAlignment="1" applyProtection="1">
      <alignment horizontal="center" vertical="center" wrapText="1"/>
      <protection locked="0"/>
    </xf>
    <xf numFmtId="0" fontId="7" fillId="33" borderId="10" xfId="69" applyFont="1" applyFill="1" applyBorder="1" applyAlignment="1" applyProtection="1">
      <alignment vertical="center" wrapText="1"/>
      <protection locked="0"/>
    </xf>
    <xf numFmtId="0" fontId="3" fillId="0" borderId="0" xfId="69" applyFont="1" applyFill="1" applyBorder="1" applyAlignment="1" applyProtection="1">
      <alignment horizontal="center" vertical="center"/>
      <protection locked="0"/>
    </xf>
    <xf numFmtId="0" fontId="3" fillId="0" borderId="0" xfId="69" applyFont="1" applyFill="1" applyBorder="1" applyAlignment="1" applyProtection="1">
      <alignment vertical="center" wrapText="1"/>
      <protection locked="0"/>
    </xf>
    <xf numFmtId="0" fontId="101" fillId="0" borderId="0" xfId="0" applyFont="1" applyAlignment="1" applyProtection="1">
      <alignment/>
      <protection/>
    </xf>
    <xf numFmtId="0" fontId="101" fillId="0" borderId="0" xfId="0" applyFont="1" applyAlignment="1" applyProtection="1">
      <alignment horizontal="center"/>
      <protection/>
    </xf>
    <xf numFmtId="0" fontId="101" fillId="0" borderId="0" xfId="0" applyFont="1" applyFill="1" applyAlignment="1" applyProtection="1">
      <alignment horizontal="center"/>
      <protection/>
    </xf>
    <xf numFmtId="0" fontId="2" fillId="33" borderId="0" xfId="69" applyFont="1" applyFill="1" applyAlignment="1">
      <alignment horizontal="center" vertical="center"/>
      <protection/>
    </xf>
    <xf numFmtId="0" fontId="3" fillId="33" borderId="0" xfId="69" applyFont="1" applyFill="1" applyAlignment="1">
      <alignment vertical="center"/>
      <protection/>
    </xf>
    <xf numFmtId="0" fontId="3" fillId="33" borderId="0" xfId="69" applyFont="1" applyFill="1" applyAlignment="1">
      <alignment vertical="top" wrapText="1"/>
      <protection/>
    </xf>
    <xf numFmtId="9" fontId="2" fillId="33" borderId="0" xfId="74" applyFont="1" applyFill="1" applyAlignment="1">
      <alignment vertical="center"/>
    </xf>
    <xf numFmtId="9" fontId="3" fillId="33" borderId="0" xfId="74" applyFont="1" applyFill="1" applyAlignment="1">
      <alignment vertical="center"/>
    </xf>
    <xf numFmtId="0" fontId="3" fillId="0" borderId="0" xfId="69" applyFont="1" applyFill="1" applyAlignment="1">
      <alignment vertical="center"/>
      <protection/>
    </xf>
    <xf numFmtId="0" fontId="13" fillId="39" borderId="10" xfId="0" applyNumberFormat="1" applyFont="1" applyFill="1" applyBorder="1" applyAlignment="1" applyProtection="1">
      <alignment vertical="center" wrapText="1"/>
      <protection/>
    </xf>
    <xf numFmtId="9" fontId="93" fillId="0" borderId="10" xfId="0" applyNumberFormat="1" applyFont="1" applyBorder="1" applyAlignment="1" applyProtection="1">
      <alignment vertical="center"/>
      <protection locked="0"/>
    </xf>
    <xf numFmtId="10" fontId="102" fillId="34" borderId="10" xfId="73" applyNumberFormat="1" applyFont="1" applyFill="1" applyBorder="1" applyAlignment="1" applyProtection="1">
      <alignment horizontal="center" vertical="center" wrapText="1"/>
      <protection locked="0"/>
    </xf>
    <xf numFmtId="10" fontId="102" fillId="33" borderId="10" xfId="73" applyNumberFormat="1" applyFont="1" applyFill="1" applyBorder="1" applyAlignment="1">
      <alignment horizontal="center" vertical="center"/>
    </xf>
    <xf numFmtId="10" fontId="7" fillId="33" borderId="10" xfId="73" applyNumberFormat="1" applyFont="1" applyFill="1" applyBorder="1" applyAlignment="1">
      <alignment horizontal="center" vertical="center"/>
    </xf>
    <xf numFmtId="10" fontId="7" fillId="34" borderId="10" xfId="73" applyNumberFormat="1" applyFont="1" applyFill="1" applyBorder="1" applyAlignment="1" applyProtection="1">
      <alignment horizontal="center" vertical="center" wrapText="1"/>
      <protection locked="0"/>
    </xf>
    <xf numFmtId="10" fontId="103" fillId="0" borderId="10" xfId="73" applyNumberFormat="1" applyFont="1" applyBorder="1" applyAlignment="1">
      <alignment horizontal="center" vertical="center" wrapText="1"/>
    </xf>
    <xf numFmtId="10" fontId="102" fillId="0" borderId="10" xfId="73" applyNumberFormat="1" applyFont="1" applyBorder="1" applyAlignment="1">
      <alignment horizontal="center" vertical="center" wrapText="1"/>
    </xf>
    <xf numFmtId="0" fontId="7" fillId="33" borderId="10" xfId="69" applyFont="1" applyFill="1" applyBorder="1" applyAlignment="1">
      <alignment vertical="center"/>
      <protection/>
    </xf>
    <xf numFmtId="0" fontId="96" fillId="0" borderId="0" xfId="0" applyFont="1" applyBorder="1" applyAlignment="1" applyProtection="1">
      <alignment horizontal="center"/>
      <protection locked="0"/>
    </xf>
    <xf numFmtId="0" fontId="95" fillId="0" borderId="0" xfId="0" applyFont="1" applyBorder="1" applyAlignment="1" applyProtection="1">
      <alignment horizontal="center" vertical="center" wrapText="1"/>
      <protection locked="0"/>
    </xf>
    <xf numFmtId="0" fontId="84" fillId="0" borderId="0" xfId="0" applyFont="1" applyBorder="1" applyAlignment="1">
      <alignment horizontal="center"/>
    </xf>
    <xf numFmtId="0" fontId="88" fillId="0" borderId="0" xfId="0" applyFont="1" applyBorder="1" applyAlignment="1" applyProtection="1">
      <alignment vertical="center" wrapText="1"/>
      <protection/>
    </xf>
    <xf numFmtId="0" fontId="0" fillId="0" borderId="0" xfId="0" applyAlignment="1">
      <alignment horizontal="center"/>
    </xf>
    <xf numFmtId="0" fontId="84" fillId="0" borderId="0" xfId="0" applyFont="1" applyFill="1" applyBorder="1" applyAlignment="1">
      <alignment horizontal="center" vertical="center" wrapText="1"/>
    </xf>
    <xf numFmtId="10" fontId="102" fillId="0" borderId="10" xfId="73" applyNumberFormat="1"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200" fontId="3" fillId="0" borderId="10" xfId="52" applyNumberFormat="1" applyFont="1" applyFill="1" applyBorder="1" applyAlignment="1" applyProtection="1">
      <alignment vertical="center"/>
      <protection/>
    </xf>
    <xf numFmtId="0" fontId="6" fillId="34" borderId="10" xfId="70" applyFont="1" applyFill="1" applyBorder="1" applyAlignment="1">
      <alignment horizontal="center"/>
      <protection/>
    </xf>
    <xf numFmtId="3" fontId="6" fillId="34" borderId="10" xfId="65" applyNumberFormat="1" applyFont="1" applyFill="1" applyBorder="1" applyAlignment="1">
      <alignment horizontal="right"/>
      <protection/>
    </xf>
    <xf numFmtId="0" fontId="7" fillId="34" borderId="10" xfId="70" applyFont="1" applyFill="1" applyBorder="1" applyAlignment="1">
      <alignment horizontal="center"/>
      <protection/>
    </xf>
    <xf numFmtId="3" fontId="7" fillId="34" borderId="10" xfId="65" applyNumberFormat="1" applyFont="1" applyFill="1" applyBorder="1" applyAlignment="1">
      <alignment/>
      <protection/>
    </xf>
    <xf numFmtId="200" fontId="3" fillId="34" borderId="10" xfId="52" applyNumberFormat="1" applyFont="1" applyFill="1" applyBorder="1" applyAlignment="1" applyProtection="1">
      <alignment vertical="center"/>
      <protection locked="0"/>
    </xf>
    <xf numFmtId="0" fontId="13" fillId="0" borderId="10" xfId="65" applyFont="1" applyFill="1" applyBorder="1" applyAlignment="1" applyProtection="1">
      <alignment vertical="center" wrapText="1"/>
      <protection/>
    </xf>
    <xf numFmtId="9" fontId="13" fillId="0" borderId="10" xfId="0" applyNumberFormat="1" applyFont="1" applyFill="1" applyBorder="1" applyAlignment="1" applyProtection="1">
      <alignment horizontal="center" vertical="center" wrapText="1"/>
      <protection/>
    </xf>
    <xf numFmtId="0" fontId="6" fillId="40" borderId="10" xfId="69" applyFont="1" applyFill="1" applyBorder="1" applyAlignment="1" applyProtection="1">
      <alignment horizontal="justify" vertical="center" wrapText="1"/>
      <protection locked="0"/>
    </xf>
    <xf numFmtId="0" fontId="6" fillId="40" borderId="10" xfId="69" applyFont="1" applyFill="1" applyBorder="1" applyAlignment="1">
      <alignment horizontal="justify" vertical="center" wrapText="1"/>
      <protection/>
    </xf>
    <xf numFmtId="0" fontId="6" fillId="40" borderId="10" xfId="69" applyFont="1" applyFill="1" applyBorder="1" applyAlignment="1" applyProtection="1">
      <alignment horizontal="center" vertical="center" wrapText="1"/>
      <protection locked="0"/>
    </xf>
    <xf numFmtId="0" fontId="6" fillId="40" borderId="10" xfId="69" applyFont="1" applyFill="1" applyBorder="1" applyAlignment="1">
      <alignment horizontal="center" vertical="center"/>
      <protection/>
    </xf>
    <xf numFmtId="0" fontId="0" fillId="34" borderId="10" xfId="0" applyFill="1" applyBorder="1" applyAlignment="1">
      <alignment vertical="center" wrapText="1"/>
    </xf>
    <xf numFmtId="0" fontId="7" fillId="34" borderId="10" xfId="69" applyFont="1" applyFill="1" applyBorder="1" applyAlignment="1">
      <alignment horizontal="center" vertical="center"/>
      <protection/>
    </xf>
    <xf numFmtId="0" fontId="6" fillId="40" borderId="10" xfId="69" applyFont="1" applyFill="1" applyBorder="1" applyAlignment="1">
      <alignment vertical="top" wrapText="1"/>
      <protection/>
    </xf>
    <xf numFmtId="10" fontId="89" fillId="0" borderId="10" xfId="73" applyNumberFormat="1" applyFont="1" applyBorder="1" applyAlignment="1">
      <alignment horizontal="center" vertical="center" wrapText="1"/>
    </xf>
    <xf numFmtId="0" fontId="0" fillId="0" borderId="0" xfId="0" applyAlignment="1">
      <alignment horizontal="center" vertical="center"/>
    </xf>
    <xf numFmtId="17" fontId="0" fillId="34" borderId="10" xfId="0" applyNumberFormat="1" applyFill="1" applyBorder="1" applyAlignment="1">
      <alignment horizontal="center" vertical="center" wrapText="1"/>
    </xf>
    <xf numFmtId="0" fontId="0" fillId="0" borderId="52" xfId="0" applyFont="1" applyBorder="1" applyAlignment="1">
      <alignment horizontal="center" vertical="center" wrapText="1"/>
    </xf>
    <xf numFmtId="0" fontId="0" fillId="0" borderId="52" xfId="0" applyFont="1" applyBorder="1" applyAlignment="1">
      <alignment vertical="center" wrapText="1"/>
    </xf>
    <xf numFmtId="0" fontId="84" fillId="14" borderId="29" xfId="0" applyFont="1" applyFill="1" applyBorder="1" applyAlignment="1">
      <alignment horizontal="center" vertical="center" wrapText="1"/>
    </xf>
    <xf numFmtId="0" fontId="0" fillId="0" borderId="10" xfId="0" applyFont="1" applyBorder="1" applyAlignment="1">
      <alignment horizontal="justify" wrapText="1"/>
    </xf>
    <xf numFmtId="0" fontId="0" fillId="0" borderId="10" xfId="0" applyFont="1" applyBorder="1" applyAlignment="1">
      <alignment wrapText="1"/>
    </xf>
    <xf numFmtId="0" fontId="84" fillId="40" borderId="10" xfId="0" applyFont="1" applyFill="1" applyBorder="1" applyAlignment="1">
      <alignment horizontal="center" vertical="center" wrapText="1"/>
    </xf>
    <xf numFmtId="10" fontId="0" fillId="0" borderId="10" xfId="73" applyNumberFormat="1" applyFont="1" applyFill="1" applyBorder="1" applyAlignment="1">
      <alignment horizontal="center" vertical="center"/>
    </xf>
    <xf numFmtId="0" fontId="0" fillId="0" borderId="10" xfId="0" applyBorder="1" applyAlignment="1">
      <alignment/>
    </xf>
    <xf numFmtId="10" fontId="84" fillId="14" borderId="10" xfId="73" applyNumberFormat="1" applyFont="1" applyFill="1" applyBorder="1" applyAlignment="1">
      <alignment horizontal="center" vertical="center" wrapText="1"/>
    </xf>
    <xf numFmtId="9" fontId="84" fillId="14" borderId="10" xfId="73" applyFont="1" applyFill="1" applyBorder="1" applyAlignment="1">
      <alignment horizontal="center" vertical="center" wrapText="1"/>
    </xf>
    <xf numFmtId="10" fontId="84" fillId="40" borderId="10" xfId="73" applyNumberFormat="1" applyFont="1" applyFill="1" applyBorder="1" applyAlignment="1">
      <alignment horizontal="center" vertical="center" wrapText="1"/>
    </xf>
    <xf numFmtId="0" fontId="84" fillId="40" borderId="10" xfId="0" applyFont="1" applyFill="1" applyBorder="1" applyAlignment="1">
      <alignment vertical="center" wrapText="1"/>
    </xf>
    <xf numFmtId="0" fontId="11" fillId="2" borderId="10" xfId="65" applyFont="1" applyFill="1" applyBorder="1" applyAlignment="1" applyProtection="1">
      <alignment horizontal="center" vertical="center" wrapText="1"/>
      <protection locked="0"/>
    </xf>
    <xf numFmtId="0" fontId="2" fillId="35" borderId="10" xfId="68" applyFont="1" applyFill="1" applyBorder="1" applyAlignment="1">
      <alignment horizontal="center" vertical="center"/>
      <protection/>
    </xf>
    <xf numFmtId="0" fontId="88" fillId="0" borderId="11" xfId="0" applyFont="1" applyBorder="1" applyAlignment="1" applyProtection="1">
      <alignment horizontal="justify" vertical="center" wrapText="1"/>
      <protection/>
    </xf>
    <xf numFmtId="14" fontId="7" fillId="0" borderId="10" xfId="69" applyNumberFormat="1" applyFont="1" applyFill="1" applyBorder="1" applyAlignment="1" applyProtection="1">
      <alignment vertical="center" wrapText="1"/>
      <protection locked="0"/>
    </xf>
    <xf numFmtId="0" fontId="104" fillId="41" borderId="10" xfId="0" applyFont="1" applyFill="1" applyBorder="1" applyAlignment="1">
      <alignment horizontal="justify" vertical="center" wrapText="1"/>
    </xf>
    <xf numFmtId="0" fontId="104" fillId="0" borderId="10" xfId="0" applyFont="1" applyBorder="1" applyAlignment="1">
      <alignment horizontal="justify" vertical="center" wrapText="1"/>
    </xf>
    <xf numFmtId="0" fontId="0" fillId="0" borderId="10" xfId="0" applyFont="1" applyBorder="1" applyAlignment="1">
      <alignment/>
    </xf>
    <xf numFmtId="17" fontId="0" fillId="0" borderId="10" xfId="0" applyNumberFormat="1" applyFill="1" applyBorder="1" applyAlignment="1">
      <alignment horizontal="center" vertical="center" wrapText="1"/>
    </xf>
    <xf numFmtId="187" fontId="0" fillId="0" borderId="52" xfId="0" applyNumberFormat="1" applyFont="1" applyBorder="1" applyAlignment="1">
      <alignment horizontal="center" vertical="center"/>
    </xf>
    <xf numFmtId="17" fontId="0" fillId="0" borderId="52" xfId="0" applyNumberFormat="1" applyFont="1" applyBorder="1" applyAlignment="1">
      <alignment horizontal="center" vertical="center"/>
    </xf>
    <xf numFmtId="187" fontId="0" fillId="0" borderId="52" xfId="0" applyNumberFormat="1" applyFont="1" applyBorder="1" applyAlignment="1">
      <alignment horizontal="center" vertical="center" wrapText="1"/>
    </xf>
    <xf numFmtId="17" fontId="0" fillId="0" borderId="52" xfId="0" applyNumberFormat="1" applyFont="1" applyBorder="1" applyAlignment="1">
      <alignment horizontal="center" vertical="center" wrapText="1"/>
    </xf>
    <xf numFmtId="9" fontId="0" fillId="0" borderId="52" xfId="0" applyNumberFormat="1" applyFont="1" applyBorder="1" applyAlignment="1">
      <alignment horizontal="center" vertical="center"/>
    </xf>
    <xf numFmtId="9" fontId="88" fillId="0" borderId="0" xfId="73" applyFont="1" applyBorder="1" applyAlignment="1" applyProtection="1">
      <alignment vertical="center" wrapText="1"/>
      <protection/>
    </xf>
    <xf numFmtId="0" fontId="6" fillId="40" borderId="10" xfId="69" applyFont="1" applyFill="1" applyBorder="1" applyAlignment="1">
      <alignment horizontal="center" vertical="center" wrapText="1"/>
      <protection/>
    </xf>
    <xf numFmtId="0" fontId="7" fillId="34" borderId="10" xfId="69" applyFont="1" applyFill="1" applyBorder="1" applyAlignment="1">
      <alignment horizontal="center" vertical="center"/>
      <protection/>
    </xf>
    <xf numFmtId="0" fontId="6" fillId="40" borderId="10" xfId="69" applyFont="1" applyFill="1" applyBorder="1" applyAlignment="1">
      <alignment horizontal="left" vertical="center" wrapText="1"/>
      <protection/>
    </xf>
    <xf numFmtId="0" fontId="6" fillId="40" borderId="10" xfId="69" applyFont="1" applyFill="1" applyBorder="1" applyAlignment="1">
      <alignment horizontal="center" vertical="center"/>
      <protection/>
    </xf>
    <xf numFmtId="0" fontId="6" fillId="40" borderId="10" xfId="69" applyFont="1" applyFill="1" applyBorder="1" applyAlignment="1">
      <alignment horizontal="justify" vertical="center" wrapText="1"/>
      <protection/>
    </xf>
    <xf numFmtId="0" fontId="6" fillId="40" borderId="10" xfId="69" applyFont="1" applyFill="1" applyBorder="1" applyAlignment="1" applyProtection="1">
      <alignment horizontal="center" vertical="center" wrapText="1"/>
      <protection locked="0"/>
    </xf>
    <xf numFmtId="0" fontId="6" fillId="40" borderId="10" xfId="69" applyFont="1" applyFill="1" applyBorder="1" applyAlignment="1" applyProtection="1">
      <alignment horizontal="justify" vertical="center" wrapText="1"/>
      <protection locked="0"/>
    </xf>
    <xf numFmtId="9" fontId="0" fillId="34" borderId="10" xfId="73" applyNumberFormat="1" applyFont="1" applyFill="1" applyBorder="1" applyAlignment="1">
      <alignment horizontal="center" vertical="center"/>
    </xf>
    <xf numFmtId="9" fontId="0" fillId="0" borderId="10" xfId="73" applyNumberFormat="1" applyFont="1" applyBorder="1" applyAlignment="1">
      <alignment horizontal="center" vertical="center"/>
    </xf>
    <xf numFmtId="9" fontId="84" fillId="14" borderId="10" xfId="73" applyNumberFormat="1" applyFont="1" applyFill="1" applyBorder="1" applyAlignment="1">
      <alignment horizontal="center" vertical="center" wrapText="1"/>
    </xf>
    <xf numFmtId="10" fontId="3" fillId="0" borderId="10" xfId="73" applyNumberFormat="1" applyFont="1" applyBorder="1" applyAlignment="1" applyProtection="1">
      <alignment horizontal="center" vertical="center" wrapText="1"/>
      <protection/>
    </xf>
    <xf numFmtId="10" fontId="3" fillId="34" borderId="10" xfId="73" applyNumberFormat="1" applyFont="1" applyFill="1" applyBorder="1" applyAlignment="1" applyProtection="1">
      <alignment horizontal="center" vertical="center" wrapText="1"/>
      <protection locked="0"/>
    </xf>
    <xf numFmtId="187" fontId="3" fillId="42" borderId="10" xfId="0" applyNumberFormat="1" applyFont="1" applyFill="1" applyBorder="1" applyAlignment="1" applyProtection="1">
      <alignment horizontal="center" vertical="center" wrapText="1"/>
      <protection/>
    </xf>
    <xf numFmtId="177" fontId="3" fillId="0" borderId="10" xfId="52" applyFont="1" applyBorder="1" applyAlignment="1" applyProtection="1">
      <alignment horizontal="justify" vertical="center" wrapText="1"/>
      <protection/>
    </xf>
    <xf numFmtId="187" fontId="3" fillId="0" borderId="10" xfId="0" applyNumberFormat="1" applyFont="1" applyBorder="1" applyAlignment="1" applyProtection="1">
      <alignment horizontal="center" vertical="center" wrapText="1"/>
      <protection/>
    </xf>
    <xf numFmtId="187" fontId="3" fillId="34" borderId="10" xfId="0" applyNumberFormat="1" applyFont="1" applyFill="1" applyBorder="1" applyAlignment="1" applyProtection="1">
      <alignment horizontal="center" vertical="center" wrapText="1"/>
      <protection/>
    </xf>
    <xf numFmtId="177" fontId="3" fillId="34" borderId="10" xfId="52" applyFont="1" applyFill="1" applyBorder="1" applyAlignment="1" applyProtection="1">
      <alignment vertical="center" wrapText="1"/>
      <protection/>
    </xf>
    <xf numFmtId="200" fontId="3" fillId="0" borderId="10" xfId="57" applyNumberFormat="1" applyFont="1" applyBorder="1" applyAlignment="1" applyProtection="1">
      <alignment horizontal="center" vertical="center" wrapText="1"/>
      <protection/>
    </xf>
    <xf numFmtId="200" fontId="3" fillId="0" borderId="10" xfId="52" applyNumberFormat="1" applyFont="1" applyBorder="1" applyAlignment="1" applyProtection="1">
      <alignment horizontal="center" vertical="center" wrapText="1"/>
      <protection/>
    </xf>
    <xf numFmtId="177" fontId="3" fillId="42" borderId="10" xfId="52" applyFont="1" applyFill="1" applyBorder="1" applyAlignment="1" applyProtection="1">
      <alignment horizontal="center" vertical="center" wrapText="1"/>
      <protection/>
    </xf>
    <xf numFmtId="187" fontId="2" fillId="0" borderId="10" xfId="0" applyNumberFormat="1" applyFont="1" applyBorder="1" applyAlignment="1" applyProtection="1">
      <alignment horizontal="center" vertical="center" wrapText="1"/>
      <protection/>
    </xf>
    <xf numFmtId="187" fontId="2" fillId="34" borderId="10" xfId="0" applyNumberFormat="1" applyFont="1" applyFill="1" applyBorder="1" applyAlignment="1" applyProtection="1">
      <alignment horizontal="center" vertical="center" wrapText="1"/>
      <protection/>
    </xf>
    <xf numFmtId="187" fontId="2" fillId="42" borderId="10" xfId="0" applyNumberFormat="1" applyFont="1" applyFill="1" applyBorder="1" applyAlignment="1" applyProtection="1">
      <alignment horizontal="center" vertical="center" wrapText="1"/>
      <protection/>
    </xf>
    <xf numFmtId="0" fontId="3" fillId="0" borderId="0" xfId="0" applyFont="1" applyBorder="1" applyAlignment="1" applyProtection="1">
      <alignment/>
      <protection/>
    </xf>
    <xf numFmtId="177" fontId="2" fillId="0" borderId="10" xfId="52" applyFont="1" applyBorder="1" applyAlignment="1" applyProtection="1">
      <alignment vertical="center" wrapText="1"/>
      <protection/>
    </xf>
    <xf numFmtId="177" fontId="2" fillId="43" borderId="10" xfId="52" applyFont="1" applyFill="1" applyBorder="1" applyAlignment="1" applyProtection="1">
      <alignment vertical="center" wrapText="1"/>
      <protection/>
    </xf>
    <xf numFmtId="10" fontId="94" fillId="0" borderId="10" xfId="73" applyNumberFormat="1" applyFont="1" applyFill="1" applyBorder="1" applyAlignment="1" applyProtection="1">
      <alignment vertical="center" wrapText="1"/>
      <protection locked="0"/>
    </xf>
    <xf numFmtId="10" fontId="94" fillId="0" borderId="10" xfId="73" applyNumberFormat="1" applyFont="1" applyFill="1" applyBorder="1" applyAlignment="1" applyProtection="1">
      <alignment horizontal="center" vertical="center" wrapText="1"/>
      <protection/>
    </xf>
    <xf numFmtId="9" fontId="93" fillId="0" borderId="10" xfId="0" applyNumberFormat="1" applyFont="1" applyFill="1" applyBorder="1" applyAlignment="1" applyProtection="1">
      <alignment vertical="center"/>
      <protection locked="0"/>
    </xf>
    <xf numFmtId="0" fontId="89" fillId="0" borderId="0" xfId="0" applyFont="1" applyFill="1" applyAlignment="1" applyProtection="1">
      <alignment/>
      <protection/>
    </xf>
    <xf numFmtId="0" fontId="95" fillId="0" borderId="0" xfId="0" applyFont="1" applyFill="1" applyAlignment="1" applyProtection="1">
      <alignment/>
      <protection/>
    </xf>
    <xf numFmtId="10" fontId="3" fillId="34" borderId="10" xfId="73" applyNumberFormat="1" applyFont="1" applyFill="1" applyBorder="1" applyAlignment="1" applyProtection="1">
      <alignment vertical="center" wrapText="1"/>
      <protection/>
    </xf>
    <xf numFmtId="10" fontId="3" fillId="36" borderId="10" xfId="73" applyNumberFormat="1" applyFont="1" applyFill="1" applyBorder="1" applyAlignment="1" applyProtection="1">
      <alignment horizontal="right" vertical="center" wrapText="1"/>
      <protection/>
    </xf>
    <xf numFmtId="0" fontId="96" fillId="0" borderId="0" xfId="0" applyFont="1" applyFill="1" applyAlignment="1" applyProtection="1">
      <alignment/>
      <protection/>
    </xf>
    <xf numFmtId="177" fontId="3" fillId="36" borderId="10" xfId="52" applyFont="1" applyFill="1" applyBorder="1" applyAlignment="1" applyProtection="1">
      <alignment horizontal="right" vertical="center" wrapText="1"/>
      <protection/>
    </xf>
    <xf numFmtId="0" fontId="96" fillId="0" borderId="0" xfId="0" applyFont="1" applyAlignment="1" applyProtection="1">
      <alignment/>
      <protection/>
    </xf>
    <xf numFmtId="10" fontId="2" fillId="34" borderId="10" xfId="73" applyNumberFormat="1" applyFont="1" applyFill="1" applyBorder="1" applyAlignment="1" applyProtection="1">
      <alignment vertical="center" wrapText="1"/>
      <protection/>
    </xf>
    <xf numFmtId="0" fontId="96" fillId="11" borderId="0" xfId="0" applyFont="1" applyFill="1" applyAlignment="1" applyProtection="1">
      <alignment/>
      <protection/>
    </xf>
    <xf numFmtId="187" fontId="2" fillId="0" borderId="10" xfId="0" applyNumberFormat="1" applyFont="1" applyFill="1" applyBorder="1" applyAlignment="1" applyProtection="1">
      <alignment horizontal="right" vertical="center"/>
      <protection/>
    </xf>
    <xf numFmtId="17" fontId="0" fillId="0" borderId="10" xfId="0" applyNumberFormat="1" applyBorder="1" applyAlignment="1">
      <alignment vertical="center" wrapText="1"/>
    </xf>
    <xf numFmtId="0" fontId="0" fillId="0" borderId="10" xfId="0" applyBorder="1" applyAlignment="1">
      <alignment vertical="center" wrapText="1"/>
    </xf>
    <xf numFmtId="0" fontId="7" fillId="34" borderId="10" xfId="69" applyFont="1" applyFill="1" applyBorder="1" applyAlignment="1">
      <alignment horizontal="center" vertical="center"/>
      <protection/>
    </xf>
    <xf numFmtId="0" fontId="6" fillId="40" borderId="10" xfId="69" applyFont="1" applyFill="1" applyBorder="1" applyAlignment="1">
      <alignment horizontal="left" vertical="center" wrapText="1"/>
      <protection/>
    </xf>
    <xf numFmtId="17" fontId="0" fillId="0" borderId="10" xfId="0" applyNumberFormat="1" applyBorder="1" applyAlignment="1">
      <alignment wrapText="1"/>
    </xf>
    <xf numFmtId="0" fontId="0" fillId="0" borderId="10" xfId="0" applyBorder="1" applyAlignment="1">
      <alignment wrapText="1"/>
    </xf>
    <xf numFmtId="0" fontId="13" fillId="44" borderId="0" xfId="69" applyFont="1" applyFill="1" applyBorder="1" applyAlignment="1">
      <alignment horizontal="center" vertical="center"/>
      <protection/>
    </xf>
    <xf numFmtId="0" fontId="94" fillId="0" borderId="10" xfId="0" applyFont="1" applyFill="1" applyBorder="1" applyAlignment="1" applyProtection="1">
      <alignment horizontal="justify" vertical="center" wrapText="1"/>
      <protection/>
    </xf>
    <xf numFmtId="0" fontId="94" fillId="0" borderId="29" xfId="0" applyFont="1" applyFill="1" applyBorder="1" applyAlignment="1" applyProtection="1">
      <alignment horizontal="justify" vertical="center" wrapText="1"/>
      <protection/>
    </xf>
    <xf numFmtId="0" fontId="94" fillId="0" borderId="53" xfId="0" applyFont="1" applyFill="1" applyBorder="1" applyAlignment="1" applyProtection="1">
      <alignment horizontal="justify" vertical="center" wrapText="1"/>
      <protection/>
    </xf>
    <xf numFmtId="0" fontId="94" fillId="0" borderId="16" xfId="0" applyFont="1" applyFill="1" applyBorder="1" applyAlignment="1" applyProtection="1">
      <alignment horizontal="justify" vertical="center" wrapText="1"/>
      <protection/>
    </xf>
    <xf numFmtId="0" fontId="105" fillId="0" borderId="29" xfId="0" applyFont="1" applyFill="1" applyBorder="1" applyAlignment="1" applyProtection="1">
      <alignment horizontal="justify" vertical="center" wrapText="1"/>
      <protection/>
    </xf>
    <xf numFmtId="0" fontId="105" fillId="0" borderId="53" xfId="0" applyFont="1" applyFill="1" applyBorder="1" applyAlignment="1" applyProtection="1">
      <alignment horizontal="justify" vertical="center" wrapText="1"/>
      <protection/>
    </xf>
    <xf numFmtId="0" fontId="105" fillId="0" borderId="16" xfId="0" applyFont="1" applyFill="1" applyBorder="1" applyAlignment="1" applyProtection="1">
      <alignment horizontal="justify" vertical="center" wrapText="1"/>
      <protection/>
    </xf>
    <xf numFmtId="0" fontId="88" fillId="0" borderId="11" xfId="0" applyFont="1" applyBorder="1" applyAlignment="1" applyProtection="1">
      <alignment horizontal="center" vertical="center" wrapText="1"/>
      <protection/>
    </xf>
    <xf numFmtId="0" fontId="88" fillId="0" borderId="51" xfId="0" applyFont="1" applyBorder="1" applyAlignment="1" applyProtection="1">
      <alignment horizontal="center" vertical="center" wrapText="1"/>
      <protection/>
    </xf>
    <xf numFmtId="0" fontId="88" fillId="0" borderId="54" xfId="0" applyFont="1" applyBorder="1" applyAlignment="1" applyProtection="1">
      <alignment horizontal="center" vertical="center" wrapText="1"/>
      <protection/>
    </xf>
    <xf numFmtId="0" fontId="88" fillId="0" borderId="55" xfId="0" applyFont="1" applyBorder="1" applyAlignment="1" applyProtection="1">
      <alignment horizontal="center" vertical="center" wrapText="1"/>
      <protection/>
    </xf>
    <xf numFmtId="0" fontId="88" fillId="0" borderId="33" xfId="0" applyFont="1" applyBorder="1" applyAlignment="1" applyProtection="1">
      <alignment horizontal="center" vertical="center" wrapText="1"/>
      <protection/>
    </xf>
    <xf numFmtId="0" fontId="88" fillId="0" borderId="56" xfId="0" applyFont="1" applyBorder="1" applyAlignment="1" applyProtection="1">
      <alignment horizontal="center" vertical="center" wrapText="1"/>
      <protection/>
    </xf>
    <xf numFmtId="0" fontId="11" fillId="2" borderId="10" xfId="65"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93" fillId="0" borderId="10" xfId="0" applyFont="1" applyFill="1" applyBorder="1" applyAlignment="1" applyProtection="1">
      <alignment horizontal="center" vertical="center" wrapText="1"/>
      <protection/>
    </xf>
    <xf numFmtId="0" fontId="11" fillId="2" borderId="20" xfId="65" applyFont="1" applyFill="1" applyBorder="1" applyAlignment="1" applyProtection="1">
      <alignment horizontal="center" vertical="center" wrapText="1"/>
      <protection/>
    </xf>
    <xf numFmtId="0" fontId="11" fillId="2" borderId="49" xfId="65" applyFont="1" applyFill="1" applyBorder="1" applyAlignment="1" applyProtection="1">
      <alignment horizontal="center" vertical="center" wrapText="1"/>
      <protection/>
    </xf>
    <xf numFmtId="0" fontId="11" fillId="2" borderId="21" xfId="65" applyFont="1" applyFill="1" applyBorder="1" applyAlignment="1" applyProtection="1">
      <alignment horizontal="center" vertical="center" wrapText="1"/>
      <protection/>
    </xf>
    <xf numFmtId="0" fontId="93" fillId="0" borderId="20" xfId="0" applyFont="1" applyFill="1" applyBorder="1" applyAlignment="1" applyProtection="1">
      <alignment horizontal="center" vertical="center"/>
      <protection/>
    </xf>
    <xf numFmtId="0" fontId="93" fillId="0" borderId="49" xfId="0" applyFont="1" applyFill="1" applyBorder="1" applyAlignment="1" applyProtection="1">
      <alignment horizontal="center" vertical="center"/>
      <protection/>
    </xf>
    <xf numFmtId="0" fontId="93" fillId="0" borderId="10" xfId="0" applyFont="1" applyFill="1" applyBorder="1" applyAlignment="1" applyProtection="1">
      <alignment horizontal="center" vertical="center"/>
      <protection/>
    </xf>
    <xf numFmtId="0" fontId="89" fillId="0" borderId="0" xfId="0" applyFont="1" applyBorder="1" applyAlignment="1" applyProtection="1">
      <alignment horizontal="center" vertical="center" wrapText="1"/>
      <protection/>
    </xf>
    <xf numFmtId="0" fontId="89" fillId="0" borderId="0" xfId="0" applyFont="1" applyFill="1" applyBorder="1" applyAlignment="1" applyProtection="1">
      <alignment horizontal="center" vertical="center" wrapText="1"/>
      <protection/>
    </xf>
    <xf numFmtId="0" fontId="11" fillId="45" borderId="10" xfId="0" applyFont="1" applyFill="1" applyBorder="1" applyAlignment="1" applyProtection="1">
      <alignment horizontal="center" vertical="center"/>
      <protection/>
    </xf>
    <xf numFmtId="0" fontId="0" fillId="34" borderId="10" xfId="0" applyFill="1" applyBorder="1" applyAlignment="1" applyProtection="1">
      <alignment horizontal="center"/>
      <protection/>
    </xf>
    <xf numFmtId="0" fontId="11" fillId="35" borderId="10" xfId="0" applyFont="1" applyFill="1" applyBorder="1" applyAlignment="1" applyProtection="1">
      <alignment horizontal="justify" vertical="center" wrapText="1"/>
      <protection/>
    </xf>
    <xf numFmtId="0" fontId="94" fillId="0" borderId="10" xfId="0" applyFont="1" applyBorder="1" applyAlignment="1" applyProtection="1">
      <alignment horizontal="justify" vertical="center" wrapText="1"/>
      <protection/>
    </xf>
    <xf numFmtId="0" fontId="94" fillId="34" borderId="29" xfId="0" applyFont="1" applyFill="1" applyBorder="1" applyAlignment="1" applyProtection="1">
      <alignment horizontal="justify" vertical="center" wrapText="1"/>
      <protection/>
    </xf>
    <xf numFmtId="0" fontId="94" fillId="34" borderId="53" xfId="0" applyFont="1" applyFill="1" applyBorder="1" applyAlignment="1" applyProtection="1">
      <alignment horizontal="justify" vertical="center" wrapText="1"/>
      <protection/>
    </xf>
    <xf numFmtId="0" fontId="94" fillId="34" borderId="16" xfId="0" applyFont="1" applyFill="1" applyBorder="1" applyAlignment="1" applyProtection="1">
      <alignment horizontal="justify" vertical="center" wrapText="1"/>
      <protection/>
    </xf>
    <xf numFmtId="10" fontId="94" fillId="34" borderId="10" xfId="73" applyNumberFormat="1" applyFont="1" applyFill="1" applyBorder="1" applyAlignment="1" applyProtection="1">
      <alignment horizontal="justify" vertical="center" wrapText="1"/>
      <protection/>
    </xf>
    <xf numFmtId="0" fontId="11" fillId="2" borderId="10" xfId="0" applyFont="1" applyFill="1" applyBorder="1" applyAlignment="1" applyProtection="1">
      <alignment horizontal="center" vertical="center" wrapText="1"/>
      <protection/>
    </xf>
    <xf numFmtId="10" fontId="94" fillId="0" borderId="10" xfId="73" applyNumberFormat="1" applyFont="1" applyFill="1" applyBorder="1" applyAlignment="1" applyProtection="1">
      <alignment horizontal="justify" vertical="center" wrapText="1"/>
      <protection/>
    </xf>
    <xf numFmtId="0" fontId="93" fillId="0" borderId="11" xfId="0" applyFont="1" applyBorder="1" applyAlignment="1" applyProtection="1">
      <alignment horizontal="center" vertical="center" wrapText="1"/>
      <protection/>
    </xf>
    <xf numFmtId="0" fontId="93" fillId="0" borderId="54" xfId="0" applyFont="1" applyBorder="1" applyAlignment="1" applyProtection="1">
      <alignment horizontal="center" vertical="center" wrapText="1"/>
      <protection/>
    </xf>
    <xf numFmtId="0" fontId="93" fillId="0" borderId="55" xfId="0" applyFont="1" applyBorder="1" applyAlignment="1" applyProtection="1">
      <alignment horizontal="center" vertical="center" wrapText="1"/>
      <protection/>
    </xf>
    <xf numFmtId="0" fontId="93" fillId="0" borderId="56" xfId="0" applyFont="1" applyBorder="1" applyAlignment="1" applyProtection="1">
      <alignment horizontal="center" vertical="center" wrapText="1"/>
      <protection/>
    </xf>
    <xf numFmtId="0" fontId="93" fillId="0" borderId="51" xfId="0" applyFont="1" applyBorder="1" applyAlignment="1" applyProtection="1">
      <alignment horizontal="center" vertical="center" wrapText="1"/>
      <protection/>
    </xf>
    <xf numFmtId="0" fontId="2" fillId="45" borderId="10"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justify" vertical="center" wrapText="1"/>
      <protection/>
    </xf>
    <xf numFmtId="0" fontId="3" fillId="0" borderId="10" xfId="0" applyFont="1" applyBorder="1" applyAlignment="1" applyProtection="1">
      <alignment horizontal="center" vertical="center" wrapText="1"/>
      <protection/>
    </xf>
    <xf numFmtId="187" fontId="3" fillId="34" borderId="10" xfId="0" applyNumberFormat="1" applyFont="1" applyFill="1" applyBorder="1" applyAlignment="1" applyProtection="1">
      <alignment horizontal="justify" vertical="center" wrapText="1"/>
      <protection/>
    </xf>
    <xf numFmtId="0" fontId="93" fillId="0" borderId="25" xfId="0" applyFont="1" applyFill="1" applyBorder="1" applyAlignment="1" applyProtection="1">
      <alignment horizontal="center" vertical="center" wrapText="1"/>
      <protection/>
    </xf>
    <xf numFmtId="0" fontId="93" fillId="0" borderId="57" xfId="0" applyFont="1" applyFill="1" applyBorder="1" applyAlignment="1" applyProtection="1">
      <alignment horizontal="center" vertical="center" wrapText="1"/>
      <protection/>
    </xf>
    <xf numFmtId="0" fontId="93" fillId="0" borderId="58" xfId="0" applyFont="1" applyFill="1" applyBorder="1" applyAlignment="1" applyProtection="1">
      <alignment horizontal="center" vertical="center" wrapText="1"/>
      <protection/>
    </xf>
    <xf numFmtId="0" fontId="93" fillId="0" borderId="59" xfId="0" applyFont="1" applyFill="1" applyBorder="1" applyAlignment="1" applyProtection="1">
      <alignment horizontal="center" vertical="center" wrapText="1"/>
      <protection/>
    </xf>
    <xf numFmtId="0" fontId="93" fillId="0" borderId="15" xfId="0" applyFont="1" applyFill="1" applyBorder="1" applyAlignment="1" applyProtection="1">
      <alignment horizontal="center" vertical="center" wrapText="1"/>
      <protection/>
    </xf>
    <xf numFmtId="0" fontId="93" fillId="0" borderId="17" xfId="0" applyFont="1" applyFill="1" applyBorder="1" applyAlignment="1" applyProtection="1">
      <alignment horizontal="center" vertical="center" wrapText="1"/>
      <protection/>
    </xf>
    <xf numFmtId="0" fontId="93" fillId="0" borderId="20" xfId="0" applyFont="1" applyFill="1" applyBorder="1" applyAlignment="1" applyProtection="1">
      <alignment horizontal="center" vertical="center" wrapText="1"/>
      <protection/>
    </xf>
    <xf numFmtId="0" fontId="93" fillId="0" borderId="49" xfId="0" applyFont="1" applyFill="1" applyBorder="1" applyAlignment="1" applyProtection="1">
      <alignment horizontal="center" vertical="center" wrapText="1"/>
      <protection/>
    </xf>
    <xf numFmtId="0" fontId="93" fillId="0" borderId="21" xfId="0" applyFont="1" applyFill="1" applyBorder="1" applyAlignment="1" applyProtection="1">
      <alignment horizontal="center" vertical="center" wrapText="1"/>
      <protection/>
    </xf>
    <xf numFmtId="0" fontId="93" fillId="0" borderId="21" xfId="0" applyFont="1" applyFill="1" applyBorder="1" applyAlignment="1" applyProtection="1">
      <alignment horizontal="center" vertical="center"/>
      <protection/>
    </xf>
    <xf numFmtId="0" fontId="93" fillId="34" borderId="20" xfId="0" applyFont="1" applyFill="1" applyBorder="1" applyAlignment="1" applyProtection="1">
      <alignment horizontal="center" vertical="center"/>
      <protection/>
    </xf>
    <xf numFmtId="0" fontId="93" fillId="34" borderId="49" xfId="0" applyFont="1" applyFill="1" applyBorder="1" applyAlignment="1" applyProtection="1">
      <alignment horizontal="center" vertical="center"/>
      <protection/>
    </xf>
    <xf numFmtId="0" fontId="93" fillId="34" borderId="21"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wrapText="1"/>
      <protection/>
    </xf>
    <xf numFmtId="0" fontId="0" fillId="0" borderId="57" xfId="0" applyFill="1" applyBorder="1" applyAlignment="1" applyProtection="1">
      <alignment horizontal="center"/>
      <protection/>
    </xf>
    <xf numFmtId="0" fontId="0" fillId="0" borderId="59" xfId="0" applyFill="1" applyBorder="1" applyAlignment="1" applyProtection="1">
      <alignment horizontal="center"/>
      <protection/>
    </xf>
    <xf numFmtId="0" fontId="0" fillId="0" borderId="17" xfId="0" applyFill="1" applyBorder="1" applyAlignment="1" applyProtection="1">
      <alignment horizontal="center"/>
      <protection/>
    </xf>
    <xf numFmtId="0" fontId="11" fillId="45" borderId="20" xfId="0" applyFont="1" applyFill="1" applyBorder="1" applyAlignment="1" applyProtection="1">
      <alignment horizontal="center" vertical="center" wrapText="1"/>
      <protection/>
    </xf>
    <xf numFmtId="0" fontId="11" fillId="45" borderId="49" xfId="0" applyFont="1" applyFill="1" applyBorder="1" applyAlignment="1" applyProtection="1">
      <alignment horizontal="center" vertical="center" wrapText="1"/>
      <protection/>
    </xf>
    <xf numFmtId="0" fontId="11" fillId="45" borderId="21" xfId="0" applyFont="1" applyFill="1" applyBorder="1" applyAlignment="1" applyProtection="1">
      <alignment horizontal="center" vertical="center" wrapText="1"/>
      <protection/>
    </xf>
    <xf numFmtId="0" fontId="2" fillId="45" borderId="25" xfId="0" applyFont="1" applyFill="1" applyBorder="1" applyAlignment="1" applyProtection="1">
      <alignment horizontal="center" vertical="center" wrapText="1"/>
      <protection/>
    </xf>
    <xf numFmtId="0" fontId="2" fillId="45" borderId="50" xfId="0" applyFont="1" applyFill="1" applyBorder="1" applyAlignment="1" applyProtection="1">
      <alignment horizontal="center" vertical="center" wrapText="1"/>
      <protection/>
    </xf>
    <xf numFmtId="0" fontId="2" fillId="45" borderId="57" xfId="0" applyFont="1" applyFill="1" applyBorder="1" applyAlignment="1" applyProtection="1">
      <alignment horizontal="center" vertical="center" wrapText="1"/>
      <protection/>
    </xf>
    <xf numFmtId="0" fontId="93" fillId="34" borderId="10" xfId="0" applyFont="1" applyFill="1" applyBorder="1" applyAlignment="1" applyProtection="1">
      <alignment horizontal="center" vertical="center"/>
      <protection/>
    </xf>
    <xf numFmtId="0" fontId="11" fillId="45" borderId="10" xfId="0" applyFont="1" applyFill="1" applyBorder="1" applyAlignment="1" applyProtection="1">
      <alignment horizontal="center" vertical="center" wrapText="1"/>
      <protection/>
    </xf>
    <xf numFmtId="0" fontId="7" fillId="33" borderId="10" xfId="69" applyFont="1" applyFill="1" applyBorder="1" applyAlignment="1" applyProtection="1">
      <alignment horizontal="center" vertical="center" wrapText="1"/>
      <protection locked="0"/>
    </xf>
    <xf numFmtId="0" fontId="6" fillId="40" borderId="10" xfId="69" applyFont="1" applyFill="1" applyBorder="1" applyAlignment="1" applyProtection="1">
      <alignment horizontal="justify" vertical="center" wrapText="1"/>
      <protection locked="0"/>
    </xf>
    <xf numFmtId="0" fontId="7" fillId="33" borderId="10" xfId="69" applyFont="1" applyFill="1" applyBorder="1" applyAlignment="1" applyProtection="1">
      <alignment horizontal="center" vertical="center"/>
      <protection locked="0"/>
    </xf>
    <xf numFmtId="0" fontId="6" fillId="40" borderId="10" xfId="69" applyFont="1" applyFill="1" applyBorder="1" applyAlignment="1" applyProtection="1">
      <alignment horizontal="left" vertical="center" wrapText="1"/>
      <protection locked="0"/>
    </xf>
    <xf numFmtId="0" fontId="6" fillId="40" borderId="10" xfId="69" applyFont="1" applyFill="1" applyBorder="1" applyAlignment="1">
      <alignment horizontal="justify" vertical="center" wrapText="1"/>
      <protection/>
    </xf>
    <xf numFmtId="0" fontId="6" fillId="40" borderId="10" xfId="69" applyFont="1" applyFill="1" applyBorder="1" applyAlignment="1" applyProtection="1">
      <alignment horizontal="center" vertical="center" wrapText="1"/>
      <protection locked="0"/>
    </xf>
    <xf numFmtId="0" fontId="6" fillId="33" borderId="10" xfId="69" applyFont="1" applyFill="1" applyBorder="1" applyAlignment="1" applyProtection="1">
      <alignment horizontal="center" vertical="center" wrapText="1"/>
      <protection locked="0"/>
    </xf>
    <xf numFmtId="0" fontId="6" fillId="40" borderId="10" xfId="69" applyFont="1" applyFill="1" applyBorder="1" applyAlignment="1">
      <alignment horizontal="justify" vertical="center"/>
      <protection/>
    </xf>
    <xf numFmtId="0" fontId="88" fillId="8" borderId="10" xfId="69" applyFont="1" applyFill="1" applyBorder="1" applyAlignment="1">
      <alignment horizontal="center" vertical="center"/>
      <protection/>
    </xf>
    <xf numFmtId="0" fontId="88" fillId="0" borderId="10" xfId="69" applyFont="1" applyFill="1" applyBorder="1" applyAlignment="1">
      <alignment horizontal="center" vertical="center"/>
      <protection/>
    </xf>
    <xf numFmtId="0" fontId="7" fillId="46" borderId="60" xfId="0" applyFont="1" applyFill="1" applyBorder="1" applyAlignment="1">
      <alignment horizontal="left" vertical="center" wrapText="1"/>
    </xf>
    <xf numFmtId="0" fontId="7" fillId="46" borderId="61" xfId="0" applyFont="1" applyFill="1" applyBorder="1" applyAlignment="1">
      <alignment horizontal="left" vertical="center" wrapText="1"/>
    </xf>
    <xf numFmtId="0" fontId="7" fillId="46" borderId="62" xfId="0" applyFont="1" applyFill="1" applyBorder="1" applyAlignment="1">
      <alignment horizontal="left" vertical="center" wrapText="1"/>
    </xf>
    <xf numFmtId="0" fontId="7" fillId="46" borderId="63" xfId="0" applyFont="1" applyFill="1" applyBorder="1" applyAlignment="1">
      <alignment horizontal="center" vertical="center" wrapText="1"/>
    </xf>
    <xf numFmtId="0" fontId="7" fillId="46" borderId="64" xfId="0" applyFont="1" applyFill="1" applyBorder="1" applyAlignment="1">
      <alignment horizontal="center" vertical="center" wrapText="1"/>
    </xf>
    <xf numFmtId="0" fontId="7" fillId="46" borderId="65" xfId="0" applyFont="1" applyFill="1" applyBorder="1" applyAlignment="1">
      <alignment horizontal="center" vertical="center" wrapText="1"/>
    </xf>
    <xf numFmtId="0" fontId="106" fillId="46" borderId="66" xfId="0" applyFont="1" applyFill="1" applyBorder="1" applyAlignment="1">
      <alignment horizontal="left" vertical="center" wrapText="1"/>
    </xf>
    <xf numFmtId="0" fontId="106" fillId="46" borderId="67" xfId="0" applyFont="1" applyFill="1" applyBorder="1" applyAlignment="1">
      <alignment horizontal="left" vertical="center" wrapText="1"/>
    </xf>
    <xf numFmtId="0" fontId="106" fillId="46" borderId="68" xfId="0" applyFont="1" applyFill="1" applyBorder="1" applyAlignment="1">
      <alignment horizontal="left" vertical="center" wrapText="1"/>
    </xf>
    <xf numFmtId="14" fontId="7" fillId="33" borderId="10" xfId="69" applyNumberFormat="1" applyFont="1" applyFill="1" applyBorder="1" applyAlignment="1">
      <alignment horizontal="center" vertical="center" wrapText="1"/>
      <protection/>
    </xf>
    <xf numFmtId="0" fontId="7" fillId="34" borderId="10" xfId="69" applyFont="1" applyFill="1" applyBorder="1" applyAlignment="1">
      <alignment horizontal="center" vertical="center" wrapText="1"/>
      <protection/>
    </xf>
    <xf numFmtId="187" fontId="7" fillId="0" borderId="10" xfId="74" applyNumberFormat="1" applyFont="1" applyFill="1" applyBorder="1" applyAlignment="1">
      <alignment horizontal="center" vertical="center" wrapText="1"/>
    </xf>
    <xf numFmtId="0" fontId="7" fillId="34" borderId="10" xfId="69" applyFont="1" applyFill="1" applyBorder="1" applyAlignment="1">
      <alignment horizontal="center" vertical="center"/>
      <protection/>
    </xf>
    <xf numFmtId="9" fontId="6" fillId="0" borderId="10" xfId="74" applyFont="1" applyFill="1" applyBorder="1" applyAlignment="1">
      <alignment horizontal="center" vertical="center"/>
    </xf>
    <xf numFmtId="0" fontId="88" fillId="8" borderId="20" xfId="69" applyFont="1" applyFill="1" applyBorder="1" applyAlignment="1">
      <alignment horizontal="center" vertical="center"/>
      <protection/>
    </xf>
    <xf numFmtId="0" fontId="88" fillId="8" borderId="49" xfId="69" applyFont="1" applyFill="1" applyBorder="1" applyAlignment="1">
      <alignment horizontal="center" vertical="center"/>
      <protection/>
    </xf>
    <xf numFmtId="0" fontId="88" fillId="8" borderId="21" xfId="69" applyFont="1" applyFill="1" applyBorder="1" applyAlignment="1">
      <alignment horizontal="center" vertical="center"/>
      <protection/>
    </xf>
    <xf numFmtId="0" fontId="7" fillId="34" borderId="10" xfId="69" applyFont="1" applyFill="1" applyBorder="1" applyAlignment="1">
      <alignment horizontal="justify" vertical="center" wrapText="1"/>
      <protection/>
    </xf>
    <xf numFmtId="0" fontId="7" fillId="33" borderId="10" xfId="69" applyFont="1" applyFill="1" applyBorder="1" applyAlignment="1">
      <alignment horizontal="left" vertical="center" wrapText="1"/>
      <protection/>
    </xf>
    <xf numFmtId="0" fontId="21" fillId="33" borderId="10" xfId="69" applyFont="1" applyFill="1" applyBorder="1" applyAlignment="1">
      <alignment horizontal="center" vertical="center"/>
      <protection/>
    </xf>
    <xf numFmtId="0" fontId="6" fillId="40" borderId="10" xfId="69" applyFont="1" applyFill="1" applyBorder="1" applyAlignment="1">
      <alignment horizontal="left" vertical="center" wrapText="1"/>
      <protection/>
    </xf>
    <xf numFmtId="0" fontId="6" fillId="40" borderId="10" xfId="69" applyFont="1" applyFill="1" applyBorder="1" applyAlignment="1">
      <alignment horizontal="center" vertical="center"/>
      <protection/>
    </xf>
    <xf numFmtId="9" fontId="6" fillId="40" borderId="10" xfId="74" applyFont="1" applyFill="1" applyBorder="1" applyAlignment="1">
      <alignment horizontal="center" vertical="center"/>
    </xf>
    <xf numFmtId="0" fontId="6" fillId="34" borderId="10" xfId="69" applyFont="1" applyFill="1" applyBorder="1" applyAlignment="1">
      <alignment horizontal="center" vertical="center" wrapText="1"/>
      <protection/>
    </xf>
    <xf numFmtId="49" fontId="7" fillId="33" borderId="10" xfId="69" applyNumberFormat="1" applyFont="1" applyFill="1" applyBorder="1" applyAlignment="1">
      <alignment horizontal="center" vertical="center"/>
      <protection/>
    </xf>
    <xf numFmtId="0" fontId="89" fillId="34" borderId="10" xfId="0" applyFont="1" applyFill="1" applyBorder="1" applyAlignment="1">
      <alignment horizontal="center" vertical="center"/>
    </xf>
    <xf numFmtId="0" fontId="7" fillId="0" borderId="10" xfId="69" applyFont="1" applyBorder="1" applyAlignment="1">
      <alignment horizontal="center" vertical="center" wrapText="1"/>
      <protection/>
    </xf>
    <xf numFmtId="1" fontId="7" fillId="34" borderId="10" xfId="56" applyNumberFormat="1" applyFont="1" applyFill="1" applyBorder="1" applyAlignment="1">
      <alignment horizontal="center" vertical="center" wrapText="1"/>
    </xf>
    <xf numFmtId="9" fontId="7" fillId="33" borderId="10" xfId="74" applyFont="1" applyFill="1" applyBorder="1" applyAlignment="1">
      <alignment horizontal="center" vertical="center"/>
    </xf>
    <xf numFmtId="0" fontId="7" fillId="34" borderId="10" xfId="74" applyNumberFormat="1" applyFont="1" applyFill="1" applyBorder="1" applyAlignment="1">
      <alignment horizontal="center" vertical="center" wrapText="1"/>
    </xf>
    <xf numFmtId="0" fontId="7" fillId="0" borderId="10" xfId="69" applyFont="1" applyFill="1" applyBorder="1" applyAlignment="1">
      <alignment horizontal="left" vertical="center" wrapText="1"/>
      <protection/>
    </xf>
    <xf numFmtId="0" fontId="7" fillId="0" borderId="10" xfId="69" applyFont="1" applyFill="1" applyBorder="1" applyAlignment="1">
      <alignment horizontal="center" vertical="center"/>
      <protection/>
    </xf>
    <xf numFmtId="0" fontId="11" fillId="33" borderId="10" xfId="69" applyFont="1" applyFill="1" applyBorder="1" applyAlignment="1" applyProtection="1">
      <alignment horizontal="center" vertical="center"/>
      <protection/>
    </xf>
    <xf numFmtId="0" fontId="93" fillId="0" borderId="10" xfId="69" applyFont="1" applyFill="1" applyBorder="1" applyAlignment="1">
      <alignment horizontal="center" vertical="center"/>
      <protection/>
    </xf>
    <xf numFmtId="0" fontId="93" fillId="8" borderId="10" xfId="69" applyFont="1" applyFill="1" applyBorder="1" applyAlignment="1">
      <alignment horizontal="center" vertical="center"/>
      <protection/>
    </xf>
    <xf numFmtId="0" fontId="96" fillId="0" borderId="10" xfId="0" applyFont="1" applyBorder="1" applyAlignment="1" applyProtection="1">
      <alignment horizontal="center"/>
      <protection locked="0"/>
    </xf>
    <xf numFmtId="0" fontId="93" fillId="0" borderId="10" xfId="0" applyFont="1" applyFill="1" applyBorder="1" applyAlignment="1" applyProtection="1">
      <alignment horizontal="center" vertical="center" wrapText="1"/>
      <protection locked="0"/>
    </xf>
    <xf numFmtId="0" fontId="95" fillId="0" borderId="10" xfId="0" applyFont="1" applyFill="1" applyBorder="1" applyAlignment="1" applyProtection="1">
      <alignment horizontal="center" vertical="center" wrapText="1"/>
      <protection locked="0"/>
    </xf>
    <xf numFmtId="0" fontId="93" fillId="0" borderId="10" xfId="0" applyFont="1" applyBorder="1" applyAlignment="1" applyProtection="1">
      <alignment horizontal="center" vertical="center" wrapText="1"/>
      <protection locked="0"/>
    </xf>
    <xf numFmtId="0" fontId="93" fillId="34" borderId="10" xfId="0" applyFont="1" applyFill="1" applyBorder="1" applyAlignment="1" applyProtection="1">
      <alignment horizontal="center" vertical="center" wrapText="1"/>
      <protection locked="0"/>
    </xf>
    <xf numFmtId="0" fontId="84" fillId="14" borderId="20" xfId="0" applyFont="1" applyFill="1" applyBorder="1" applyAlignment="1">
      <alignment horizontal="center" vertical="center" wrapText="1"/>
    </xf>
    <xf numFmtId="0" fontId="84" fillId="14" borderId="21" xfId="0" applyFont="1" applyFill="1" applyBorder="1" applyAlignment="1">
      <alignment horizontal="center" vertical="center" wrapText="1"/>
    </xf>
    <xf numFmtId="9" fontId="84" fillId="14" borderId="20" xfId="73" applyFont="1" applyFill="1" applyBorder="1" applyAlignment="1">
      <alignment horizontal="center" vertical="center" wrapText="1"/>
    </xf>
    <xf numFmtId="9" fontId="84" fillId="14" borderId="21" xfId="73" applyFont="1" applyFill="1" applyBorder="1" applyAlignment="1">
      <alignment horizontal="center" vertical="center" wrapText="1"/>
    </xf>
    <xf numFmtId="0" fontId="70" fillId="47" borderId="58" xfId="0" applyFont="1" applyFill="1" applyBorder="1" applyAlignment="1">
      <alignment horizontal="center"/>
    </xf>
    <xf numFmtId="0" fontId="70" fillId="47" borderId="0" xfId="0" applyFont="1" applyFill="1" applyBorder="1" applyAlignment="1">
      <alignment horizont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9" xfId="0" applyBorder="1" applyAlignment="1">
      <alignment horizontal="center" vertical="center" wrapText="1"/>
    </xf>
    <xf numFmtId="0" fontId="0" fillId="0" borderId="53" xfId="0" applyBorder="1" applyAlignment="1">
      <alignment horizontal="center" vertical="center" wrapText="1"/>
    </xf>
    <xf numFmtId="9" fontId="0" fillId="0" borderId="29" xfId="73" applyNumberFormat="1" applyFont="1" applyBorder="1" applyAlignment="1">
      <alignment horizontal="center" vertical="center"/>
    </xf>
    <xf numFmtId="9" fontId="0" fillId="0" borderId="53" xfId="73" applyNumberFormat="1" applyFont="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wrapText="1"/>
    </xf>
    <xf numFmtId="9" fontId="0" fillId="0" borderId="16" xfId="73" applyNumberFormat="1" applyFont="1" applyBorder="1" applyAlignment="1">
      <alignment horizontal="center" vertical="center"/>
    </xf>
    <xf numFmtId="0" fontId="107" fillId="48" borderId="20" xfId="0" applyFont="1" applyFill="1" applyBorder="1" applyAlignment="1">
      <alignment horizontal="center"/>
    </xf>
    <xf numFmtId="0" fontId="107" fillId="48" borderId="49" xfId="0" applyFont="1" applyFill="1" applyBorder="1" applyAlignment="1">
      <alignment horizontal="center"/>
    </xf>
    <xf numFmtId="0" fontId="107" fillId="48" borderId="21" xfId="0" applyFont="1" applyFill="1" applyBorder="1" applyAlignment="1">
      <alignment horizontal="center"/>
    </xf>
    <xf numFmtId="0" fontId="96" fillId="0" borderId="69" xfId="0" applyFont="1" applyBorder="1" applyAlignment="1" applyProtection="1">
      <alignment horizontal="center"/>
      <protection locked="0"/>
    </xf>
    <xf numFmtId="0" fontId="96" fillId="0" borderId="40" xfId="0" applyFont="1" applyBorder="1" applyAlignment="1" applyProtection="1">
      <alignment horizontal="center"/>
      <protection locked="0"/>
    </xf>
    <xf numFmtId="0" fontId="96" fillId="0" borderId="70" xfId="0" applyFont="1" applyBorder="1" applyAlignment="1" applyProtection="1">
      <alignment horizontal="center"/>
      <protection locked="0"/>
    </xf>
    <xf numFmtId="0" fontId="95" fillId="0" borderId="11" xfId="0" applyFont="1" applyFill="1" applyBorder="1" applyAlignment="1" applyProtection="1">
      <alignment horizontal="center" vertical="center" wrapText="1"/>
      <protection locked="0"/>
    </xf>
    <xf numFmtId="0" fontId="95" fillId="0" borderId="51" xfId="0" applyFont="1" applyFill="1" applyBorder="1" applyAlignment="1" applyProtection="1">
      <alignment horizontal="center" vertical="center" wrapText="1"/>
      <protection locked="0"/>
    </xf>
    <xf numFmtId="0" fontId="95" fillId="0" borderId="54" xfId="0" applyFont="1" applyFill="1" applyBorder="1" applyAlignment="1" applyProtection="1">
      <alignment horizontal="center" vertical="center" wrapText="1"/>
      <protection locked="0"/>
    </xf>
    <xf numFmtId="0" fontId="0" fillId="0" borderId="69" xfId="0" applyBorder="1" applyAlignment="1">
      <alignment horizontal="center"/>
    </xf>
    <xf numFmtId="0" fontId="0" fillId="0" borderId="40" xfId="0" applyBorder="1" applyAlignment="1">
      <alignment horizontal="center"/>
    </xf>
    <xf numFmtId="0" fontId="0" fillId="0" borderId="70" xfId="0" applyBorder="1" applyAlignment="1">
      <alignment horizontal="center"/>
    </xf>
    <xf numFmtId="0" fontId="95" fillId="0" borderId="11" xfId="0" applyFont="1" applyBorder="1" applyAlignment="1" applyProtection="1">
      <alignment horizontal="center" vertical="center" wrapText="1"/>
      <protection locked="0"/>
    </xf>
    <xf numFmtId="0" fontId="95" fillId="0" borderId="51" xfId="0" applyFont="1" applyBorder="1" applyAlignment="1" applyProtection="1">
      <alignment horizontal="center" vertical="center" wrapText="1"/>
      <protection locked="0"/>
    </xf>
    <xf numFmtId="0" fontId="95" fillId="0" borderId="54" xfId="0" applyFont="1" applyBorder="1" applyAlignment="1" applyProtection="1">
      <alignment horizontal="center" vertical="center" wrapText="1"/>
      <protection locked="0"/>
    </xf>
    <xf numFmtId="0" fontId="84" fillId="34" borderId="11" xfId="0" applyFont="1" applyFill="1" applyBorder="1" applyAlignment="1">
      <alignment horizontal="center"/>
    </xf>
    <xf numFmtId="0" fontId="84" fillId="34" borderId="51" xfId="0" applyFont="1" applyFill="1" applyBorder="1" applyAlignment="1">
      <alignment horizontal="center"/>
    </xf>
    <xf numFmtId="0" fontId="84" fillId="34" borderId="54" xfId="0" applyFont="1" applyFill="1" applyBorder="1" applyAlignment="1">
      <alignment horizontal="center"/>
    </xf>
    <xf numFmtId="0" fontId="7" fillId="0" borderId="10" xfId="69" applyFont="1" applyBorder="1" applyAlignment="1">
      <alignment horizontal="left" vertical="center" wrapText="1"/>
      <protection/>
    </xf>
    <xf numFmtId="0" fontId="7" fillId="0" borderId="10" xfId="69" applyFont="1" applyFill="1" applyBorder="1" applyAlignment="1">
      <alignment horizontal="justify" vertical="center" wrapText="1"/>
      <protection/>
    </xf>
    <xf numFmtId="0" fontId="7" fillId="0" borderId="10" xfId="69" applyFont="1" applyFill="1" applyBorder="1" applyAlignment="1">
      <alignment horizontal="center" vertical="center" wrapText="1"/>
      <protection/>
    </xf>
    <xf numFmtId="0" fontId="108" fillId="34" borderId="10" xfId="69" applyFont="1" applyFill="1" applyBorder="1" applyAlignment="1">
      <alignment horizontal="center" vertical="center" wrapText="1"/>
      <protection/>
    </xf>
    <xf numFmtId="0" fontId="7" fillId="44" borderId="10" xfId="69" applyFont="1" applyFill="1" applyBorder="1" applyAlignment="1">
      <alignment horizontal="center" vertical="center"/>
      <protection/>
    </xf>
    <xf numFmtId="9" fontId="7" fillId="0" borderId="10" xfId="74" applyFont="1" applyFill="1" applyBorder="1" applyAlignment="1">
      <alignment horizontal="center" vertical="center"/>
    </xf>
    <xf numFmtId="0" fontId="7" fillId="49" borderId="71" xfId="0" applyFont="1" applyFill="1" applyBorder="1" applyAlignment="1">
      <alignment horizontal="left" vertical="center" wrapText="1"/>
    </xf>
    <xf numFmtId="0" fontId="22" fillId="34" borderId="64" xfId="0" applyFont="1" applyFill="1" applyBorder="1" applyAlignment="1">
      <alignment/>
    </xf>
    <xf numFmtId="0" fontId="22" fillId="34" borderId="65" xfId="0" applyFont="1" applyFill="1" applyBorder="1" applyAlignment="1">
      <alignment/>
    </xf>
    <xf numFmtId="0" fontId="7" fillId="0" borderId="60"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106" fillId="0" borderId="63" xfId="0" applyFont="1" applyFill="1" applyBorder="1" applyAlignment="1">
      <alignment horizontal="center" vertical="center"/>
    </xf>
    <xf numFmtId="0" fontId="106" fillId="0" borderId="64" xfId="0" applyFont="1" applyFill="1" applyBorder="1" applyAlignment="1">
      <alignment horizontal="center" vertical="center"/>
    </xf>
    <xf numFmtId="0" fontId="106" fillId="0" borderId="65" xfId="0" applyFont="1" applyFill="1" applyBorder="1" applyAlignment="1">
      <alignment horizontal="center" vertical="center"/>
    </xf>
    <xf numFmtId="0" fontId="106" fillId="0" borderId="66" xfId="0" applyFont="1" applyFill="1" applyBorder="1" applyAlignment="1">
      <alignment horizontal="left" vertical="center" wrapText="1"/>
    </xf>
    <xf numFmtId="0" fontId="106" fillId="0" borderId="67" xfId="0" applyFont="1" applyFill="1" applyBorder="1" applyAlignment="1">
      <alignment horizontal="left" vertical="center" wrapText="1"/>
    </xf>
    <xf numFmtId="0" fontId="106" fillId="0" borderId="68" xfId="0" applyFont="1" applyFill="1" applyBorder="1" applyAlignment="1">
      <alignment horizontal="left" vertical="center" wrapText="1"/>
    </xf>
    <xf numFmtId="0" fontId="7" fillId="0" borderId="10" xfId="69" applyFont="1" applyFill="1" applyBorder="1" applyAlignment="1" applyProtection="1">
      <alignment horizontal="center" vertical="center" wrapText="1"/>
      <protection locked="0"/>
    </xf>
    <xf numFmtId="0" fontId="6" fillId="0" borderId="10" xfId="69" applyFont="1" applyFill="1" applyBorder="1" applyAlignment="1" applyProtection="1">
      <alignment horizontal="center" vertical="center" wrapText="1"/>
      <protection locked="0"/>
    </xf>
    <xf numFmtId="0" fontId="0" fillId="0" borderId="72" xfId="0" applyFont="1" applyBorder="1" applyAlignment="1">
      <alignment horizontal="center" vertical="center"/>
    </xf>
    <xf numFmtId="0" fontId="22" fillId="0" borderId="73" xfId="0" applyFont="1" applyBorder="1" applyAlignment="1">
      <alignment/>
    </xf>
    <xf numFmtId="0" fontId="0" fillId="0" borderId="72" xfId="0" applyFont="1" applyBorder="1" applyAlignment="1">
      <alignment horizontal="center" vertical="center" wrapText="1"/>
    </xf>
    <xf numFmtId="9" fontId="0" fillId="0" borderId="72" xfId="0" applyNumberFormat="1" applyFont="1" applyBorder="1" applyAlignment="1">
      <alignment horizontal="center" vertical="center"/>
    </xf>
    <xf numFmtId="0" fontId="2" fillId="35" borderId="10" xfId="68" applyFont="1" applyFill="1" applyBorder="1" applyAlignment="1">
      <alignment horizontal="center" vertical="center"/>
      <protection/>
    </xf>
    <xf numFmtId="0" fontId="2" fillId="0" borderId="55" xfId="70" applyFont="1" applyFill="1" applyBorder="1" applyAlignment="1">
      <alignment horizontal="center" vertical="center" wrapText="1"/>
      <protection/>
    </xf>
    <xf numFmtId="0" fontId="2" fillId="0" borderId="33" xfId="70" applyFont="1" applyFill="1" applyBorder="1" applyAlignment="1">
      <alignment horizontal="center" vertical="center" wrapText="1"/>
      <protection/>
    </xf>
    <xf numFmtId="0" fontId="2" fillId="0" borderId="56" xfId="70" applyFont="1" applyFill="1" applyBorder="1" applyAlignment="1">
      <alignment horizontal="center" vertical="center" wrapText="1"/>
      <protection/>
    </xf>
    <xf numFmtId="49" fontId="10" fillId="37" borderId="69" xfId="70" applyNumberFormat="1" applyFont="1" applyFill="1" applyBorder="1" applyAlignment="1">
      <alignment horizontal="center" vertical="center" wrapText="1"/>
      <protection/>
    </xf>
    <xf numFmtId="49" fontId="10" fillId="37" borderId="74" xfId="70" applyNumberFormat="1" applyFont="1" applyFill="1" applyBorder="1" applyAlignment="1">
      <alignment horizontal="center" vertical="center" wrapText="1"/>
      <protection/>
    </xf>
    <xf numFmtId="0" fontId="2" fillId="0" borderId="75" xfId="70" applyFont="1" applyBorder="1" applyAlignment="1">
      <alignment horizontal="center" vertical="center" wrapText="1"/>
      <protection/>
    </xf>
    <xf numFmtId="0" fontId="2" fillId="0" borderId="76" xfId="70" applyFont="1" applyBorder="1" applyAlignment="1">
      <alignment horizontal="center" vertical="center" wrapText="1"/>
      <protection/>
    </xf>
    <xf numFmtId="0" fontId="2" fillId="0" borderId="77" xfId="70" applyFont="1" applyBorder="1" applyAlignment="1">
      <alignment horizontal="center" vertical="center" wrapText="1"/>
      <protection/>
    </xf>
    <xf numFmtId="49" fontId="12" fillId="37" borderId="78" xfId="70" applyNumberFormat="1" applyFont="1" applyFill="1" applyBorder="1" applyAlignment="1">
      <alignment horizontal="center" vertical="center" wrapText="1"/>
      <protection/>
    </xf>
    <xf numFmtId="49" fontId="12" fillId="37" borderId="43" xfId="70" applyNumberFormat="1" applyFont="1" applyFill="1" applyBorder="1" applyAlignment="1">
      <alignment horizontal="center" vertical="center" wrapText="1"/>
      <protection/>
    </xf>
    <xf numFmtId="0" fontId="2" fillId="0" borderId="10" xfId="70" applyFont="1" applyBorder="1" applyAlignment="1">
      <alignment horizontal="center" vertical="center" wrapText="1"/>
      <protection/>
    </xf>
    <xf numFmtId="3" fontId="2" fillId="35" borderId="21" xfId="71" applyNumberFormat="1" applyFont="1" applyFill="1" applyBorder="1" applyAlignment="1">
      <alignment horizontal="center" vertical="center"/>
      <protection/>
    </xf>
    <xf numFmtId="3" fontId="2" fillId="35" borderId="10" xfId="71" applyNumberFormat="1" applyFont="1" applyFill="1" applyBorder="1" applyAlignment="1">
      <alignment horizontal="center" vertical="center"/>
      <protection/>
    </xf>
    <xf numFmtId="0" fontId="87" fillId="0" borderId="10" xfId="0" applyFont="1" applyFill="1" applyBorder="1" applyAlignment="1" applyProtection="1">
      <alignment horizontal="center" vertical="center" wrapText="1"/>
      <protection/>
    </xf>
    <xf numFmtId="0" fontId="15" fillId="50" borderId="10" xfId="67" applyFont="1" applyFill="1" applyBorder="1" applyAlignment="1">
      <alignment horizontal="center" vertical="center" wrapText="1"/>
      <protection/>
    </xf>
    <xf numFmtId="0" fontId="13" fillId="0" borderId="10" xfId="67" applyFont="1" applyBorder="1" applyAlignment="1" applyProtection="1">
      <alignment horizontal="center" vertical="center" wrapText="1"/>
      <protection locked="0"/>
    </xf>
    <xf numFmtId="0" fontId="11" fillId="50" borderId="10" xfId="67" applyFont="1" applyFill="1" applyBorder="1" applyAlignment="1">
      <alignment horizontal="center" vertical="center" wrapText="1"/>
      <protection/>
    </xf>
    <xf numFmtId="0" fontId="109" fillId="51" borderId="10" xfId="67" applyFont="1" applyFill="1" applyBorder="1" applyAlignment="1">
      <alignment horizontal="center" vertical="center" wrapText="1"/>
      <protection/>
    </xf>
    <xf numFmtId="186" fontId="13" fillId="0" borderId="10" xfId="37" applyFont="1" applyBorder="1" applyAlignment="1">
      <alignment horizontal="center" vertical="center" wrapText="1"/>
    </xf>
    <xf numFmtId="188" fontId="13" fillId="2" borderId="25" xfId="67" applyNumberFormat="1" applyFont="1" applyFill="1" applyBorder="1" applyAlignment="1">
      <alignment horizontal="center" vertical="center" wrapText="1"/>
      <protection/>
    </xf>
    <xf numFmtId="188" fontId="13" fillId="2" borderId="50" xfId="67" applyNumberFormat="1" applyFont="1" applyFill="1" applyBorder="1" applyAlignment="1">
      <alignment horizontal="center" vertical="center" wrapText="1"/>
      <protection/>
    </xf>
    <xf numFmtId="188" fontId="13" fillId="2" borderId="57" xfId="67" applyNumberFormat="1" applyFont="1" applyFill="1" applyBorder="1" applyAlignment="1">
      <alignment horizontal="center" vertical="center" wrapText="1"/>
      <protection/>
    </xf>
    <xf numFmtId="188" fontId="13" fillId="2" borderId="58" xfId="67" applyNumberFormat="1" applyFont="1" applyFill="1" applyBorder="1" applyAlignment="1">
      <alignment horizontal="center" vertical="center" wrapText="1"/>
      <protection/>
    </xf>
    <xf numFmtId="188" fontId="13" fillId="2" borderId="0" xfId="67" applyNumberFormat="1" applyFont="1" applyFill="1" applyBorder="1" applyAlignment="1">
      <alignment horizontal="center" vertical="center" wrapText="1"/>
      <protection/>
    </xf>
    <xf numFmtId="188" fontId="13" fillId="2" borderId="59" xfId="67" applyNumberFormat="1" applyFont="1" applyFill="1" applyBorder="1" applyAlignment="1">
      <alignment horizontal="center" vertical="center" wrapText="1"/>
      <protection/>
    </xf>
    <xf numFmtId="188" fontId="13" fillId="2" borderId="15" xfId="67" applyNumberFormat="1" applyFont="1" applyFill="1" applyBorder="1" applyAlignment="1">
      <alignment horizontal="center" vertical="center" wrapText="1"/>
      <protection/>
    </xf>
    <xf numFmtId="188" fontId="13" fillId="2" borderId="48" xfId="67" applyNumberFormat="1" applyFont="1" applyFill="1" applyBorder="1" applyAlignment="1">
      <alignment horizontal="center" vertical="center" wrapText="1"/>
      <protection/>
    </xf>
    <xf numFmtId="188" fontId="13" fillId="2" borderId="17" xfId="67" applyNumberFormat="1" applyFont="1" applyFill="1" applyBorder="1" applyAlignment="1">
      <alignment horizontal="center" vertical="center" wrapText="1"/>
      <protection/>
    </xf>
    <xf numFmtId="187" fontId="15" fillId="36" borderId="20" xfId="67" applyNumberFormat="1" applyFont="1" applyFill="1" applyBorder="1" applyAlignment="1" applyProtection="1">
      <alignment horizontal="center" vertical="center" wrapText="1"/>
      <protection/>
    </xf>
    <xf numFmtId="187" fontId="15" fillId="36" borderId="49" xfId="67" applyNumberFormat="1" applyFont="1" applyFill="1" applyBorder="1" applyAlignment="1" applyProtection="1">
      <alignment horizontal="center" vertical="center" wrapText="1"/>
      <protection/>
    </xf>
    <xf numFmtId="187" fontId="15" fillId="36" borderId="21" xfId="67" applyNumberFormat="1" applyFont="1" applyFill="1" applyBorder="1" applyAlignment="1" applyProtection="1">
      <alignment horizontal="center" vertical="center" wrapText="1"/>
      <protection/>
    </xf>
    <xf numFmtId="0" fontId="11" fillId="36" borderId="10" xfId="67" applyFont="1" applyFill="1" applyBorder="1" applyAlignment="1">
      <alignment horizontal="center" vertical="center"/>
      <protection/>
    </xf>
    <xf numFmtId="0" fontId="7" fillId="36" borderId="11" xfId="67" applyFont="1" applyFill="1" applyBorder="1" applyAlignment="1">
      <alignment horizontal="center"/>
      <protection/>
    </xf>
    <xf numFmtId="0" fontId="7" fillId="36" borderId="51" xfId="67" applyFont="1" applyFill="1" applyBorder="1" applyAlignment="1">
      <alignment horizontal="center"/>
      <protection/>
    </xf>
    <xf numFmtId="0" fontId="7" fillId="36" borderId="79" xfId="67" applyFont="1" applyFill="1" applyBorder="1" applyAlignment="1">
      <alignment horizontal="center"/>
      <protection/>
    </xf>
    <xf numFmtId="187" fontId="13" fillId="34" borderId="10" xfId="67" applyNumberFormat="1" applyFont="1" applyFill="1" applyBorder="1" applyAlignment="1" applyProtection="1">
      <alignment horizontal="center" vertical="center" wrapText="1"/>
      <protection locked="0"/>
    </xf>
    <xf numFmtId="188" fontId="11" fillId="36" borderId="20" xfId="67" applyNumberFormat="1" applyFont="1" applyFill="1" applyBorder="1" applyAlignment="1">
      <alignment horizontal="center" vertical="center" wrapText="1"/>
      <protection/>
    </xf>
    <xf numFmtId="188" fontId="11" fillId="36" borderId="49" xfId="67" applyNumberFormat="1" applyFont="1" applyFill="1" applyBorder="1" applyAlignment="1">
      <alignment horizontal="center" vertical="center" wrapText="1"/>
      <protection/>
    </xf>
    <xf numFmtId="188" fontId="11" fillId="36" borderId="21" xfId="67" applyNumberFormat="1" applyFont="1" applyFill="1" applyBorder="1" applyAlignment="1">
      <alignment horizontal="center" vertical="center" wrapText="1"/>
      <protection/>
    </xf>
    <xf numFmtId="0" fontId="6" fillId="0" borderId="10" xfId="0" applyFont="1" applyFill="1" applyBorder="1" applyAlignment="1" applyProtection="1">
      <alignment horizontal="center" vertical="center" wrapText="1"/>
      <protection/>
    </xf>
    <xf numFmtId="0" fontId="9" fillId="0" borderId="80" xfId="67" applyFont="1" applyFill="1" applyBorder="1" applyAlignment="1">
      <alignment horizontal="center" vertical="center" wrapText="1"/>
      <protection/>
    </xf>
    <xf numFmtId="0" fontId="9" fillId="0" borderId="81" xfId="67" applyFont="1" applyFill="1" applyBorder="1" applyAlignment="1">
      <alignment horizontal="center" vertical="center" wrapText="1"/>
      <protection/>
    </xf>
    <xf numFmtId="0" fontId="9" fillId="0" borderId="82" xfId="67" applyFont="1" applyFill="1" applyBorder="1" applyAlignment="1">
      <alignment horizontal="center" vertical="center" wrapText="1"/>
      <protection/>
    </xf>
    <xf numFmtId="0" fontId="6" fillId="36" borderId="11" xfId="67" applyFont="1" applyFill="1" applyBorder="1" applyAlignment="1">
      <alignment horizontal="center" vertical="center"/>
      <protection/>
    </xf>
    <xf numFmtId="0" fontId="6" fillId="36" borderId="54" xfId="67" applyFont="1" applyFill="1" applyBorder="1" applyAlignment="1">
      <alignment horizontal="center" vertical="center"/>
      <protection/>
    </xf>
    <xf numFmtId="0" fontId="2" fillId="0" borderId="10" xfId="0" applyFont="1" applyFill="1" applyBorder="1" applyAlignment="1" applyProtection="1">
      <alignment horizontal="center" vertical="center" wrapText="1"/>
      <protection/>
    </xf>
    <xf numFmtId="0" fontId="14" fillId="0" borderId="10" xfId="67" applyFont="1" applyFill="1" applyBorder="1" applyAlignment="1">
      <alignment horizontal="center" vertical="center" wrapText="1"/>
      <protection/>
    </xf>
    <xf numFmtId="188" fontId="15" fillId="36" borderId="20" xfId="67" applyNumberFormat="1" applyFont="1" applyFill="1" applyBorder="1" applyAlignment="1" applyProtection="1">
      <alignment horizontal="center" vertical="center" wrapText="1"/>
      <protection/>
    </xf>
    <xf numFmtId="188" fontId="15" fillId="36" borderId="49" xfId="67" applyNumberFormat="1" applyFont="1" applyFill="1" applyBorder="1" applyAlignment="1" applyProtection="1">
      <alignment horizontal="center" vertical="center" wrapText="1"/>
      <protection/>
    </xf>
    <xf numFmtId="188" fontId="15" fillId="36" borderId="21" xfId="67" applyNumberFormat="1" applyFont="1" applyFill="1" applyBorder="1" applyAlignment="1" applyProtection="1">
      <alignment horizontal="center" vertical="center" wrapText="1"/>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Coma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Hipervínculo 2" xfId="49"/>
    <cellStyle name="Followed Hyperlink" xfId="50"/>
    <cellStyle name="Incorrecto" xfId="51"/>
    <cellStyle name="Comma" xfId="52"/>
    <cellStyle name="Comma [0]" xfId="53"/>
    <cellStyle name="Millares 2" xfId="54"/>
    <cellStyle name="Millares 2 2" xfId="55"/>
    <cellStyle name="Millares 3" xfId="56"/>
    <cellStyle name="Millares 5" xfId="57"/>
    <cellStyle name="Millares 8" xfId="58"/>
    <cellStyle name="Millares 8 2" xfId="59"/>
    <cellStyle name="Currency" xfId="60"/>
    <cellStyle name="Currency [0]" xfId="61"/>
    <cellStyle name="Moneda 2" xfId="62"/>
    <cellStyle name="Moneda 2 2" xfId="63"/>
    <cellStyle name="Neutral" xfId="64"/>
    <cellStyle name="Normal 2" xfId="65"/>
    <cellStyle name="Normal 2 2" xfId="66"/>
    <cellStyle name="Normal 3" xfId="67"/>
    <cellStyle name="Normal 3 2" xfId="68"/>
    <cellStyle name="Normal 4" xfId="69"/>
    <cellStyle name="Normal 8" xfId="70"/>
    <cellStyle name="Normal_573_2009_ Actualizado 22_12_2009" xfId="71"/>
    <cellStyle name="Notas" xfId="72"/>
    <cellStyle name="Percent" xfId="73"/>
    <cellStyle name="Porcentual 2" xfId="74"/>
    <cellStyle name="Salida" xfId="75"/>
    <cellStyle name="Texto de advertencia" xfId="76"/>
    <cellStyle name="Texto explicativo" xfId="77"/>
    <cellStyle name="Título" xfId="78"/>
    <cellStyle name="Título 2" xfId="79"/>
    <cellStyle name="Título 3" xfId="80"/>
    <cellStyle name="Total" xfId="81"/>
  </cellStyles>
  <dxfs count="5">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925"/>
          <c:w val="0.6675"/>
          <c:h val="0.99475"/>
        </c:manualLayout>
      </c:layout>
      <c:lineChart>
        <c:grouping val="standard"/>
        <c:varyColors val="0"/>
        <c:ser>
          <c:idx val="0"/>
          <c:order val="0"/>
          <c:tx>
            <c:strRef>
              <c:f>8!$D$29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8!$B$30:$B$41</c:f>
              <c:strCache/>
            </c:strRef>
          </c:cat>
          <c:val>
            <c:numRef>
              <c:f>8!$D$30:$D$41</c:f>
              <c:numCache/>
            </c:numRef>
          </c:val>
          <c:smooth val="0"/>
        </c:ser>
        <c:ser>
          <c:idx val="1"/>
          <c:order val="1"/>
          <c:tx>
            <c:strRef>
              <c:f>8!$F$29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8!$B$30:$B$41</c:f>
              <c:strCache/>
            </c:strRef>
          </c:cat>
          <c:val>
            <c:numRef>
              <c:f>8!$F$30:$F$41</c:f>
              <c:numCache/>
            </c:numRef>
          </c:val>
          <c:smooth val="0"/>
        </c:ser>
        <c:marker val="1"/>
        <c:axId val="60806132"/>
        <c:axId val="10384277"/>
      </c:lineChart>
      <c:catAx>
        <c:axId val="6080613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0384277"/>
        <c:crosses val="autoZero"/>
        <c:auto val="1"/>
        <c:lblOffset val="100"/>
        <c:tickLblSkip val="1"/>
        <c:noMultiLvlLbl val="0"/>
      </c:catAx>
      <c:valAx>
        <c:axId val="1038427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806132"/>
        <c:crossesAt val="1"/>
        <c:crossBetween val="between"/>
        <c:dispUnits/>
      </c:valAx>
      <c:spPr>
        <a:solidFill>
          <a:srgbClr val="FFFFFF"/>
        </a:solidFill>
        <a:ln w="3175">
          <a:noFill/>
        </a:ln>
      </c:spPr>
    </c:plotArea>
    <c:legend>
      <c:legendPos val="r"/>
      <c:layout>
        <c:manualLayout>
          <c:xMode val="edge"/>
          <c:yMode val="edge"/>
          <c:x val="0.705"/>
          <c:y val="0.4375"/>
          <c:w val="0.2865"/>
          <c:h val="0.11325"/>
        </c:manualLayout>
      </c:layout>
      <c:overlay val="0"/>
      <c:spPr>
        <a:noFill/>
        <a:ln w="3175">
          <a:noFill/>
        </a:ln>
      </c:spPr>
      <c:txPr>
        <a:bodyPr vert="horz" rot="0"/>
        <a:lstStyle/>
        <a:p>
          <a:pPr>
            <a:defRPr lang="en-US" cap="none" sz="46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925"/>
          <c:w val="0.65025"/>
          <c:h val="0.99475"/>
        </c:manualLayout>
      </c:layout>
      <c:lineChart>
        <c:grouping val="standard"/>
        <c:varyColors val="0"/>
        <c:ser>
          <c:idx val="0"/>
          <c:order val="0"/>
          <c:tx>
            <c:strRef>
              <c:f>'[4]8'!$D$29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'[4]8'!$B$30:$B$41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'[4]8'!$D$30:$D$41</c:f>
              <c:numCache>
                <c:ptCount val="12"/>
                <c:pt idx="0">
                  <c:v>0</c:v>
                </c:pt>
                <c:pt idx="1">
                  <c:v>0</c:v>
                </c:pt>
                <c:pt idx="2">
                  <c:v>0</c:v>
                </c:pt>
                <c:pt idx="3">
                  <c:v>0</c:v>
                </c:pt>
                <c:pt idx="4">
                  <c:v>0</c:v>
                </c:pt>
                <c:pt idx="5">
                  <c:v>0</c:v>
                </c:pt>
                <c:pt idx="6">
                  <c:v>0.4</c:v>
                </c:pt>
                <c:pt idx="7">
                  <c:v>0.4</c:v>
                </c:pt>
                <c:pt idx="8">
                  <c:v>0.6000000000000001</c:v>
                </c:pt>
                <c:pt idx="9">
                  <c:v>0.6000000000000001</c:v>
                </c:pt>
                <c:pt idx="10">
                  <c:v>0.6000000000000001</c:v>
                </c:pt>
                <c:pt idx="11">
                  <c:v>0.6000000000000001</c:v>
                </c:pt>
              </c:numCache>
            </c:numRef>
          </c:val>
          <c:smooth val="0"/>
        </c:ser>
        <c:ser>
          <c:idx val="1"/>
          <c:order val="1"/>
          <c:tx>
            <c:strRef>
              <c:f>'[4]8'!$F$29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'[4]8'!$B$30:$B$41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'[4]8'!$F$30:$F$41</c:f>
              <c:numCache>
                <c:ptCount val="12"/>
                <c:pt idx="0">
                  <c:v>0</c:v>
                </c:pt>
                <c:pt idx="1">
                  <c:v>0</c:v>
                </c:pt>
                <c:pt idx="2">
                  <c:v>0</c:v>
                </c:pt>
                <c:pt idx="3">
                  <c:v>0</c:v>
                </c:pt>
                <c:pt idx="4">
                  <c:v>0</c:v>
                </c:pt>
                <c:pt idx="5">
                  <c:v>0</c:v>
                </c:pt>
                <c:pt idx="6">
                  <c:v>0.2</c:v>
                </c:pt>
                <c:pt idx="7">
                  <c:v>0.4</c:v>
                </c:pt>
                <c:pt idx="8">
                  <c:v>0.6000000000000001</c:v>
                </c:pt>
                <c:pt idx="9">
                  <c:v>0.6000000000000001</c:v>
                </c:pt>
                <c:pt idx="10">
                  <c:v>0.8</c:v>
                </c:pt>
                <c:pt idx="11">
                  <c:v>1</c:v>
                </c:pt>
              </c:numCache>
            </c:numRef>
          </c:val>
          <c:smooth val="0"/>
        </c:ser>
        <c:marker val="1"/>
        <c:axId val="26349630"/>
        <c:axId val="35820079"/>
      </c:lineChart>
      <c:catAx>
        <c:axId val="2634963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5820079"/>
        <c:crosses val="autoZero"/>
        <c:auto val="1"/>
        <c:lblOffset val="100"/>
        <c:tickLblSkip val="1"/>
        <c:noMultiLvlLbl val="0"/>
      </c:catAx>
      <c:valAx>
        <c:axId val="3582007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349630"/>
        <c:crossesAt val="1"/>
        <c:crossBetween val="between"/>
        <c:dispUnits/>
      </c:valAx>
      <c:spPr>
        <a:solidFill>
          <a:srgbClr val="FFFFFF"/>
        </a:solidFill>
        <a:ln w="3175">
          <a:noFill/>
        </a:ln>
      </c:spPr>
    </c:plotArea>
    <c:legend>
      <c:legendPos val="r"/>
      <c:layout>
        <c:manualLayout>
          <c:xMode val="edge"/>
          <c:yMode val="edge"/>
          <c:x val="0.688"/>
          <c:y val="0.4335"/>
          <c:w val="0.3035"/>
          <c:h val="0.121"/>
        </c:manualLayout>
      </c:layout>
      <c:overlay val="0"/>
      <c:spPr>
        <a:noFill/>
        <a:ln w="3175">
          <a:noFill/>
        </a:ln>
      </c:spPr>
      <c:txPr>
        <a:bodyPr vert="horz" rot="0"/>
        <a:lstStyle/>
        <a:p>
          <a:pPr>
            <a:defRPr lang="en-US" cap="none" sz="5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975"/>
          <c:w val="0.60425"/>
          <c:h val="0.9945"/>
        </c:manualLayout>
      </c:layout>
      <c:lineChart>
        <c:grouping val="standard"/>
        <c:varyColors val="0"/>
        <c:ser>
          <c:idx val="0"/>
          <c:order val="0"/>
          <c:tx>
            <c:strRef>
              <c:f>9!$D$29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9!$B$30:$B$41</c:f>
              <c:strCache/>
            </c:strRef>
          </c:cat>
          <c:val>
            <c:numRef>
              <c:f>9!$D$30:$D$41</c:f>
              <c:numCache/>
            </c:numRef>
          </c:val>
          <c:smooth val="0"/>
        </c:ser>
        <c:ser>
          <c:idx val="1"/>
          <c:order val="1"/>
          <c:tx>
            <c:strRef>
              <c:f>9!$F$29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9!$B$30:$B$41</c:f>
              <c:strCache/>
            </c:strRef>
          </c:cat>
          <c:val>
            <c:numRef>
              <c:f>9!$F$30:$F$41</c:f>
              <c:numCache/>
            </c:numRef>
          </c:val>
          <c:smooth val="0"/>
        </c:ser>
        <c:marker val="1"/>
        <c:axId val="53945256"/>
        <c:axId val="15745257"/>
      </c:lineChart>
      <c:catAx>
        <c:axId val="5394525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5745257"/>
        <c:crosses val="autoZero"/>
        <c:auto val="1"/>
        <c:lblOffset val="100"/>
        <c:tickLblSkip val="1"/>
        <c:noMultiLvlLbl val="0"/>
      </c:catAx>
      <c:valAx>
        <c:axId val="1574525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945256"/>
        <c:crossesAt val="1"/>
        <c:crossBetween val="between"/>
        <c:dispUnits/>
      </c:valAx>
      <c:spPr>
        <a:solidFill>
          <a:srgbClr val="FFFFFF"/>
        </a:solidFill>
        <a:ln w="3175">
          <a:noFill/>
        </a:ln>
      </c:spPr>
    </c:plotArea>
    <c:legend>
      <c:legendPos val="r"/>
      <c:layout>
        <c:manualLayout>
          <c:xMode val="edge"/>
          <c:yMode val="edge"/>
          <c:x val="0.64325"/>
          <c:y val="0.3775"/>
          <c:w val="0.34825"/>
          <c:h val="0.232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 Id="rId3" Type="http://schemas.openxmlformats.org/officeDocument/2006/relationships/chart" Target="/xl/charts/chart1.xml" /><Relationship Id="rId4"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2.pn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85725</xdr:rowOff>
    </xdr:from>
    <xdr:to>
      <xdr:col>1</xdr:col>
      <xdr:colOff>895350</xdr:colOff>
      <xdr:row>3</xdr:row>
      <xdr:rowOff>361950</xdr:rowOff>
    </xdr:to>
    <xdr:pic>
      <xdr:nvPicPr>
        <xdr:cNvPr id="1" name="Imagen 1"/>
        <xdr:cNvPicPr preferRelativeResize="1">
          <a:picLocks noChangeAspect="1"/>
        </xdr:cNvPicPr>
      </xdr:nvPicPr>
      <xdr:blipFill>
        <a:blip r:embed="rId1"/>
        <a:srcRect l="20631" t="5850" r="19580" b="9140"/>
        <a:stretch>
          <a:fillRect/>
        </a:stretch>
      </xdr:blipFill>
      <xdr:spPr>
        <a:xfrm>
          <a:off x="219075" y="85725"/>
          <a:ext cx="1543050" cy="1838325"/>
        </a:xfrm>
        <a:prstGeom prst="rect">
          <a:avLst/>
        </a:prstGeom>
        <a:noFill/>
        <a:ln w="9525" cmpd="sng">
          <a:noFill/>
        </a:ln>
      </xdr:spPr>
    </xdr:pic>
    <xdr:clientData/>
  </xdr:twoCellAnchor>
  <xdr:twoCellAnchor>
    <xdr:from>
      <xdr:col>25</xdr:col>
      <xdr:colOff>104775</xdr:colOff>
      <xdr:row>0</xdr:row>
      <xdr:rowOff>104775</xdr:rowOff>
    </xdr:from>
    <xdr:to>
      <xdr:col>26</xdr:col>
      <xdr:colOff>714375</xdr:colOff>
      <xdr:row>3</xdr:row>
      <xdr:rowOff>381000</xdr:rowOff>
    </xdr:to>
    <xdr:pic>
      <xdr:nvPicPr>
        <xdr:cNvPr id="2" name="Imagen 2"/>
        <xdr:cNvPicPr preferRelativeResize="1">
          <a:picLocks noChangeAspect="1"/>
        </xdr:cNvPicPr>
      </xdr:nvPicPr>
      <xdr:blipFill>
        <a:blip r:embed="rId2"/>
        <a:srcRect l="16047" t="5250" r="18559" b="2000"/>
        <a:stretch>
          <a:fillRect/>
        </a:stretch>
      </xdr:blipFill>
      <xdr:spPr>
        <a:xfrm>
          <a:off x="30279975" y="104775"/>
          <a:ext cx="2505075" cy="1838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0</xdr:row>
      <xdr:rowOff>95250</xdr:rowOff>
    </xdr:from>
    <xdr:to>
      <xdr:col>2</xdr:col>
      <xdr:colOff>723900</xdr:colOff>
      <xdr:row>3</xdr:row>
      <xdr:rowOff>381000</xdr:rowOff>
    </xdr:to>
    <xdr:pic>
      <xdr:nvPicPr>
        <xdr:cNvPr id="1" name="Imagen 1"/>
        <xdr:cNvPicPr preferRelativeResize="1">
          <a:picLocks noChangeAspect="1"/>
        </xdr:cNvPicPr>
      </xdr:nvPicPr>
      <xdr:blipFill>
        <a:blip r:embed="rId1"/>
        <a:srcRect l="19607" t="7638" r="18504" b="10522"/>
        <a:stretch>
          <a:fillRect/>
        </a:stretch>
      </xdr:blipFill>
      <xdr:spPr>
        <a:xfrm>
          <a:off x="257175" y="95250"/>
          <a:ext cx="1457325" cy="1847850"/>
        </a:xfrm>
        <a:prstGeom prst="rect">
          <a:avLst/>
        </a:prstGeom>
        <a:noFill/>
        <a:ln w="9525" cmpd="sng">
          <a:noFill/>
        </a:ln>
      </xdr:spPr>
    </xdr:pic>
    <xdr:clientData/>
  </xdr:twoCellAnchor>
  <xdr:twoCellAnchor>
    <xdr:from>
      <xdr:col>26</xdr:col>
      <xdr:colOff>228600</xdr:colOff>
      <xdr:row>0</xdr:row>
      <xdr:rowOff>19050</xdr:rowOff>
    </xdr:from>
    <xdr:to>
      <xdr:col>27</xdr:col>
      <xdr:colOff>762000</xdr:colOff>
      <xdr:row>3</xdr:row>
      <xdr:rowOff>295275</xdr:rowOff>
    </xdr:to>
    <xdr:pic>
      <xdr:nvPicPr>
        <xdr:cNvPr id="2" name="Imagen 2"/>
        <xdr:cNvPicPr preferRelativeResize="1">
          <a:picLocks noChangeAspect="1"/>
        </xdr:cNvPicPr>
      </xdr:nvPicPr>
      <xdr:blipFill>
        <a:blip r:embed="rId2"/>
        <a:srcRect l="16047" t="5250" r="18559" b="2000"/>
        <a:stretch>
          <a:fillRect/>
        </a:stretch>
      </xdr:blipFill>
      <xdr:spPr>
        <a:xfrm>
          <a:off x="36433125" y="19050"/>
          <a:ext cx="1800225" cy="1838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xdr:row>
      <xdr:rowOff>85725</xdr:rowOff>
    </xdr:from>
    <xdr:to>
      <xdr:col>1</xdr:col>
      <xdr:colOff>1390650</xdr:colOff>
      <xdr:row>4</xdr:row>
      <xdr:rowOff>323850</xdr:rowOff>
    </xdr:to>
    <xdr:pic>
      <xdr:nvPicPr>
        <xdr:cNvPr id="1" name="Imagen 1"/>
        <xdr:cNvPicPr preferRelativeResize="1">
          <a:picLocks noChangeAspect="1"/>
        </xdr:cNvPicPr>
      </xdr:nvPicPr>
      <xdr:blipFill>
        <a:blip r:embed="rId1"/>
        <a:srcRect l="19053" t="6857" r="17614" b="9742"/>
        <a:stretch>
          <a:fillRect/>
        </a:stretch>
      </xdr:blipFill>
      <xdr:spPr>
        <a:xfrm>
          <a:off x="438150" y="276225"/>
          <a:ext cx="2009775" cy="1800225"/>
        </a:xfrm>
        <a:prstGeom prst="rect">
          <a:avLst/>
        </a:prstGeom>
        <a:noFill/>
        <a:ln w="9525" cmpd="sng">
          <a:noFill/>
        </a:ln>
      </xdr:spPr>
    </xdr:pic>
    <xdr:clientData/>
  </xdr:twoCellAnchor>
  <xdr:twoCellAnchor>
    <xdr:from>
      <xdr:col>31</xdr:col>
      <xdr:colOff>66675</xdr:colOff>
      <xdr:row>1</xdr:row>
      <xdr:rowOff>57150</xdr:rowOff>
    </xdr:from>
    <xdr:to>
      <xdr:col>31</xdr:col>
      <xdr:colOff>2095500</xdr:colOff>
      <xdr:row>4</xdr:row>
      <xdr:rowOff>333375</xdr:rowOff>
    </xdr:to>
    <xdr:pic>
      <xdr:nvPicPr>
        <xdr:cNvPr id="2" name="Imagen 2"/>
        <xdr:cNvPicPr preferRelativeResize="1">
          <a:picLocks noChangeAspect="1"/>
        </xdr:cNvPicPr>
      </xdr:nvPicPr>
      <xdr:blipFill>
        <a:blip r:embed="rId2"/>
        <a:srcRect l="16047" t="5250" r="18559" b="2000"/>
        <a:stretch>
          <a:fillRect/>
        </a:stretch>
      </xdr:blipFill>
      <xdr:spPr>
        <a:xfrm>
          <a:off x="27898725" y="247650"/>
          <a:ext cx="2028825" cy="1838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57150</xdr:rowOff>
    </xdr:from>
    <xdr:to>
      <xdr:col>1</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428625" y="133350"/>
          <a:ext cx="990600" cy="1171575"/>
        </a:xfrm>
        <a:prstGeom prst="rect">
          <a:avLst/>
        </a:prstGeom>
        <a:noFill/>
        <a:ln w="9525" cmpd="sng">
          <a:noFill/>
        </a:ln>
      </xdr:spPr>
    </xdr:pic>
    <xdr:clientData/>
  </xdr:twoCellAnchor>
  <xdr:twoCellAnchor>
    <xdr:from>
      <xdr:col>8</xdr:col>
      <xdr:colOff>200025</xdr:colOff>
      <xdr:row>1</xdr:row>
      <xdr:rowOff>57150</xdr:rowOff>
    </xdr:from>
    <xdr:to>
      <xdr:col>8</xdr:col>
      <xdr:colOff>1276350</xdr:colOff>
      <xdr:row>4</xdr:row>
      <xdr:rowOff>266700</xdr:rowOff>
    </xdr:to>
    <xdr:pic>
      <xdr:nvPicPr>
        <xdr:cNvPr id="2" name="Imagen 2"/>
        <xdr:cNvPicPr preferRelativeResize="1">
          <a:picLocks noChangeAspect="1"/>
        </xdr:cNvPicPr>
      </xdr:nvPicPr>
      <xdr:blipFill>
        <a:blip r:embed="rId2"/>
        <a:srcRect l="16047" t="5250" r="18559" b="2000"/>
        <a:stretch>
          <a:fillRect/>
        </a:stretch>
      </xdr:blipFill>
      <xdr:spPr>
        <a:xfrm>
          <a:off x="9877425" y="133350"/>
          <a:ext cx="1076325" cy="1181100"/>
        </a:xfrm>
        <a:prstGeom prst="rect">
          <a:avLst/>
        </a:prstGeom>
        <a:noFill/>
        <a:ln w="9525" cmpd="sng">
          <a:noFill/>
        </a:ln>
      </xdr:spPr>
    </xdr:pic>
    <xdr:clientData/>
  </xdr:twoCellAnchor>
  <xdr:twoCellAnchor>
    <xdr:from>
      <xdr:col>3</xdr:col>
      <xdr:colOff>1219200</xdr:colOff>
      <xdr:row>43</xdr:row>
      <xdr:rowOff>85725</xdr:rowOff>
    </xdr:from>
    <xdr:to>
      <xdr:col>7</xdr:col>
      <xdr:colOff>219075</xdr:colOff>
      <xdr:row>47</xdr:row>
      <xdr:rowOff>400050</xdr:rowOff>
    </xdr:to>
    <xdr:graphicFrame>
      <xdr:nvGraphicFramePr>
        <xdr:cNvPr id="3" name="1 Gráfico"/>
        <xdr:cNvGraphicFramePr/>
      </xdr:nvGraphicFramePr>
      <xdr:xfrm>
        <a:off x="3952875" y="15373350"/>
        <a:ext cx="4572000" cy="2524125"/>
      </xdr:xfrm>
      <a:graphic>
        <a:graphicData uri="http://schemas.openxmlformats.org/drawingml/2006/chart">
          <c:chart xmlns:c="http://schemas.openxmlformats.org/drawingml/2006/chart" r:id="rId3"/>
        </a:graphicData>
      </a:graphic>
    </xdr:graphicFrame>
    <xdr:clientData/>
  </xdr:twoCellAnchor>
  <xdr:twoCellAnchor>
    <xdr:from>
      <xdr:col>3</xdr:col>
      <xdr:colOff>1219200</xdr:colOff>
      <xdr:row>43</xdr:row>
      <xdr:rowOff>85725</xdr:rowOff>
    </xdr:from>
    <xdr:to>
      <xdr:col>7</xdr:col>
      <xdr:colOff>219075</xdr:colOff>
      <xdr:row>47</xdr:row>
      <xdr:rowOff>400050</xdr:rowOff>
    </xdr:to>
    <xdr:graphicFrame>
      <xdr:nvGraphicFramePr>
        <xdr:cNvPr id="4" name="1 Gráfico"/>
        <xdr:cNvGraphicFramePr/>
      </xdr:nvGraphicFramePr>
      <xdr:xfrm>
        <a:off x="3952875" y="15373350"/>
        <a:ext cx="4572000" cy="25241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28575</xdr:rowOff>
    </xdr:from>
    <xdr:to>
      <xdr:col>1</xdr:col>
      <xdr:colOff>1200150</xdr:colOff>
      <xdr:row>3</xdr:row>
      <xdr:rowOff>171450</xdr:rowOff>
    </xdr:to>
    <xdr:pic>
      <xdr:nvPicPr>
        <xdr:cNvPr id="1" name="Imagen 1"/>
        <xdr:cNvPicPr preferRelativeResize="1">
          <a:picLocks noChangeAspect="1"/>
        </xdr:cNvPicPr>
      </xdr:nvPicPr>
      <xdr:blipFill>
        <a:blip r:embed="rId1"/>
        <a:stretch>
          <a:fillRect/>
        </a:stretch>
      </xdr:blipFill>
      <xdr:spPr>
        <a:xfrm>
          <a:off x="285750" y="28575"/>
          <a:ext cx="1000125" cy="828675"/>
        </a:xfrm>
        <a:prstGeom prst="rect">
          <a:avLst/>
        </a:prstGeom>
        <a:noFill/>
        <a:ln w="9525" cmpd="sng">
          <a:noFill/>
        </a:ln>
      </xdr:spPr>
    </xdr:pic>
    <xdr:clientData/>
  </xdr:twoCellAnchor>
  <xdr:twoCellAnchor>
    <xdr:from>
      <xdr:col>10</xdr:col>
      <xdr:colOff>381000</xdr:colOff>
      <xdr:row>0</xdr:row>
      <xdr:rowOff>28575</xdr:rowOff>
    </xdr:from>
    <xdr:to>
      <xdr:col>10</xdr:col>
      <xdr:colOff>1619250</xdr:colOff>
      <xdr:row>3</xdr:row>
      <xdr:rowOff>161925</xdr:rowOff>
    </xdr:to>
    <xdr:pic>
      <xdr:nvPicPr>
        <xdr:cNvPr id="2" name="Imagen 2"/>
        <xdr:cNvPicPr preferRelativeResize="1">
          <a:picLocks noChangeAspect="1"/>
        </xdr:cNvPicPr>
      </xdr:nvPicPr>
      <xdr:blipFill>
        <a:blip r:embed="rId2"/>
        <a:srcRect l="16047" t="5250" r="18559" b="2000"/>
        <a:stretch>
          <a:fillRect/>
        </a:stretch>
      </xdr:blipFill>
      <xdr:spPr>
        <a:xfrm>
          <a:off x="13125450" y="28575"/>
          <a:ext cx="1238250"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57150</xdr:rowOff>
    </xdr:from>
    <xdr:to>
      <xdr:col>1</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428625" y="133350"/>
          <a:ext cx="990600" cy="1171575"/>
        </a:xfrm>
        <a:prstGeom prst="rect">
          <a:avLst/>
        </a:prstGeom>
        <a:noFill/>
        <a:ln w="9525" cmpd="sng">
          <a:noFill/>
        </a:ln>
      </xdr:spPr>
    </xdr:pic>
    <xdr:clientData/>
  </xdr:twoCellAnchor>
  <xdr:twoCellAnchor>
    <xdr:from>
      <xdr:col>8</xdr:col>
      <xdr:colOff>200025</xdr:colOff>
      <xdr:row>1</xdr:row>
      <xdr:rowOff>57150</xdr:rowOff>
    </xdr:from>
    <xdr:to>
      <xdr:col>8</xdr:col>
      <xdr:colOff>1276350</xdr:colOff>
      <xdr:row>4</xdr:row>
      <xdr:rowOff>266700</xdr:rowOff>
    </xdr:to>
    <xdr:pic>
      <xdr:nvPicPr>
        <xdr:cNvPr id="2" name="Imagen 2"/>
        <xdr:cNvPicPr preferRelativeResize="1">
          <a:picLocks noChangeAspect="1"/>
        </xdr:cNvPicPr>
      </xdr:nvPicPr>
      <xdr:blipFill>
        <a:blip r:embed="rId2"/>
        <a:srcRect l="16047" t="5250" r="18559" b="2000"/>
        <a:stretch>
          <a:fillRect/>
        </a:stretch>
      </xdr:blipFill>
      <xdr:spPr>
        <a:xfrm>
          <a:off x="9877425" y="133350"/>
          <a:ext cx="1076325" cy="1181100"/>
        </a:xfrm>
        <a:prstGeom prst="rect">
          <a:avLst/>
        </a:prstGeom>
        <a:noFill/>
        <a:ln w="9525" cmpd="sng">
          <a:noFill/>
        </a:ln>
      </xdr:spPr>
    </xdr:pic>
    <xdr:clientData/>
  </xdr:twoCellAnchor>
  <xdr:twoCellAnchor>
    <xdr:from>
      <xdr:col>3</xdr:col>
      <xdr:colOff>857250</xdr:colOff>
      <xdr:row>43</xdr:row>
      <xdr:rowOff>142875</xdr:rowOff>
    </xdr:from>
    <xdr:to>
      <xdr:col>6</xdr:col>
      <xdr:colOff>1323975</xdr:colOff>
      <xdr:row>47</xdr:row>
      <xdr:rowOff>428625</xdr:rowOff>
    </xdr:to>
    <xdr:graphicFrame>
      <xdr:nvGraphicFramePr>
        <xdr:cNvPr id="3" name="1 Gráfico"/>
        <xdr:cNvGraphicFramePr/>
      </xdr:nvGraphicFramePr>
      <xdr:xfrm>
        <a:off x="3590925" y="15430500"/>
        <a:ext cx="4572000" cy="238125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28575</xdr:rowOff>
    </xdr:from>
    <xdr:to>
      <xdr:col>1</xdr:col>
      <xdr:colOff>1200150</xdr:colOff>
      <xdr:row>3</xdr:row>
      <xdr:rowOff>171450</xdr:rowOff>
    </xdr:to>
    <xdr:pic>
      <xdr:nvPicPr>
        <xdr:cNvPr id="1" name="Imagen 1"/>
        <xdr:cNvPicPr preferRelativeResize="1">
          <a:picLocks noChangeAspect="1"/>
        </xdr:cNvPicPr>
      </xdr:nvPicPr>
      <xdr:blipFill>
        <a:blip r:embed="rId1"/>
        <a:stretch>
          <a:fillRect/>
        </a:stretch>
      </xdr:blipFill>
      <xdr:spPr>
        <a:xfrm>
          <a:off x="285750" y="28575"/>
          <a:ext cx="1000125" cy="828675"/>
        </a:xfrm>
        <a:prstGeom prst="rect">
          <a:avLst/>
        </a:prstGeom>
        <a:noFill/>
        <a:ln w="9525" cmpd="sng">
          <a:noFill/>
        </a:ln>
      </xdr:spPr>
    </xdr:pic>
    <xdr:clientData/>
  </xdr:twoCellAnchor>
  <xdr:twoCellAnchor>
    <xdr:from>
      <xdr:col>10</xdr:col>
      <xdr:colOff>381000</xdr:colOff>
      <xdr:row>0</xdr:row>
      <xdr:rowOff>28575</xdr:rowOff>
    </xdr:from>
    <xdr:to>
      <xdr:col>10</xdr:col>
      <xdr:colOff>1619250</xdr:colOff>
      <xdr:row>3</xdr:row>
      <xdr:rowOff>161925</xdr:rowOff>
    </xdr:to>
    <xdr:pic>
      <xdr:nvPicPr>
        <xdr:cNvPr id="2" name="Imagen 2"/>
        <xdr:cNvPicPr preferRelativeResize="1">
          <a:picLocks noChangeAspect="1"/>
        </xdr:cNvPicPr>
      </xdr:nvPicPr>
      <xdr:blipFill>
        <a:blip r:embed="rId2"/>
        <a:srcRect l="16047" t="5250" r="18559" b="2000"/>
        <a:stretch>
          <a:fillRect/>
        </a:stretch>
      </xdr:blipFill>
      <xdr:spPr>
        <a:xfrm>
          <a:off x="13125450" y="28575"/>
          <a:ext cx="1238250"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0"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2"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3"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4"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0</xdr:colOff>
      <xdr:row>1</xdr:row>
      <xdr:rowOff>352425</xdr:rowOff>
    </xdr:to>
    <xdr:pic>
      <xdr:nvPicPr>
        <xdr:cNvPr id="1" name="Picture 15"/>
        <xdr:cNvPicPr preferRelativeResize="1">
          <a:picLocks noChangeAspect="1"/>
        </xdr:cNvPicPr>
      </xdr:nvPicPr>
      <xdr:blipFill>
        <a:blip r:embed="rId1"/>
        <a:stretch>
          <a:fillRect/>
        </a:stretch>
      </xdr:blipFill>
      <xdr:spPr>
        <a:xfrm>
          <a:off x="16144875" y="0"/>
          <a:ext cx="0" cy="857250"/>
        </a:xfrm>
        <a:prstGeom prst="rect">
          <a:avLst/>
        </a:prstGeom>
        <a:noFill/>
        <a:ln w="9525" cmpd="sng">
          <a:noFill/>
        </a:ln>
      </xdr:spPr>
    </xdr:pic>
    <xdr:clientData/>
  </xdr:twoCellAnchor>
  <xdr:twoCellAnchor>
    <xdr:from>
      <xdr:col>0</xdr:col>
      <xdr:colOff>95250</xdr:colOff>
      <xdr:row>0</xdr:row>
      <xdr:rowOff>57150</xdr:rowOff>
    </xdr:from>
    <xdr:to>
      <xdr:col>0</xdr:col>
      <xdr:colOff>1466850</xdr:colOff>
      <xdr:row>3</xdr:row>
      <xdr:rowOff>342900</xdr:rowOff>
    </xdr:to>
    <xdr:pic>
      <xdr:nvPicPr>
        <xdr:cNvPr id="2" name="Imagen 1"/>
        <xdr:cNvPicPr preferRelativeResize="1">
          <a:picLocks noChangeAspect="1"/>
        </xdr:cNvPicPr>
      </xdr:nvPicPr>
      <xdr:blipFill>
        <a:blip r:embed="rId2"/>
        <a:srcRect l="19107" t="7638" r="19038" b="10522"/>
        <a:stretch>
          <a:fillRect/>
        </a:stretch>
      </xdr:blipFill>
      <xdr:spPr>
        <a:xfrm>
          <a:off x="95250" y="57150"/>
          <a:ext cx="1371600" cy="1847850"/>
        </a:xfrm>
        <a:prstGeom prst="rect">
          <a:avLst/>
        </a:prstGeom>
        <a:noFill/>
        <a:ln w="9525" cmpd="sng">
          <a:noFill/>
        </a:ln>
      </xdr:spPr>
    </xdr:pic>
    <xdr:clientData/>
  </xdr:twoCellAnchor>
  <xdr:twoCellAnchor>
    <xdr:from>
      <xdr:col>17</xdr:col>
      <xdr:colOff>285750</xdr:colOff>
      <xdr:row>0</xdr:row>
      <xdr:rowOff>104775</xdr:rowOff>
    </xdr:from>
    <xdr:to>
      <xdr:col>18</xdr:col>
      <xdr:colOff>723900</xdr:colOff>
      <xdr:row>3</xdr:row>
      <xdr:rowOff>381000</xdr:rowOff>
    </xdr:to>
    <xdr:pic>
      <xdr:nvPicPr>
        <xdr:cNvPr id="3" name="Imagen 2"/>
        <xdr:cNvPicPr preferRelativeResize="1">
          <a:picLocks noChangeAspect="1"/>
        </xdr:cNvPicPr>
      </xdr:nvPicPr>
      <xdr:blipFill>
        <a:blip r:embed="rId3"/>
        <a:srcRect l="16047" t="5250" r="18559" b="2000"/>
        <a:stretch>
          <a:fillRect/>
        </a:stretch>
      </xdr:blipFill>
      <xdr:spPr>
        <a:xfrm>
          <a:off x="17649825" y="104775"/>
          <a:ext cx="1457325" cy="1838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movilidad.movilidadbogota.gov.co/GRUPO%20PAI\4.%20POA\POA%202017\7.%20II%20TRIMESTRE\2.%20FORMATO%20NUEVO\1.%20POL&#205;TICA%20SECTORIAL\1.%20POA_PRYTO_339_TRIM_II_2017%20O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eaned"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intranetmovilidad.movilidadbogota.gov.co/intranet/sites/default/files/2017-08-23/F11%20v.3.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erfil%20jzrojas\Downloads\Insumos\965\POA_PRYTO_965_TRIM_IV_20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cbonilla\Google%20Drive\MOVILIDAD%20SGC\MOVILIDAD\23-POA\2018\POA_PRYTO_965_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Variables"/>
      <sheetName val="Sección 4. Territorializació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RUCTURA DISTRITO"/>
      <sheetName val="01d_planaccioncompgestioninvers"/>
      <sheetName val="MENU"/>
      <sheetName val="ACTUALIZACION DATOS"/>
      <sheetName val="F1"/>
      <sheetName val="BD1"/>
      <sheetName val="BD-resultados"/>
      <sheetName val="Hoja2"/>
      <sheetName val="FORMATO REPORTE INFORME JEFES C"/>
      <sheetName val="PROPUESTA HERRAMIENTA INFORMEv2"/>
      <sheetName val="20170726539713551597459"/>
      <sheetName val="cleaned"/>
      <sheetName val="MAPA DE RIESGOS "/>
      <sheetName val="MATRIZ CALIFICACIÓN"/>
      <sheetName val="CALIFICACIÓN DEL RIESGO"/>
      <sheetName val="OPCIONES DE MANEJO DEL RIESGO"/>
      <sheetName val="DETERMINACIÓN DEL IMPACTO"/>
      <sheetName val="CONTROLES DE LOS RIESGOS "/>
      <sheetName val="Hoja1"/>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Hoja4"/>
      <sheetName val="INSTRUCCIONES"/>
      <sheetName val="INF. GRAL Y COMP. LABOR."/>
      <sheetName val="PORTAFOLIO DE EVIDENCIAS FC"/>
      <sheetName val="fijacion de compromisos"/>
      <sheetName val="F. GENERAL"/>
      <sheetName val="F. COMPORTAMENTAL"/>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285"/>
      <sheetName val="Meta 11"/>
      <sheetName val="Meta12"/>
      <sheetName val="Variables"/>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Metas Agosto"/>
      <sheetName val="PERSONAL 2017"/>
      <sheetName val="PUNTOS INVERSIÓN 2017"/>
      <sheetName val="MULTIPROCESOS"/>
      <sheetName val="CONTEO PERSONAL"/>
      <sheetName val="DATOS SECOP II"/>
      <sheetName val="Metas Septiembre"/>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LISTAS"/>
      <sheetName val="COI-09"/>
      <sheetName val="PM04-PR08-F04-BAJA"/>
      <sheetName val="PM04-PR0-F05-ALTA"/>
      <sheetName val="PM04-PR0-F05-BAJA"/>
      <sheetName val="MASIVOS"/>
      <sheetName val="esgt"/>
      <sheetName val="Certificado Supervisión"/>
      <sheetName val="Convierte"/>
      <sheetName val="Junio"/>
      <sheetName val="Anexo"/>
      <sheetName val="Metas octubre"/>
      <sheetName val="ABRIL"/>
      <sheetName val="MAYO"/>
      <sheetName val="PAA DIC"/>
      <sheetName val="CONSOLIDADO 2018 0-Oficial"/>
      <sheetName val="FUENTES"/>
      <sheetName val="1.CONCEPTOS GASTO"/>
      <sheetName val="2. CONCEPTOS GTO MULTI"/>
      <sheetName val="PRESUPUESTO 2018"/>
      <sheetName val="PUNTOS INVERSIÓN"/>
      <sheetName val="PERSONAL"/>
      <sheetName val="PUNTOS INVERSION 2017"/>
      <sheetName val="Actividades"/>
      <sheetName val="hoja 1"/>
      <sheetName val="Partes interesadas potenciales"/>
      <sheetName val="PE01-PR22-F01"/>
      <sheetName val="DEPENDENCIA"/>
      <sheetName val="PRIMER TALLER"/>
      <sheetName val="Nomenclatura 2012"/>
      <sheetName val="PLANTA ACTUAL"/>
      <sheetName val="BD Planta actual"/>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Gráfico1"/>
      <sheetName val="METAS"/>
      <sheetName val="Formato"/>
      <sheetName val="Conceptos de Gasto"/>
      <sheetName val=" Metas BD"/>
      <sheetName val="Fuentes OK"/>
      <sheetName val="VF 2018 (aprobadas 2017)"/>
      <sheetName val="Fuente"/>
      <sheetName val="Centro de Costos"/>
      <sheetName val="Datos Validación"/>
      <sheetName val="CENTROS DE COSTOS"/>
      <sheetName val="TD Proyecto"/>
      <sheetName val="presup por fase"/>
      <sheetName val="TD fuentes proy"/>
      <sheetName val="Fuente  (2)"/>
      <sheetName val="Homologación"/>
      <sheetName val="CC 6-OCT-2107"/>
      <sheetName val="Fuentes homologadas 6-Oct"/>
      <sheetName val="Fuentes y Proyectos"/>
      <sheetName val="Plantilla SECOP II Agrupa (2)"/>
      <sheetName val="PAA-CONSOL-SDM 100%-2017 (2)"/>
      <sheetName val="Multi-proceso (2)"/>
      <sheetName val="Metas Noviembre"/>
      <sheetName val="COMPARA CDP PREDIS"/>
      <sheetName val="POR VIABILIAR"/>
      <sheetName val="CONSOLIDADO 2018 0-ANTIGUA"/>
      <sheetName val="FUENTES ANTIGUA"/>
      <sheetName val="CONSOLIDADO 2018 Oficial CARGUE"/>
      <sheetName val="PUNTOS DE INVERS."/>
      <sheetName val="METAS Oficial"/>
      <sheetName val="FUENTES Oficial"/>
      <sheetName val="CONCEPTOS GASTO Oficial"/>
      <sheetName val="ValidadoreS"/>
      <sheetName val="PARA CTDD"/>
      <sheetName val="UNIDAD_1"/>
      <sheetName val="UNIDAD_2"/>
      <sheetName val="Terceros"/>
      <sheetName val="ENTRADAS_CONSOLIDADO"/>
      <sheetName val="plantillas_devolucion"/>
      <sheetName val="DEVOLUCION_CONSOLIDADO"/>
      <sheetName val="PUBLICA_DEVOLUCIONES"/>
      <sheetName val="encabezado"/>
      <sheetName val="plano"/>
      <sheetName val="Plantilla SECOP Agrupa"/>
      <sheetName val="Metas mayo"/>
      <sheetName val="Metas JUNIO"/>
      <sheetName val="Metas DICIEMBRE"/>
      <sheetName val="PREDIS 30 DIC"/>
      <sheetName val="Base"/>
      <sheetName val="2017"/>
      <sheetName val="2016"/>
      <sheetName val="PAA FUNCIO"/>
      <sheetName val="PAA FUNCIO 2"/>
      <sheetName val="PAA CONSOL BMT 2016"/>
      <sheetName val="CONTRATACION"/>
      <sheetName val="EVALUACION PROY"/>
      <sheetName val="EVALUACIO"/>
      <sheetName val="8.CONTRATACION"/>
      <sheetName val="INFO-METAS"/>
      <sheetName val="METAS U2 "/>
      <sheetName val="VAL PREDIS"/>
      <sheetName val="BMT SIVICOF"/>
      <sheetName val="MULTI-PROCESOS"/>
      <sheetName val="METAS U2"/>
      <sheetName val="Formato1PCC 15 Junio"/>
      <sheetName val="CRONOGRAMA"/>
      <sheetName val="PADD 2016-2020"/>
      <sheetName val="PADD 2016-2020 (2)"/>
      <sheetName val="Validadores (2)"/>
      <sheetName val="PLANTA"/>
      <sheetName val="PAA FUNCIONTO"/>
      <sheetName val="1_Conceptos"/>
      <sheetName val="2_Soporte"/>
      <sheetName val="1"/>
      <sheetName val="Act_1"/>
      <sheetName val="3"/>
      <sheetName val="Act_3"/>
      <sheetName val="4"/>
      <sheetName val="Act_4"/>
      <sheetName val="5"/>
      <sheetName val="Act_5"/>
      <sheetName val="6"/>
      <sheetName val="Act_6"/>
      <sheetName val="7"/>
      <sheetName val="Act_7"/>
      <sheetName val="8"/>
      <sheetName val="Act_8"/>
      <sheetName val="9"/>
      <sheetName val="Act_9"/>
      <sheetName val="PLANILLA"/>
      <sheetName val="Hoja 2"/>
      <sheetName val="30-01-2017"/>
      <sheetName val="31-02-2017 "/>
      <sheetName val="01-02-2017"/>
      <sheetName val="02-02-2017"/>
      <sheetName val="03-02-2017"/>
      <sheetName val="06-02-2017"/>
      <sheetName val="17-02-2017"/>
      <sheetName val="27-02-2017"/>
      <sheetName val="28-02-2017"/>
      <sheetName val="01-03-2017"/>
      <sheetName val="02-03-2017"/>
      <sheetName val="03-03-2017"/>
      <sheetName val="06-03-2017"/>
      <sheetName val="07-03-2017"/>
      <sheetName val="08-03-2017"/>
      <sheetName val="desaparecen de paquetes"/>
      <sheetName val="REGISTROS 2012"/>
      <sheetName val="RESGISTROS 2013"/>
      <sheetName val="REGISTROS 2014"/>
      <sheetName val="REGISTROS 2015"/>
      <sheetName val="REGISTROS 2016 A 31 MAYO"/>
      <sheetName val="REGISTROS 2016 2 SEMESTRE "/>
      <sheetName val="REGISTROS 2017"/>
      <sheetName val="memo administrativa"/>
      <sheetName val="PAA 2018"/>
      <sheetName val="TODO DPA"/>
      <sheetName val="ESTADISTICA"/>
      <sheetName val="VACANTES"/>
      <sheetName val="TD FECHAS DE TERMINACIÓN"/>
      <sheetName val="entrega subsecre"/>
      <sheetName val="para firma subsecretaria"/>
      <sheetName val="radicados DAL"/>
      <sheetName val="historico contravenciones"/>
      <sheetName val="Hoja8"/>
      <sheetName val="TODA LA DPA (2)"/>
      <sheetName val="TODA LA DPA"/>
      <sheetName val="SUPERCADE"/>
      <sheetName val="TD PERSONAL POR ARE"/>
      <sheetName val="grupos"/>
      <sheetName val="GRUPOS POR AREA"/>
      <sheetName val="movimientos presupuestales"/>
      <sheetName val="0348- VIGENCIA"/>
      <sheetName val="0348- RESERVAS"/>
      <sheetName val="6219- VIGENCIA"/>
      <sheetName val="6219- RESERVA"/>
      <sheetName val="7132- VIGENCIA"/>
      <sheetName val="7132-RESERVAS"/>
      <sheetName val="7253- VIGENCIA"/>
      <sheetName val="7253-RESERVAS"/>
      <sheetName val="7254- VIGENCIA"/>
      <sheetName val="7254- RESERVAS"/>
      <sheetName val="PASIVOS"/>
      <sheetName val="Matriz"/>
      <sheetName val="Resumen %"/>
      <sheetName val="EJECUCION BMT "/>
      <sheetName val="RESERVAS BH+BMT"/>
      <sheetName val="FUNCIONAMIENTO"/>
      <sheetName val="CONTEXTO ESTRATÉGICO"/>
      <sheetName val="OBJETIVOS ESTRATEGICOS"/>
      <sheetName val="MAPA DE RIESGOS"/>
      <sheetName val="CLASIFICACIÓN DEL RIESGO "/>
      <sheetName val="EVALUACIÓN DE CONTROLES"/>
      <sheetName val="Ficha"/>
      <sheetName val="Espejo"/>
      <sheetName val="Master"/>
      <sheetName val="nombre"/>
      <sheetName val="Start"/>
      <sheetName val="System Access"/>
      <sheetName val="Data Entry"/>
      <sheetName val="Data Processing"/>
      <sheetName val="Interfaces"/>
      <sheetName val="Data Reporting"/>
      <sheetName val="Defs"/>
      <sheetName val="Registro Riesgos"/>
      <sheetName val="Análisis de riesgo"/>
      <sheetName val="Clasificación Riesgos - Imp"/>
      <sheetName val="Estadisticas"/>
      <sheetName val="Informe de Riesgos"/>
      <sheetName val="Graficas"/>
      <sheetName val="Consulta Riesgos"/>
      <sheetName val="Severidad - Consecuencia"/>
      <sheetName val="Probabilidad-Frecuencia"/>
      <sheetName val="Analisis de riesgo"/>
      <sheetName val="Graficas Tipo Riesgo"/>
      <sheetName val="Graficas Evento Riesgo"/>
      <sheetName val="Tablas"/>
      <sheetName val="Inventario"/>
      <sheetName val="Indice de Información"/>
      <sheetName val="Inventario Activos"/>
      <sheetName val="Clasificación"/>
      <sheetName val="INSTRUCTIVO"/>
      <sheetName val="Sub. de Contra."/>
      <sheetName val="Sub. Jur. Coac"/>
      <sheetName val="Dir. de Seg Via."/>
      <sheetName val="Dir de Servicio "/>
      <sheetName val="Dir. de Cont y Vig. "/>
      <sheetName val="Sub. Adm "/>
      <sheetName val="Sub. Financiera"/>
      <sheetName val="Sub . Inv Transporte "/>
      <sheetName val="TABLA"/>
      <sheetName val="Tablas instituciones"/>
      <sheetName val="PAGO CURSO"/>
      <sheetName val="COMPRA DOLARES"/>
      <sheetName val="CAJA SOCIAL"/>
      <sheetName val="CITI"/>
      <sheetName val="TITULOS ABRIL"/>
      <sheetName val="Unicos Consolidada"/>
      <sheetName val="Cifrsa Control"/>
      <sheetName val="Hoja 1. POA"/>
      <sheetName val="Hoja 2. Metas_ Presupuesto "/>
      <sheetName val="Hoja 3. Metas PDD"/>
      <sheetName val="SITP 39"/>
      <sheetName val="SITP 44"/>
      <sheetName val="SITP 43"/>
      <sheetName val="SITP GESTIÓN A"/>
      <sheetName val="SITP GESTIÓN B"/>
      <sheetName val="SJC 37"/>
      <sheetName val="SJC 38"/>
      <sheetName val="SJC 41"/>
      <sheetName val="SJC GESTIÓN A"/>
      <sheetName val="SCT 40"/>
      <sheetName val="SCT 42"/>
      <sheetName val="SCT 45"/>
      <sheetName val="DPA GESTIÓN A"/>
      <sheetName val="DPA GESTIÓN B"/>
      <sheetName val="VARIABLES 1"/>
      <sheetName val="Metas_Magnitud"/>
      <sheetName val="HV 1"/>
      <sheetName val="HV 2"/>
      <sheetName val="HV 4"/>
      <sheetName val="Hoja15"/>
      <sheetName val="TD2016"/>
      <sheetName val="INFO POA"/>
      <sheetName val="BDPOA2016"/>
      <sheetName val="TDPOA2017"/>
      <sheetName val="BDPOA2017"/>
      <sheetName val="REVISORES"/>
      <sheetName val="GRAFICA ESTADISTICA - REVISORES"/>
      <sheetName val="SUSTANCIADORES"/>
      <sheetName val="GRAFICA ESTADISTICA - SUSTANCIA"/>
      <sheetName val="EXP. PARA REPARTOS"/>
      <sheetName val="TOTAL EXPEDIENTES"/>
      <sheetName val="TOTAL EXPEDIENTES 2017"/>
    </sheetNames>
    <sheetDataSet>
      <sheetData sheetId="130">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ctividad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8"/>
      <sheetName val="ACT_8"/>
      <sheetName val="9"/>
      <sheetName val="ACT_9"/>
      <sheetName val="Variables"/>
      <sheetName val="Sección 4. Territorialización"/>
    </sheetNames>
    <sheetDataSet>
      <sheetData sheetId="3">
        <row r="29">
          <cell r="D29" t="str">
            <v>Numerador Acumulado (Variable 1)</v>
          </cell>
          <cell r="F29" t="str">
            <v>Denominador Acumulado (Variable 2)</v>
          </cell>
        </row>
        <row r="30">
          <cell r="B30" t="str">
            <v>Enero </v>
          </cell>
          <cell r="D30">
            <v>0</v>
          </cell>
          <cell r="F30">
            <v>0</v>
          </cell>
        </row>
        <row r="31">
          <cell r="B31" t="str">
            <v>Febrero</v>
          </cell>
          <cell r="D31">
            <v>0</v>
          </cell>
          <cell r="F31">
            <v>0</v>
          </cell>
        </row>
        <row r="32">
          <cell r="B32" t="str">
            <v>Marzo</v>
          </cell>
          <cell r="D32">
            <v>0</v>
          </cell>
          <cell r="F32">
            <v>0</v>
          </cell>
        </row>
        <row r="33">
          <cell r="B33" t="str">
            <v>Abril</v>
          </cell>
          <cell r="D33">
            <v>0</v>
          </cell>
          <cell r="F33">
            <v>0</v>
          </cell>
        </row>
        <row r="34">
          <cell r="B34" t="str">
            <v>Mayo</v>
          </cell>
          <cell r="D34">
            <v>0</v>
          </cell>
          <cell r="F34">
            <v>0</v>
          </cell>
        </row>
        <row r="35">
          <cell r="B35" t="str">
            <v>Junio</v>
          </cell>
          <cell r="D35">
            <v>0</v>
          </cell>
          <cell r="F35">
            <v>0</v>
          </cell>
        </row>
        <row r="36">
          <cell r="B36" t="str">
            <v>Julio</v>
          </cell>
          <cell r="D36">
            <v>0.4</v>
          </cell>
          <cell r="F36">
            <v>0.2</v>
          </cell>
        </row>
        <row r="37">
          <cell r="B37" t="str">
            <v>Agosto</v>
          </cell>
          <cell r="D37">
            <v>0.4</v>
          </cell>
          <cell r="F37">
            <v>0.4</v>
          </cell>
        </row>
        <row r="38">
          <cell r="B38" t="str">
            <v>Septiembre</v>
          </cell>
          <cell r="D38">
            <v>0.6000000000000001</v>
          </cell>
          <cell r="F38">
            <v>0.6000000000000001</v>
          </cell>
        </row>
        <row r="39">
          <cell r="B39" t="str">
            <v>Octubre</v>
          </cell>
          <cell r="D39">
            <v>0.6000000000000001</v>
          </cell>
          <cell r="F39">
            <v>0.6000000000000001</v>
          </cell>
        </row>
        <row r="40">
          <cell r="B40" t="str">
            <v>Noviembre</v>
          </cell>
          <cell r="D40">
            <v>0.6000000000000001</v>
          </cell>
          <cell r="F40">
            <v>0.8</v>
          </cell>
        </row>
        <row r="41">
          <cell r="B41" t="str">
            <v>Diciembre</v>
          </cell>
          <cell r="D41">
            <v>0.6000000000000001</v>
          </cell>
          <cell r="F41">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8"/>
      <sheetName val="9"/>
      <sheetName val="128"/>
      <sheetName val="3"/>
      <sheetName val="46"/>
      <sheetName val="51"/>
      <sheetName val="PARTICIPACION DE MUJERES"/>
      <sheetName val="Consejos Electos 2011"/>
      <sheetName val="1"/>
      <sheetName val="2"/>
      <sheetName val="HV 12"/>
      <sheetName val="HV 11"/>
      <sheetName val="HV 20"/>
      <sheetName val="HV 8"/>
      <sheetName val="HV 3"/>
      <sheetName val="HV 1"/>
      <sheetName val="HV 2"/>
      <sheetName val="HV 4"/>
      <sheetName val="HV 5"/>
      <sheetName val="HV 6"/>
      <sheetName val="HV 7"/>
      <sheetName val="EJE_MIPG"/>
      <sheetName val="EJE_PAAC"/>
      <sheetName val="3_PAAC"/>
      <sheetName val="6"/>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8"/>
      <sheetName val="ACT_8"/>
      <sheetName val="9"/>
      <sheetName val="ACT_9"/>
      <sheetName val="Variables"/>
      <sheetName val="Sección 4. Territorialización"/>
    </sheetNames>
    <sheetDataSet>
      <sheetData sheetId="0">
        <row r="15">
          <cell r="A15">
            <v>8</v>
          </cell>
        </row>
        <row r="18">
          <cell r="A18">
            <v>9</v>
          </cell>
        </row>
      </sheetData>
      <sheetData sheetId="3">
        <row r="16">
          <cell r="H16" t="str">
            <v>Constante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20"/>
  <sheetViews>
    <sheetView showGridLines="0" zoomScale="70" zoomScaleNormal="70" workbookViewId="0" topLeftCell="A1">
      <selection activeCell="A15" sqref="A15:A17"/>
    </sheetView>
  </sheetViews>
  <sheetFormatPr defaultColWidth="11.421875" defaultRowHeight="15"/>
  <cols>
    <col min="1" max="1" width="13.00390625" style="12" customWidth="1"/>
    <col min="2" max="2" width="19.00390625" style="12" customWidth="1"/>
    <col min="3" max="3" width="17.57421875" style="12" customWidth="1"/>
    <col min="4" max="4" width="19.8515625" style="12" customWidth="1"/>
    <col min="5" max="6" width="17.57421875" style="12" customWidth="1"/>
    <col min="7" max="7" width="24.421875" style="12" customWidth="1"/>
    <col min="8" max="8" width="24.00390625" style="12" customWidth="1"/>
    <col min="9" max="9" width="30.7109375" style="12" customWidth="1"/>
    <col min="10" max="10" width="28.28125" style="12" customWidth="1"/>
    <col min="11" max="11" width="27.28125" style="12" customWidth="1"/>
    <col min="12" max="12" width="24.8515625" style="12" customWidth="1"/>
    <col min="13" max="24" width="14.00390625" style="12" customWidth="1"/>
    <col min="25" max="25" width="20.421875" style="12" customWidth="1"/>
    <col min="26" max="27" width="28.421875" style="12" customWidth="1"/>
    <col min="28" max="16384" width="11.421875" style="12" customWidth="1"/>
  </cols>
  <sheetData>
    <row r="1" spans="1:27" s="17" customFormat="1" ht="39.75" customHeight="1">
      <c r="A1" s="362"/>
      <c r="B1" s="362"/>
      <c r="C1" s="363" t="s">
        <v>144</v>
      </c>
      <c r="D1" s="363"/>
      <c r="E1" s="363"/>
      <c r="F1" s="363"/>
      <c r="G1" s="363"/>
      <c r="H1" s="363"/>
      <c r="I1" s="363"/>
      <c r="J1" s="363"/>
      <c r="K1" s="363"/>
      <c r="L1" s="363"/>
      <c r="M1" s="363"/>
      <c r="N1" s="363"/>
      <c r="O1" s="363"/>
      <c r="P1" s="363"/>
      <c r="Q1" s="363"/>
      <c r="R1" s="363"/>
      <c r="S1" s="363"/>
      <c r="T1" s="363"/>
      <c r="U1" s="363"/>
      <c r="V1" s="363"/>
      <c r="W1" s="363"/>
      <c r="X1" s="363"/>
      <c r="Y1" s="363"/>
      <c r="Z1" s="373"/>
      <c r="AA1" s="373"/>
    </row>
    <row r="2" spans="1:27" s="17" customFormat="1" ht="40.5" customHeight="1">
      <c r="A2" s="362"/>
      <c r="B2" s="362"/>
      <c r="C2" s="363" t="s">
        <v>145</v>
      </c>
      <c r="D2" s="363"/>
      <c r="E2" s="363"/>
      <c r="F2" s="363"/>
      <c r="G2" s="363"/>
      <c r="H2" s="363"/>
      <c r="I2" s="363"/>
      <c r="J2" s="363"/>
      <c r="K2" s="363"/>
      <c r="L2" s="363"/>
      <c r="M2" s="363"/>
      <c r="N2" s="363"/>
      <c r="O2" s="363"/>
      <c r="P2" s="363"/>
      <c r="Q2" s="363"/>
      <c r="R2" s="363"/>
      <c r="S2" s="363"/>
      <c r="T2" s="363"/>
      <c r="U2" s="363"/>
      <c r="V2" s="363"/>
      <c r="W2" s="363"/>
      <c r="X2" s="363"/>
      <c r="Y2" s="363"/>
      <c r="Z2" s="373"/>
      <c r="AA2" s="373"/>
    </row>
    <row r="3" spans="1:27" s="17" customFormat="1" ht="42.75" customHeight="1">
      <c r="A3" s="362"/>
      <c r="B3" s="362"/>
      <c r="C3" s="363" t="s">
        <v>418</v>
      </c>
      <c r="D3" s="363"/>
      <c r="E3" s="363"/>
      <c r="F3" s="363"/>
      <c r="G3" s="363"/>
      <c r="H3" s="363"/>
      <c r="I3" s="363"/>
      <c r="J3" s="363"/>
      <c r="K3" s="363"/>
      <c r="L3" s="363"/>
      <c r="M3" s="363"/>
      <c r="N3" s="363"/>
      <c r="O3" s="363"/>
      <c r="P3" s="363"/>
      <c r="Q3" s="363"/>
      <c r="R3" s="363"/>
      <c r="S3" s="363"/>
      <c r="T3" s="363"/>
      <c r="U3" s="363"/>
      <c r="V3" s="363"/>
      <c r="W3" s="363"/>
      <c r="X3" s="363"/>
      <c r="Y3" s="363"/>
      <c r="Z3" s="373"/>
      <c r="AA3" s="373"/>
    </row>
    <row r="4" spans="1:27" s="17" customFormat="1" ht="33.75" customHeight="1">
      <c r="A4" s="362"/>
      <c r="B4" s="362"/>
      <c r="C4" s="367" t="s">
        <v>203</v>
      </c>
      <c r="D4" s="368"/>
      <c r="E4" s="368"/>
      <c r="F4" s="368"/>
      <c r="G4" s="368"/>
      <c r="H4" s="368"/>
      <c r="I4" s="368"/>
      <c r="J4" s="368"/>
      <c r="K4" s="368"/>
      <c r="L4" s="369" t="s">
        <v>398</v>
      </c>
      <c r="M4" s="369"/>
      <c r="N4" s="369"/>
      <c r="O4" s="369"/>
      <c r="P4" s="369"/>
      <c r="Q4" s="369"/>
      <c r="R4" s="369"/>
      <c r="S4" s="369"/>
      <c r="T4" s="369"/>
      <c r="U4" s="369"/>
      <c r="V4" s="369"/>
      <c r="W4" s="369"/>
      <c r="X4" s="369"/>
      <c r="Y4" s="369"/>
      <c r="Z4" s="373"/>
      <c r="AA4" s="373"/>
    </row>
    <row r="5" spans="2:18" s="17" customFormat="1" ht="21.75" customHeight="1">
      <c r="B5" s="21"/>
      <c r="C5" s="21"/>
      <c r="D5" s="23"/>
      <c r="E5" s="23"/>
      <c r="F5" s="23"/>
      <c r="G5" s="23"/>
      <c r="H5" s="23"/>
      <c r="I5" s="23"/>
      <c r="J5" s="23"/>
      <c r="K5" s="19"/>
      <c r="L5" s="18"/>
      <c r="M5" s="19"/>
      <c r="N5" s="20"/>
      <c r="O5" s="22"/>
      <c r="P5" s="22"/>
      <c r="Q5" s="22"/>
      <c r="R5" s="22"/>
    </row>
    <row r="6" spans="2:27" s="5" customFormat="1" ht="30" customHeight="1" thickBot="1">
      <c r="B6" s="14"/>
      <c r="C6" s="14"/>
      <c r="D6" s="8"/>
      <c r="E6" s="8"/>
      <c r="F6" s="8"/>
      <c r="G6" s="8"/>
      <c r="H6" s="8"/>
      <c r="I6" s="8"/>
      <c r="J6" s="8"/>
      <c r="K6" s="16"/>
      <c r="L6" s="16"/>
      <c r="M6" s="16"/>
      <c r="N6" s="16"/>
      <c r="O6" s="8"/>
      <c r="P6" s="8"/>
      <c r="Q6" s="8"/>
      <c r="R6" s="8"/>
      <c r="S6" s="8"/>
      <c r="T6" s="15"/>
      <c r="U6" s="15"/>
      <c r="V6" s="15"/>
      <c r="W6" s="15"/>
      <c r="X6" s="9"/>
      <c r="Y6" s="9"/>
      <c r="Z6" s="7"/>
      <c r="AA6" s="7"/>
    </row>
    <row r="7" spans="2:27" s="5" customFormat="1" ht="54" customHeight="1" thickBot="1">
      <c r="B7" s="38" t="s">
        <v>211</v>
      </c>
      <c r="C7" s="355" t="s">
        <v>372</v>
      </c>
      <c r="D7" s="356"/>
      <c r="E7" s="356"/>
      <c r="F7" s="357"/>
      <c r="G7" s="42"/>
      <c r="H7" s="8"/>
      <c r="I7" s="8"/>
      <c r="J7" s="8"/>
      <c r="K7" s="42"/>
      <c r="L7" s="370"/>
      <c r="M7" s="370"/>
      <c r="N7" s="370"/>
      <c r="O7" s="370"/>
      <c r="P7" s="370"/>
      <c r="Q7" s="370"/>
      <c r="R7" s="370"/>
      <c r="S7" s="370"/>
      <c r="T7" s="370"/>
      <c r="U7" s="370"/>
      <c r="V7" s="370"/>
      <c r="W7" s="370"/>
      <c r="X7" s="370"/>
      <c r="Y7" s="370"/>
      <c r="Z7" s="370"/>
      <c r="AA7" s="370"/>
    </row>
    <row r="8" spans="2:27" s="5" customFormat="1" ht="54" customHeight="1" thickBot="1">
      <c r="B8" s="39" t="s">
        <v>0</v>
      </c>
      <c r="C8" s="358" t="s">
        <v>417</v>
      </c>
      <c r="D8" s="359"/>
      <c r="E8" s="359"/>
      <c r="F8" s="360"/>
      <c r="G8" s="42"/>
      <c r="K8" s="42"/>
      <c r="L8" s="371"/>
      <c r="M8" s="371"/>
      <c r="N8" s="371"/>
      <c r="O8" s="371"/>
      <c r="P8" s="371"/>
      <c r="Q8" s="371"/>
      <c r="R8" s="371"/>
      <c r="S8" s="371"/>
      <c r="T8" s="371"/>
      <c r="U8" s="371"/>
      <c r="V8" s="371"/>
      <c r="W8" s="371"/>
      <c r="X8" s="371"/>
      <c r="Y8" s="371"/>
      <c r="Z8" s="371"/>
      <c r="AA8" s="371"/>
    </row>
    <row r="9" spans="2:27" s="5" customFormat="1" ht="54" customHeight="1" thickBot="1">
      <c r="B9" s="39" t="s">
        <v>201</v>
      </c>
      <c r="C9" s="355" t="s">
        <v>362</v>
      </c>
      <c r="D9" s="356"/>
      <c r="E9" s="356"/>
      <c r="F9" s="357"/>
      <c r="G9" s="42"/>
      <c r="K9" s="42"/>
      <c r="L9" s="161"/>
      <c r="M9" s="161"/>
      <c r="N9" s="161"/>
      <c r="O9" s="161"/>
      <c r="P9" s="161"/>
      <c r="Q9" s="161"/>
      <c r="R9" s="161"/>
      <c r="S9" s="161"/>
      <c r="T9" s="161"/>
      <c r="U9" s="161"/>
      <c r="V9" s="161"/>
      <c r="W9" s="161"/>
      <c r="X9" s="161"/>
      <c r="Y9" s="161"/>
      <c r="Z9" s="161"/>
      <c r="AA9" s="161"/>
    </row>
    <row r="10" spans="2:27" s="5" customFormat="1" ht="54" customHeight="1" thickBot="1">
      <c r="B10" s="39" t="s">
        <v>202</v>
      </c>
      <c r="C10" s="355" t="s">
        <v>363</v>
      </c>
      <c r="D10" s="356"/>
      <c r="E10" s="356"/>
      <c r="F10" s="357"/>
      <c r="G10" s="42"/>
      <c r="K10" s="42"/>
      <c r="L10" s="43"/>
      <c r="M10" s="43"/>
      <c r="N10" s="43"/>
      <c r="O10" s="43"/>
      <c r="P10" s="43"/>
      <c r="Q10" s="43"/>
      <c r="R10" s="43"/>
      <c r="S10" s="43"/>
      <c r="T10" s="43"/>
      <c r="U10" s="43"/>
      <c r="V10" s="43"/>
      <c r="W10" s="43"/>
      <c r="X10" s="43"/>
      <c r="Y10" s="43"/>
      <c r="Z10" s="43"/>
      <c r="AA10" s="43"/>
    </row>
    <row r="11" s="5" customFormat="1" ht="55.5" customHeight="1"/>
    <row r="12" spans="1:27" s="189" customFormat="1" ht="35.25" customHeight="1">
      <c r="A12" s="372" t="s">
        <v>160</v>
      </c>
      <c r="B12" s="372"/>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row>
    <row r="13" spans="1:27" s="190" customFormat="1" ht="42.75" customHeight="1">
      <c r="A13" s="361" t="s">
        <v>123</v>
      </c>
      <c r="B13" s="361" t="s">
        <v>229</v>
      </c>
      <c r="C13" s="361"/>
      <c r="D13" s="361"/>
      <c r="E13" s="361"/>
      <c r="F13" s="361" t="s">
        <v>164</v>
      </c>
      <c r="G13" s="364" t="s">
        <v>124</v>
      </c>
      <c r="H13" s="365"/>
      <c r="I13" s="366"/>
      <c r="J13" s="361" t="s">
        <v>231</v>
      </c>
      <c r="K13" s="361" t="s">
        <v>142</v>
      </c>
      <c r="L13" s="361" t="s">
        <v>233</v>
      </c>
      <c r="M13" s="364" t="s">
        <v>457</v>
      </c>
      <c r="N13" s="365"/>
      <c r="O13" s="365"/>
      <c r="P13" s="365"/>
      <c r="Q13" s="365"/>
      <c r="R13" s="365"/>
      <c r="S13" s="365"/>
      <c r="T13" s="365"/>
      <c r="U13" s="365"/>
      <c r="V13" s="365"/>
      <c r="W13" s="365"/>
      <c r="X13" s="365"/>
      <c r="Y13" s="365"/>
      <c r="Z13" s="365"/>
      <c r="AA13" s="366"/>
    </row>
    <row r="14" spans="1:27" s="190" customFormat="1" ht="47.25" customHeight="1">
      <c r="A14" s="361"/>
      <c r="B14" s="188" t="s">
        <v>228</v>
      </c>
      <c r="C14" s="188" t="s">
        <v>126</v>
      </c>
      <c r="D14" s="188" t="s">
        <v>204</v>
      </c>
      <c r="E14" s="188" t="s">
        <v>205</v>
      </c>
      <c r="F14" s="361"/>
      <c r="G14" s="188" t="s">
        <v>178</v>
      </c>
      <c r="H14" s="188" t="s">
        <v>125</v>
      </c>
      <c r="I14" s="288" t="s">
        <v>415</v>
      </c>
      <c r="J14" s="361"/>
      <c r="K14" s="361"/>
      <c r="L14" s="361"/>
      <c r="M14" s="164" t="s">
        <v>135</v>
      </c>
      <c r="N14" s="164" t="s">
        <v>136</v>
      </c>
      <c r="O14" s="164" t="s">
        <v>132</v>
      </c>
      <c r="P14" s="164" t="s">
        <v>133</v>
      </c>
      <c r="Q14" s="164" t="s">
        <v>134</v>
      </c>
      <c r="R14" s="164" t="s">
        <v>101</v>
      </c>
      <c r="S14" s="164" t="s">
        <v>102</v>
      </c>
      <c r="T14" s="164" t="s">
        <v>103</v>
      </c>
      <c r="U14" s="164" t="s">
        <v>104</v>
      </c>
      <c r="V14" s="164" t="s">
        <v>105</v>
      </c>
      <c r="W14" s="164" t="s">
        <v>106</v>
      </c>
      <c r="X14" s="164" t="s">
        <v>107</v>
      </c>
      <c r="Y14" s="164" t="s">
        <v>147</v>
      </c>
      <c r="Z14" s="380" t="s">
        <v>159</v>
      </c>
      <c r="AA14" s="380"/>
    </row>
    <row r="15" spans="1:27" s="189" customFormat="1" ht="69" customHeight="1">
      <c r="A15" s="348">
        <f>+8!C9</f>
        <v>8</v>
      </c>
      <c r="B15" s="349" t="s">
        <v>350</v>
      </c>
      <c r="C15" s="352" t="s">
        <v>394</v>
      </c>
      <c r="D15" s="352" t="s">
        <v>351</v>
      </c>
      <c r="E15" s="352" t="str">
        <f>+8!C14</f>
        <v>Mantener el 80% de satisfacción con los servicios prestados por las entidades del Sector Movilidad</v>
      </c>
      <c r="F15" s="352" t="s">
        <v>174</v>
      </c>
      <c r="G15" s="349" t="s">
        <v>364</v>
      </c>
      <c r="H15" s="348" t="str">
        <f>+8!C13</f>
        <v>5. Ser transparente, incluyente, equitativa en género y garantista de la participación e involucramiento ciudadanos y del sector privado</v>
      </c>
      <c r="I15" s="349" t="s">
        <v>400</v>
      </c>
      <c r="J15" s="374" t="str">
        <f>+8!F9</f>
        <v>Implementar el 100% de la estrategia anual sobre Transparencia, Ética y Probidad - TEP</v>
      </c>
      <c r="K15" s="348" t="str">
        <f>+8!C15</f>
        <v>Estrategia TEP</v>
      </c>
      <c r="L15" s="241" t="str">
        <f>+8!C22</f>
        <v>Porcentaje de avance en actividades ejecutadas</v>
      </c>
      <c r="M15" s="328">
        <f>+8!C30</f>
        <v>0</v>
      </c>
      <c r="N15" s="328">
        <f>+8!C31</f>
        <v>0</v>
      </c>
      <c r="O15" s="328">
        <f>+8!C32</f>
        <v>0</v>
      </c>
      <c r="P15" s="328">
        <f>+8!C33</f>
        <v>0</v>
      </c>
      <c r="Q15" s="328">
        <f>+8!C34</f>
        <v>0</v>
      </c>
      <c r="R15" s="328">
        <f>+8!C35</f>
        <v>0</v>
      </c>
      <c r="S15" s="328">
        <f>+8!C36</f>
        <v>0</v>
      </c>
      <c r="T15" s="328">
        <f>+8!C37</f>
        <v>0.5</v>
      </c>
      <c r="U15" s="328">
        <f>+8!C38</f>
        <v>0.4</v>
      </c>
      <c r="V15" s="328">
        <f>+8!C39</f>
        <v>0</v>
      </c>
      <c r="W15" s="328">
        <f>+8!C40</f>
        <v>0</v>
      </c>
      <c r="X15" s="328">
        <f>+8!C41</f>
        <v>0</v>
      </c>
      <c r="Y15" s="329">
        <f>SUM(M15:X15)</f>
        <v>0.9</v>
      </c>
      <c r="Z15" s="381" t="str">
        <f>+8!C49</f>
        <v>Se realizó la jornada de CINE FORO TEP a la que asistieron Ciento treinta (130) servidores al Auditorio Naranja de la Secretaría Distrital de Movilidad.
Se adjudicó contrato 20181432 en el cual se destinaron recursos por valor de $ 34999360 soportado en el CRP  704 de  agosto de 2018.
Se adjudicó contrato 20181076 en el cual se destinaron recursos por valor de $ 11.000.000  soportado en el CRP  816 de septiembre de 2018.
Se socializaron los compónentes del PAAC 2018 en la misma jornada de CINE FORO TEP, especialmente el Código de Integridad Resolución 126 de 2018, así como en el cierre de auditores que se realizó en Compensar el 28 de septiembre de 2018.</v>
      </c>
      <c r="AA15" s="381"/>
    </row>
    <row r="16" spans="1:27" s="189" customFormat="1" ht="59.25" customHeight="1">
      <c r="A16" s="348"/>
      <c r="B16" s="350"/>
      <c r="C16" s="353"/>
      <c r="D16" s="353"/>
      <c r="E16" s="353"/>
      <c r="F16" s="353"/>
      <c r="G16" s="350"/>
      <c r="H16" s="348"/>
      <c r="I16" s="350"/>
      <c r="J16" s="374"/>
      <c r="K16" s="348"/>
      <c r="L16" s="241" t="str">
        <f>+8!F22</f>
        <v>Porcentaje total  de avance de actividades programado en la vigencia</v>
      </c>
      <c r="M16" s="328">
        <f>+8!E30</f>
        <v>0</v>
      </c>
      <c r="N16" s="328">
        <f>+8!E31</f>
        <v>0</v>
      </c>
      <c r="O16" s="328">
        <f>+8!E32</f>
        <v>0</v>
      </c>
      <c r="P16" s="328">
        <f>+8!E33</f>
        <v>0</v>
      </c>
      <c r="Q16" s="328">
        <f>+8!E34</f>
        <v>0</v>
      </c>
      <c r="R16" s="328">
        <f>+8!E35</f>
        <v>0</v>
      </c>
      <c r="S16" s="328">
        <f>+8!E36</f>
        <v>0.3</v>
      </c>
      <c r="T16" s="328">
        <f>+8!E37</f>
        <v>0.5</v>
      </c>
      <c r="U16" s="328">
        <f>+8!E38</f>
        <v>0.1</v>
      </c>
      <c r="V16" s="328">
        <f>+8!E39</f>
        <v>0</v>
      </c>
      <c r="W16" s="328">
        <f>+8!E40</f>
        <v>0</v>
      </c>
      <c r="X16" s="328">
        <f>+8!E41</f>
        <v>0.1</v>
      </c>
      <c r="Y16" s="191">
        <f>SUM(M16:X16)</f>
        <v>1</v>
      </c>
      <c r="Z16" s="381"/>
      <c r="AA16" s="381"/>
    </row>
    <row r="17" spans="1:27" s="189" customFormat="1" ht="60.75" customHeight="1">
      <c r="A17" s="348"/>
      <c r="B17" s="351"/>
      <c r="C17" s="354"/>
      <c r="D17" s="354"/>
      <c r="E17" s="354"/>
      <c r="F17" s="354"/>
      <c r="G17" s="351"/>
      <c r="H17" s="348"/>
      <c r="I17" s="351"/>
      <c r="J17" s="374"/>
      <c r="K17" s="348"/>
      <c r="L17" s="194" t="s">
        <v>234</v>
      </c>
      <c r="M17" s="330" t="e">
        <f>+M15/M16</f>
        <v>#DIV/0!</v>
      </c>
      <c r="N17" s="330" t="e">
        <f aca="true" t="shared" si="0" ref="N17:X17">+N15/N16</f>
        <v>#DIV/0!</v>
      </c>
      <c r="O17" s="330" t="e">
        <f t="shared" si="0"/>
        <v>#DIV/0!</v>
      </c>
      <c r="P17" s="330" t="e">
        <f t="shared" si="0"/>
        <v>#DIV/0!</v>
      </c>
      <c r="Q17" s="330" t="e">
        <f t="shared" si="0"/>
        <v>#DIV/0!</v>
      </c>
      <c r="R17" s="330" t="e">
        <f t="shared" si="0"/>
        <v>#DIV/0!</v>
      </c>
      <c r="S17" s="330">
        <f t="shared" si="0"/>
        <v>0</v>
      </c>
      <c r="T17" s="330">
        <f t="shared" si="0"/>
        <v>1</v>
      </c>
      <c r="U17" s="330">
        <f t="shared" si="0"/>
        <v>4</v>
      </c>
      <c r="V17" s="330" t="e">
        <f t="shared" si="0"/>
        <v>#DIV/0!</v>
      </c>
      <c r="W17" s="330" t="e">
        <f t="shared" si="0"/>
        <v>#DIV/0!</v>
      </c>
      <c r="X17" s="330">
        <f t="shared" si="0"/>
        <v>0</v>
      </c>
      <c r="Y17" s="330">
        <f>+Y15/Y16</f>
        <v>0.9</v>
      </c>
      <c r="Z17" s="381"/>
      <c r="AA17" s="381"/>
    </row>
    <row r="18" spans="1:27" s="193" customFormat="1" ht="69" customHeight="1">
      <c r="A18" s="375">
        <f>+9!C9</f>
        <v>9</v>
      </c>
      <c r="B18" s="376" t="s">
        <v>350</v>
      </c>
      <c r="C18" s="352" t="s">
        <v>394</v>
      </c>
      <c r="D18" s="352" t="s">
        <v>351</v>
      </c>
      <c r="E18" s="352" t="str">
        <f>+9!C14</f>
        <v>Mantener el 80% de satisfacción con los servicios prestados por las entidades del Sector Movilidad</v>
      </c>
      <c r="F18" s="352" t="s">
        <v>174</v>
      </c>
      <c r="G18" s="349" t="s">
        <v>364</v>
      </c>
      <c r="H18" s="348" t="str">
        <f>+9!C13</f>
        <v>7. Prestar servicios eficientes, oportunos y de calidad a la ciudadanía, tanto en gestión como en trámites de la movilidad </v>
      </c>
      <c r="I18" s="349" t="s">
        <v>403</v>
      </c>
      <c r="J18" s="374" t="str">
        <f>+9!F9</f>
        <v>Implementar el 100% de la estrategia anual para la sostenibilidad del Subsistema de Control Interno</v>
      </c>
      <c r="K18" s="375" t="str">
        <f>+9!C15</f>
        <v>Sostenibilidad del Subsistema de Control Interno</v>
      </c>
      <c r="L18" s="241" t="str">
        <f>+9!C22</f>
        <v>Porcentaje de avance en actividades ejecutadas</v>
      </c>
      <c r="M18" s="191">
        <f>+9!C30</f>
        <v>0</v>
      </c>
      <c r="N18" s="191">
        <f>+9!C31</f>
        <v>0</v>
      </c>
      <c r="O18" s="191">
        <f>+9!C32</f>
        <v>0.25</v>
      </c>
      <c r="P18" s="191">
        <f>+9!C33</f>
        <v>0</v>
      </c>
      <c r="Q18" s="191">
        <f>+9!C34</f>
        <v>0</v>
      </c>
      <c r="R18" s="191">
        <f>+9!C35</f>
        <v>0.25</v>
      </c>
      <c r="S18" s="191">
        <f>+9!C36</f>
        <v>0</v>
      </c>
      <c r="T18" s="191">
        <f>+9!C37</f>
        <v>0</v>
      </c>
      <c r="U18" s="191">
        <f>+9!C38</f>
        <v>0</v>
      </c>
      <c r="V18" s="191">
        <f>+9!C39</f>
        <v>0</v>
      </c>
      <c r="W18" s="191">
        <f>+9!C40</f>
        <v>0</v>
      </c>
      <c r="X18" s="191">
        <f>+9!C40</f>
        <v>0</v>
      </c>
      <c r="Y18" s="192">
        <f>SUM(M18:X18)</f>
        <v>0.5</v>
      </c>
      <c r="Z18" s="379" t="str">
        <f>+9!C49</f>
        <v>Los contratistas vienen realizando y cumpliendo con las actividades propuestas por la OCI en el PAAI 2018, para el tercer trimestre de 2018 y el auxiliar mantiene el archivo organizado de acyerdo a los seguimientos realizados por el personal de archivo de la SDM.    </v>
      </c>
      <c r="AA18" s="379"/>
    </row>
    <row r="19" spans="1:27" s="193" customFormat="1" ht="59.25" customHeight="1">
      <c r="A19" s="375"/>
      <c r="B19" s="377"/>
      <c r="C19" s="353"/>
      <c r="D19" s="353"/>
      <c r="E19" s="353"/>
      <c r="F19" s="353"/>
      <c r="G19" s="350"/>
      <c r="H19" s="348"/>
      <c r="I19" s="350"/>
      <c r="J19" s="374"/>
      <c r="K19" s="375"/>
      <c r="L19" s="241" t="str">
        <f>+9!F22</f>
        <v>Porcentaje total  de actividades programadas en la vigencia 2018</v>
      </c>
      <c r="M19" s="191">
        <f>+9!E30</f>
        <v>0</v>
      </c>
      <c r="N19" s="191">
        <f>+9!E31</f>
        <v>0</v>
      </c>
      <c r="O19" s="191">
        <f>+9!E32</f>
        <v>0.25</v>
      </c>
      <c r="P19" s="191">
        <f>+9!E33</f>
        <v>0</v>
      </c>
      <c r="Q19" s="191">
        <f>+9!E34</f>
        <v>0</v>
      </c>
      <c r="R19" s="191">
        <f>+9!E35</f>
        <v>0.25</v>
      </c>
      <c r="S19" s="191">
        <f>+9!E36</f>
        <v>0</v>
      </c>
      <c r="T19" s="191">
        <f>+9!E37</f>
        <v>0</v>
      </c>
      <c r="U19" s="191">
        <f>+9!E38</f>
        <v>0.25</v>
      </c>
      <c r="V19" s="191">
        <f>+9!E39</f>
        <v>0</v>
      </c>
      <c r="W19" s="191">
        <f>+9!E40</f>
        <v>0</v>
      </c>
      <c r="X19" s="191">
        <f>+9!E41</f>
        <v>0.25</v>
      </c>
      <c r="Y19" s="191">
        <f>SUM(M19:X19)</f>
        <v>1</v>
      </c>
      <c r="Z19" s="379"/>
      <c r="AA19" s="379"/>
    </row>
    <row r="20" spans="1:27" s="193" customFormat="1" ht="60.75" customHeight="1">
      <c r="A20" s="375"/>
      <c r="B20" s="378"/>
      <c r="C20" s="354"/>
      <c r="D20" s="354"/>
      <c r="E20" s="354"/>
      <c r="F20" s="354"/>
      <c r="G20" s="351"/>
      <c r="H20" s="348"/>
      <c r="I20" s="351"/>
      <c r="J20" s="374"/>
      <c r="K20" s="375"/>
      <c r="L20" s="194" t="s">
        <v>234</v>
      </c>
      <c r="M20" s="242" t="e">
        <f>+M18/M19</f>
        <v>#DIV/0!</v>
      </c>
      <c r="N20" s="242" t="e">
        <f aca="true" t="shared" si="1" ref="N20:Y20">+N18/N19</f>
        <v>#DIV/0!</v>
      </c>
      <c r="O20" s="242">
        <f t="shared" si="1"/>
        <v>1</v>
      </c>
      <c r="P20" s="242" t="e">
        <f t="shared" si="1"/>
        <v>#DIV/0!</v>
      </c>
      <c r="Q20" s="242" t="e">
        <f t="shared" si="1"/>
        <v>#DIV/0!</v>
      </c>
      <c r="R20" s="242">
        <f t="shared" si="1"/>
        <v>1</v>
      </c>
      <c r="S20" s="242" t="e">
        <f t="shared" si="1"/>
        <v>#DIV/0!</v>
      </c>
      <c r="T20" s="242" t="e">
        <f t="shared" si="1"/>
        <v>#DIV/0!</v>
      </c>
      <c r="U20" s="242">
        <f t="shared" si="1"/>
        <v>0</v>
      </c>
      <c r="V20" s="242" t="e">
        <f t="shared" si="1"/>
        <v>#DIV/0!</v>
      </c>
      <c r="W20" s="242" t="e">
        <f t="shared" si="1"/>
        <v>#DIV/0!</v>
      </c>
      <c r="X20" s="242">
        <f t="shared" si="1"/>
        <v>0</v>
      </c>
      <c r="Y20" s="242">
        <f t="shared" si="1"/>
        <v>0.5</v>
      </c>
      <c r="Z20" s="379"/>
      <c r="AA20" s="379"/>
    </row>
  </sheetData>
  <sheetProtection/>
  <mergeCells count="47">
    <mergeCell ref="J13:J14"/>
    <mergeCell ref="K18:K20"/>
    <mergeCell ref="Z18:AA20"/>
    <mergeCell ref="Z14:AA14"/>
    <mergeCell ref="K13:K14"/>
    <mergeCell ref="Z15:AA17"/>
    <mergeCell ref="K15:K17"/>
    <mergeCell ref="I15:I17"/>
    <mergeCell ref="C2:Y2"/>
    <mergeCell ref="A18:A20"/>
    <mergeCell ref="B18:B20"/>
    <mergeCell ref="C18:C20"/>
    <mergeCell ref="D18:D20"/>
    <mergeCell ref="E18:E20"/>
    <mergeCell ref="H18:H20"/>
    <mergeCell ref="F18:F20"/>
    <mergeCell ref="J18:J20"/>
    <mergeCell ref="C9:F9"/>
    <mergeCell ref="I18:I20"/>
    <mergeCell ref="G18:G20"/>
    <mergeCell ref="L13:L14"/>
    <mergeCell ref="F13:F14"/>
    <mergeCell ref="F15:F17"/>
    <mergeCell ref="G15:G17"/>
    <mergeCell ref="H15:H17"/>
    <mergeCell ref="J15:J17"/>
    <mergeCell ref="G13:I13"/>
    <mergeCell ref="A1:B4"/>
    <mergeCell ref="C1:Y1"/>
    <mergeCell ref="C3:Y3"/>
    <mergeCell ref="M13:AA13"/>
    <mergeCell ref="C4:K4"/>
    <mergeCell ref="L4:Y4"/>
    <mergeCell ref="L7:AA7"/>
    <mergeCell ref="L8:AA8"/>
    <mergeCell ref="A12:AA12"/>
    <mergeCell ref="Z1:AA4"/>
    <mergeCell ref="A15:A17"/>
    <mergeCell ref="B15:B17"/>
    <mergeCell ref="C15:C17"/>
    <mergeCell ref="D15:D17"/>
    <mergeCell ref="C7:F7"/>
    <mergeCell ref="C8:F8"/>
    <mergeCell ref="C10:F10"/>
    <mergeCell ref="A13:A14"/>
    <mergeCell ref="B13:E13"/>
    <mergeCell ref="E15:E17"/>
  </mergeCells>
  <printOptions horizontalCentered="1"/>
  <pageMargins left="0.7086614173228347" right="0.7086614173228347" top="0.7480314960629921" bottom="0.7480314960629921" header="0.31496062992125984" footer="0.31496062992125984"/>
  <pageSetup horizontalDpi="600" verticalDpi="600" orientation="landscape" scale="24" r:id="rId3"/>
  <headerFooter>
    <oddFooter>&amp;L&amp;"Arial,Normal"&amp;9F01-PE01-PR01 - V3</oddFooter>
  </headerFooter>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B28"/>
  <sheetViews>
    <sheetView showGridLines="0" zoomScale="80" zoomScaleNormal="80" zoomScaleSheetLayoutView="80" workbookViewId="0" topLeftCell="A1">
      <selection activeCell="A11" sqref="A1:IV16384"/>
    </sheetView>
  </sheetViews>
  <sheetFormatPr defaultColWidth="11.421875" defaultRowHeight="15"/>
  <cols>
    <col min="1" max="1" width="1.8515625" style="12" customWidth="1"/>
    <col min="2" max="2" width="13.00390625" style="12" customWidth="1"/>
    <col min="3" max="3" width="13.140625" style="12" customWidth="1"/>
    <col min="4" max="4" width="17.00390625" style="12" customWidth="1"/>
    <col min="5" max="5" width="16.57421875" style="12" customWidth="1"/>
    <col min="6" max="6" width="27.28125" style="12" customWidth="1"/>
    <col min="7" max="11" width="24.8515625" style="12" customWidth="1"/>
    <col min="12" max="12" width="16.140625" style="12" customWidth="1"/>
    <col min="13" max="13" width="23.28125" style="12" bestFit="1" customWidth="1"/>
    <col min="14" max="25" width="22.421875" style="12" customWidth="1"/>
    <col min="26" max="26" width="21.28125" style="12" customWidth="1"/>
    <col min="27" max="27" width="19.00390625" style="12" customWidth="1"/>
    <col min="28" max="28" width="18.28125" style="12" customWidth="1"/>
    <col min="29" max="16384" width="11.421875" style="5" customWidth="1"/>
  </cols>
  <sheetData>
    <row r="1" spans="1:28" s="11" customFormat="1" ht="39.75" customHeight="1">
      <c r="A1" s="17"/>
      <c r="B1" s="362"/>
      <c r="C1" s="362"/>
      <c r="D1" s="398" t="s">
        <v>144</v>
      </c>
      <c r="E1" s="399"/>
      <c r="F1" s="399"/>
      <c r="G1" s="399"/>
      <c r="H1" s="399"/>
      <c r="I1" s="399"/>
      <c r="J1" s="399"/>
      <c r="K1" s="399"/>
      <c r="L1" s="399"/>
      <c r="M1" s="399"/>
      <c r="N1" s="399"/>
      <c r="O1" s="399"/>
      <c r="P1" s="399"/>
      <c r="Q1" s="399"/>
      <c r="R1" s="399"/>
      <c r="S1" s="399"/>
      <c r="T1" s="399"/>
      <c r="U1" s="399"/>
      <c r="V1" s="399"/>
      <c r="W1" s="399"/>
      <c r="X1" s="399"/>
      <c r="Y1" s="399"/>
      <c r="Z1" s="400"/>
      <c r="AA1" s="392"/>
      <c r="AB1" s="393"/>
    </row>
    <row r="2" spans="1:28" s="11" customFormat="1" ht="40.5" customHeight="1">
      <c r="A2" s="17"/>
      <c r="B2" s="362"/>
      <c r="C2" s="362"/>
      <c r="D2" s="398" t="s">
        <v>145</v>
      </c>
      <c r="E2" s="399"/>
      <c r="F2" s="399"/>
      <c r="G2" s="399"/>
      <c r="H2" s="399"/>
      <c r="I2" s="399"/>
      <c r="J2" s="399"/>
      <c r="K2" s="399"/>
      <c r="L2" s="399"/>
      <c r="M2" s="399"/>
      <c r="N2" s="399"/>
      <c r="O2" s="399"/>
      <c r="P2" s="399"/>
      <c r="Q2" s="399"/>
      <c r="R2" s="399"/>
      <c r="S2" s="399"/>
      <c r="T2" s="399"/>
      <c r="U2" s="399"/>
      <c r="V2" s="399"/>
      <c r="W2" s="399"/>
      <c r="X2" s="399"/>
      <c r="Y2" s="399"/>
      <c r="Z2" s="400"/>
      <c r="AA2" s="394"/>
      <c r="AB2" s="395"/>
    </row>
    <row r="3" spans="1:28" s="11" customFormat="1" ht="42.75" customHeight="1">
      <c r="A3" s="17"/>
      <c r="B3" s="362"/>
      <c r="C3" s="362"/>
      <c r="D3" s="398" t="s">
        <v>418</v>
      </c>
      <c r="E3" s="399"/>
      <c r="F3" s="399"/>
      <c r="G3" s="399"/>
      <c r="H3" s="399"/>
      <c r="I3" s="399"/>
      <c r="J3" s="399"/>
      <c r="K3" s="399"/>
      <c r="L3" s="399"/>
      <c r="M3" s="399"/>
      <c r="N3" s="399"/>
      <c r="O3" s="399"/>
      <c r="P3" s="399"/>
      <c r="Q3" s="399"/>
      <c r="R3" s="399"/>
      <c r="S3" s="399"/>
      <c r="T3" s="399"/>
      <c r="U3" s="399"/>
      <c r="V3" s="399"/>
      <c r="W3" s="399"/>
      <c r="X3" s="399"/>
      <c r="Y3" s="399"/>
      <c r="Z3" s="400"/>
      <c r="AA3" s="394"/>
      <c r="AB3" s="395"/>
    </row>
    <row r="4" spans="1:28" s="11" customFormat="1" ht="33.75" customHeight="1">
      <c r="A4" s="17"/>
      <c r="B4" s="362"/>
      <c r="C4" s="362"/>
      <c r="D4" s="367" t="s">
        <v>203</v>
      </c>
      <c r="E4" s="368"/>
      <c r="F4" s="368"/>
      <c r="G4" s="368"/>
      <c r="H4" s="368"/>
      <c r="I4" s="368"/>
      <c r="J4" s="368"/>
      <c r="K4" s="368"/>
      <c r="L4" s="368"/>
      <c r="M4" s="401"/>
      <c r="N4" s="402" t="s">
        <v>398</v>
      </c>
      <c r="O4" s="403"/>
      <c r="P4" s="403"/>
      <c r="Q4" s="403"/>
      <c r="R4" s="403"/>
      <c r="S4" s="403"/>
      <c r="T4" s="403"/>
      <c r="U4" s="403"/>
      <c r="V4" s="403"/>
      <c r="W4" s="403"/>
      <c r="X4" s="403"/>
      <c r="Y4" s="403"/>
      <c r="Z4" s="404"/>
      <c r="AA4" s="396"/>
      <c r="AB4" s="397"/>
    </row>
    <row r="5" spans="1:28" s="11" customFormat="1" ht="33.75" customHeight="1" thickBot="1">
      <c r="A5" s="17"/>
      <c r="B5" s="26"/>
      <c r="C5" s="26"/>
      <c r="D5" s="25"/>
      <c r="E5" s="25"/>
      <c r="F5" s="25"/>
      <c r="G5" s="25"/>
      <c r="H5" s="25"/>
      <c r="I5" s="25"/>
      <c r="J5" s="25"/>
      <c r="K5" s="25"/>
      <c r="L5" s="25"/>
      <c r="M5" s="25"/>
      <c r="N5" s="25"/>
      <c r="O5" s="25"/>
      <c r="P5" s="25"/>
      <c r="Q5" s="25"/>
      <c r="R5" s="25"/>
      <c r="S5" s="25"/>
      <c r="T5" s="25"/>
      <c r="U5" s="25"/>
      <c r="V5" s="25"/>
      <c r="W5" s="25"/>
      <c r="X5" s="25"/>
      <c r="Y5" s="25"/>
      <c r="Z5" s="25"/>
      <c r="AA5" s="25"/>
      <c r="AB5" s="25"/>
    </row>
    <row r="6" spans="1:28" ht="66" customHeight="1" thickBot="1">
      <c r="A6" s="313">
        <v>1</v>
      </c>
      <c r="B6" s="382" t="s">
        <v>131</v>
      </c>
      <c r="C6" s="383"/>
      <c r="D6" s="382" t="str">
        <f>+'Sección 1. Metas - Magnitud'!C7</f>
        <v>965 - MOVILIDAD TRANSPARENTE Y CONTRA LA CORRUPCIÓN</v>
      </c>
      <c r="E6" s="386"/>
      <c r="F6" s="383"/>
      <c r="G6" s="10"/>
      <c r="H6" s="10"/>
      <c r="I6" s="10"/>
      <c r="J6" s="10"/>
      <c r="K6" s="10"/>
      <c r="L6" s="10"/>
      <c r="M6" s="10"/>
      <c r="N6" s="5"/>
      <c r="O6" s="5"/>
      <c r="P6" s="5"/>
      <c r="Q6" s="5"/>
      <c r="R6" s="5"/>
      <c r="S6" s="5"/>
      <c r="T6" s="5"/>
      <c r="U6" s="5"/>
      <c r="V6" s="5"/>
      <c r="W6" s="5"/>
      <c r="X6" s="5"/>
      <c r="Y6" s="5"/>
      <c r="Z6" s="5"/>
      <c r="AA6" s="5"/>
      <c r="AB6" s="5"/>
    </row>
    <row r="7" spans="1:6" ht="45.75" customHeight="1" thickBot="1">
      <c r="A7" s="258">
        <v>39046000</v>
      </c>
      <c r="B7" s="384" t="s">
        <v>0</v>
      </c>
      <c r="C7" s="385"/>
      <c r="D7" s="382" t="str">
        <f>+'Sección 1. Metas - Magnitud'!C8</f>
        <v>SUBSECRETARÍA DE GESTIÓN CORPORATIVA 
OFICINA ASESORA DE PLANEACIÓN
OFICINA DE CONTROL INTERNO</v>
      </c>
      <c r="E7" s="386"/>
      <c r="F7" s="383"/>
    </row>
    <row r="8" spans="1:6" ht="56.25" customHeight="1" thickBot="1">
      <c r="A8" s="317">
        <v>0</v>
      </c>
      <c r="B8" s="355" t="s">
        <v>201</v>
      </c>
      <c r="C8" s="357"/>
      <c r="D8" s="382" t="str">
        <f>+'Sección 1. Metas - Magnitud'!C9</f>
        <v>SUBSECRETARÍA DE GESTIÓN CORPORATIVA</v>
      </c>
      <c r="E8" s="386"/>
      <c r="F8" s="383"/>
    </row>
    <row r="9" spans="1:6" ht="45.75" customHeight="1" thickBot="1">
      <c r="A9" s="320">
        <v>64634457</v>
      </c>
      <c r="B9" s="355" t="s">
        <v>202</v>
      </c>
      <c r="C9" s="357"/>
      <c r="D9" s="382" t="str">
        <f>+'Sección 1. Metas - Magnitud'!C10</f>
        <v>NASLY JENNIFER RUÍZ GONZÁLEZ</v>
      </c>
      <c r="E9" s="386"/>
      <c r="F9" s="383"/>
    </row>
    <row r="10" spans="1:28" s="50" customFormat="1" ht="38.25" customHeight="1">
      <c r="A10" s="322">
        <f>+A6+A8</f>
        <v>1</v>
      </c>
      <c r="B10" s="45"/>
      <c r="C10" s="46"/>
      <c r="D10" s="46"/>
      <c r="E10" s="46"/>
      <c r="F10" s="44"/>
      <c r="G10" s="47"/>
      <c r="H10" s="47"/>
      <c r="I10" s="47"/>
      <c r="J10" s="47"/>
      <c r="K10" s="47"/>
      <c r="L10" s="47"/>
      <c r="M10" s="47"/>
      <c r="N10" s="47"/>
      <c r="O10" s="47"/>
      <c r="P10" s="47"/>
      <c r="Q10" s="47"/>
      <c r="R10" s="47"/>
      <c r="S10" s="47"/>
      <c r="T10" s="47"/>
      <c r="U10" s="47"/>
      <c r="V10" s="47"/>
      <c r="W10" s="47"/>
      <c r="X10" s="47"/>
      <c r="Y10" s="47"/>
      <c r="Z10" s="47"/>
      <c r="AA10" s="47"/>
      <c r="AB10" s="47"/>
    </row>
    <row r="11" spans="1:28" s="332" customFormat="1" ht="36.75" customHeight="1">
      <c r="A11" s="313">
        <v>1</v>
      </c>
      <c r="B11" s="387" t="s">
        <v>212</v>
      </c>
      <c r="C11" s="387"/>
      <c r="D11" s="387"/>
      <c r="E11" s="387"/>
      <c r="F11" s="387"/>
      <c r="G11" s="387"/>
      <c r="H11" s="387"/>
      <c r="I11" s="387"/>
      <c r="J11" s="387"/>
      <c r="K11" s="387"/>
      <c r="L11" s="387"/>
      <c r="M11" s="387"/>
      <c r="N11" s="387" t="s">
        <v>475</v>
      </c>
      <c r="O11" s="387"/>
      <c r="P11" s="387"/>
      <c r="Q11" s="387"/>
      <c r="R11" s="387"/>
      <c r="S11" s="387"/>
      <c r="T11" s="387"/>
      <c r="U11" s="387"/>
      <c r="V11" s="387"/>
      <c r="W11" s="387"/>
      <c r="X11" s="387"/>
      <c r="Y11" s="387"/>
      <c r="Z11" s="387"/>
      <c r="AA11" s="387" t="s">
        <v>218</v>
      </c>
      <c r="AB11" s="387"/>
    </row>
    <row r="12" spans="1:28" s="332" customFormat="1" ht="38.25" customHeight="1">
      <c r="A12" s="258">
        <v>276759000</v>
      </c>
      <c r="B12" s="165" t="s">
        <v>123</v>
      </c>
      <c r="C12" s="165" t="s">
        <v>5</v>
      </c>
      <c r="D12" s="165" t="s">
        <v>243</v>
      </c>
      <c r="E12" s="165" t="s">
        <v>209</v>
      </c>
      <c r="F12" s="165" t="s">
        <v>210</v>
      </c>
      <c r="G12" s="165" t="s">
        <v>245</v>
      </c>
      <c r="H12" s="165" t="s">
        <v>246</v>
      </c>
      <c r="I12" s="165" t="s">
        <v>247</v>
      </c>
      <c r="J12" s="165" t="s">
        <v>248</v>
      </c>
      <c r="K12" s="165" t="s">
        <v>249</v>
      </c>
      <c r="L12" s="165" t="s">
        <v>161</v>
      </c>
      <c r="M12" s="165" t="s">
        <v>162</v>
      </c>
      <c r="N12" s="165" t="s">
        <v>141</v>
      </c>
      <c r="O12" s="165" t="s">
        <v>137</v>
      </c>
      <c r="P12" s="165" t="s">
        <v>138</v>
      </c>
      <c r="Q12" s="165" t="s">
        <v>139</v>
      </c>
      <c r="R12" s="165" t="s">
        <v>140</v>
      </c>
      <c r="S12" s="165" t="s">
        <v>113</v>
      </c>
      <c r="T12" s="165" t="s">
        <v>114</v>
      </c>
      <c r="U12" s="165" t="s">
        <v>115</v>
      </c>
      <c r="V12" s="165" t="s">
        <v>116</v>
      </c>
      <c r="W12" s="165" t="s">
        <v>117</v>
      </c>
      <c r="X12" s="165" t="s">
        <v>118</v>
      </c>
      <c r="Y12" s="165" t="s">
        <v>119</v>
      </c>
      <c r="Z12" s="165" t="s">
        <v>219</v>
      </c>
      <c r="AA12" s="165" t="s">
        <v>108</v>
      </c>
      <c r="AB12" s="165" t="s">
        <v>109</v>
      </c>
    </row>
    <row r="13" spans="1:28" s="335" customFormat="1" ht="57" customHeight="1">
      <c r="A13" s="317">
        <v>0</v>
      </c>
      <c r="B13" s="388">
        <f>+'[6]Sección 1. Metas - Magnitud'!A15</f>
        <v>8</v>
      </c>
      <c r="C13" s="389" t="str">
        <f>+'Sección 1. Metas - Magnitud'!J15</f>
        <v>Implementar el 100% de la estrategia anual sobre Transparencia, Ética y Probidad - TEP</v>
      </c>
      <c r="D13" s="390" t="str">
        <f>+'[6]8'!H16</f>
        <v>Constante</v>
      </c>
      <c r="E13" s="169" t="s">
        <v>127</v>
      </c>
      <c r="F13" s="312">
        <v>1</v>
      </c>
      <c r="G13" s="313">
        <v>1</v>
      </c>
      <c r="H13" s="313">
        <v>1</v>
      </c>
      <c r="I13" s="313">
        <v>1</v>
      </c>
      <c r="J13" s="313">
        <v>1</v>
      </c>
      <c r="K13" s="313">
        <v>1</v>
      </c>
      <c r="L13" s="314" t="s">
        <v>163</v>
      </c>
      <c r="M13" s="314" t="s">
        <v>163</v>
      </c>
      <c r="N13" s="333">
        <f>+'Sección 1. Metas - Magnitud'!M15</f>
        <v>0</v>
      </c>
      <c r="O13" s="333">
        <f>+'Sección 1. Metas - Magnitud'!N15</f>
        <v>0</v>
      </c>
      <c r="P13" s="333">
        <f>+'Sección 1. Metas - Magnitud'!O15</f>
        <v>0</v>
      </c>
      <c r="Q13" s="333">
        <f>+'Sección 1. Metas - Magnitud'!P15</f>
        <v>0</v>
      </c>
      <c r="R13" s="333">
        <f>+'Sección 1. Metas - Magnitud'!Q15</f>
        <v>0</v>
      </c>
      <c r="S13" s="333">
        <f>+'Sección 1. Metas - Magnitud'!R15</f>
        <v>0</v>
      </c>
      <c r="T13" s="333">
        <f>+'Sección 1. Metas - Magnitud'!S15</f>
        <v>0</v>
      </c>
      <c r="U13" s="333">
        <f>+'Sección 1. Metas - Magnitud'!T15</f>
        <v>0.5</v>
      </c>
      <c r="V13" s="333">
        <f>+'Sección 1. Metas - Magnitud'!U15</f>
        <v>0.4</v>
      </c>
      <c r="W13" s="333">
        <f>+'Sección 1. Metas - Magnitud'!V15</f>
        <v>0</v>
      </c>
      <c r="X13" s="333">
        <f>+'Sección 1. Metas - Magnitud'!W15</f>
        <v>0</v>
      </c>
      <c r="Y13" s="333">
        <f>+'Sección 1. Metas - Magnitud'!X15</f>
        <v>0</v>
      </c>
      <c r="Z13" s="334">
        <f>+SUM(N13:Y13)</f>
        <v>0.9</v>
      </c>
      <c r="AA13" s="391">
        <f>+Z14/I14</f>
        <v>1</v>
      </c>
      <c r="AB13" s="391">
        <f>+(G14+H14+Z14)/F14</f>
        <v>0.032126130681865456</v>
      </c>
    </row>
    <row r="14" spans="1:28" s="335" customFormat="1" ht="57" customHeight="1">
      <c r="A14" s="320">
        <v>23642133</v>
      </c>
      <c r="B14" s="388"/>
      <c r="C14" s="389"/>
      <c r="D14" s="390"/>
      <c r="E14" s="166" t="s">
        <v>128</v>
      </c>
      <c r="F14" s="315">
        <f>+SUM(G14:K14)</f>
        <v>4878707664.86277</v>
      </c>
      <c r="G14" s="263">
        <v>26768000</v>
      </c>
      <c r="H14" s="258">
        <v>90920000</v>
      </c>
      <c r="I14" s="258">
        <v>39046000</v>
      </c>
      <c r="J14" s="258">
        <v>1905885611.5673618</v>
      </c>
      <c r="K14" s="258">
        <v>2816088053.2954082</v>
      </c>
      <c r="L14" s="314" t="s">
        <v>163</v>
      </c>
      <c r="M14" s="314" t="s">
        <v>163</v>
      </c>
      <c r="N14" s="318">
        <v>0</v>
      </c>
      <c r="O14" s="318">
        <v>0</v>
      </c>
      <c r="P14" s="318">
        <v>0</v>
      </c>
      <c r="Q14" s="318">
        <v>0</v>
      </c>
      <c r="R14" s="318">
        <v>0</v>
      </c>
      <c r="S14" s="318">
        <v>0</v>
      </c>
      <c r="T14" s="318">
        <v>0</v>
      </c>
      <c r="U14" s="318">
        <v>28046000</v>
      </c>
      <c r="V14" s="318">
        <v>11000000</v>
      </c>
      <c r="W14" s="318"/>
      <c r="X14" s="318"/>
      <c r="Y14" s="318"/>
      <c r="Z14" s="336">
        <f>SUM(N14:Y14)</f>
        <v>39046000</v>
      </c>
      <c r="AA14" s="391"/>
      <c r="AB14" s="391"/>
    </row>
    <row r="15" spans="1:28" s="335" customFormat="1" ht="57" customHeight="1">
      <c r="A15" s="322">
        <f>+A11+A13</f>
        <v>1</v>
      </c>
      <c r="B15" s="388"/>
      <c r="C15" s="389"/>
      <c r="D15" s="390"/>
      <c r="E15" s="169" t="s">
        <v>235</v>
      </c>
      <c r="F15" s="316">
        <f>+SUM(G15:K15)</f>
        <v>0</v>
      </c>
      <c r="G15" s="317">
        <v>0</v>
      </c>
      <c r="H15" s="317">
        <v>0</v>
      </c>
      <c r="I15" s="317">
        <v>0</v>
      </c>
      <c r="J15" s="317">
        <v>0</v>
      </c>
      <c r="K15" s="317">
        <v>0</v>
      </c>
      <c r="L15" s="314" t="s">
        <v>163</v>
      </c>
      <c r="M15" s="314" t="s">
        <v>163</v>
      </c>
      <c r="N15" s="333">
        <v>0</v>
      </c>
      <c r="O15" s="333">
        <v>0</v>
      </c>
      <c r="P15" s="333">
        <v>0</v>
      </c>
      <c r="Q15" s="333">
        <v>0</v>
      </c>
      <c r="R15" s="333">
        <v>0</v>
      </c>
      <c r="S15" s="333">
        <v>0</v>
      </c>
      <c r="T15" s="333">
        <v>0</v>
      </c>
      <c r="U15" s="333">
        <v>0</v>
      </c>
      <c r="V15" s="333">
        <v>0</v>
      </c>
      <c r="W15" s="333">
        <v>0</v>
      </c>
      <c r="X15" s="333">
        <v>0</v>
      </c>
      <c r="Y15" s="333">
        <v>0</v>
      </c>
      <c r="Z15" s="334">
        <v>0</v>
      </c>
      <c r="AA15" s="391"/>
      <c r="AB15" s="391"/>
    </row>
    <row r="16" spans="1:28" s="335" customFormat="1" ht="57" customHeight="1">
      <c r="A16" s="337"/>
      <c r="B16" s="388"/>
      <c r="C16" s="389"/>
      <c r="D16" s="390"/>
      <c r="E16" s="183" t="s">
        <v>129</v>
      </c>
      <c r="F16" s="315">
        <f>+SUM(G16:K16)</f>
        <v>86659971</v>
      </c>
      <c r="G16" s="318">
        <v>0</v>
      </c>
      <c r="H16" s="319">
        <f>9120000+12905514</f>
        <v>22025514</v>
      </c>
      <c r="I16" s="320">
        <v>64634457</v>
      </c>
      <c r="J16" s="320">
        <v>0</v>
      </c>
      <c r="K16" s="320">
        <v>0</v>
      </c>
      <c r="L16" s="321">
        <v>0</v>
      </c>
      <c r="M16" s="321">
        <f>+I16-L16</f>
        <v>64634457</v>
      </c>
      <c r="N16" s="318">
        <v>0</v>
      </c>
      <c r="O16" s="318">
        <v>0</v>
      </c>
      <c r="P16" s="318">
        <v>0</v>
      </c>
      <c r="Q16" s="318">
        <v>13811332</v>
      </c>
      <c r="R16" s="318">
        <v>6866891</v>
      </c>
      <c r="S16" s="318">
        <v>0</v>
      </c>
      <c r="T16" s="318">
        <v>1206241</v>
      </c>
      <c r="U16" s="318">
        <v>20124897</v>
      </c>
      <c r="V16" s="318">
        <v>1519935</v>
      </c>
      <c r="W16" s="318"/>
      <c r="X16" s="318"/>
      <c r="Y16" s="318"/>
      <c r="Z16" s="336">
        <f>SUM(N16:Y16)</f>
        <v>43529296</v>
      </c>
      <c r="AA16" s="391"/>
      <c r="AB16" s="391"/>
    </row>
    <row r="17" spans="1:28" s="335" customFormat="1" ht="57" customHeight="1">
      <c r="A17" s="337"/>
      <c r="B17" s="388"/>
      <c r="C17" s="389"/>
      <c r="D17" s="390"/>
      <c r="E17" s="171" t="s">
        <v>236</v>
      </c>
      <c r="F17" s="322">
        <f aca="true" t="shared" si="0" ref="F17:K17">+F13+F15</f>
        <v>1</v>
      </c>
      <c r="G17" s="323">
        <f t="shared" si="0"/>
        <v>1</v>
      </c>
      <c r="H17" s="322">
        <f t="shared" si="0"/>
        <v>1</v>
      </c>
      <c r="I17" s="322">
        <v>1</v>
      </c>
      <c r="J17" s="322">
        <f t="shared" si="0"/>
        <v>1</v>
      </c>
      <c r="K17" s="322">
        <f t="shared" si="0"/>
        <v>1</v>
      </c>
      <c r="L17" s="324" t="s">
        <v>163</v>
      </c>
      <c r="M17" s="324" t="s">
        <v>163</v>
      </c>
      <c r="N17" s="338">
        <v>0</v>
      </c>
      <c r="O17" s="338">
        <v>0</v>
      </c>
      <c r="P17" s="338">
        <v>0</v>
      </c>
      <c r="Q17" s="338">
        <v>0</v>
      </c>
      <c r="R17" s="338">
        <v>0</v>
      </c>
      <c r="S17" s="338">
        <v>0</v>
      </c>
      <c r="T17" s="338">
        <v>0</v>
      </c>
      <c r="U17" s="338">
        <v>0</v>
      </c>
      <c r="V17" s="338">
        <v>0</v>
      </c>
      <c r="W17" s="338">
        <v>0</v>
      </c>
      <c r="X17" s="338">
        <v>0</v>
      </c>
      <c r="Y17" s="338">
        <v>0</v>
      </c>
      <c r="Z17" s="338">
        <v>0</v>
      </c>
      <c r="AA17" s="391"/>
      <c r="AB17" s="391"/>
    </row>
    <row r="18" spans="1:28" s="335" customFormat="1" ht="57" customHeight="1">
      <c r="A18" s="339"/>
      <c r="B18" s="388">
        <f>+'[6]Sección 1. Metas - Magnitud'!A18</f>
        <v>9</v>
      </c>
      <c r="C18" s="389" t="str">
        <f>+'Sección 1. Metas - Magnitud'!J18:J20</f>
        <v>Implementar el 100% de la estrategia anual para la sostenibilidad del Subsistema de Control Interno</v>
      </c>
      <c r="D18" s="390" t="s">
        <v>259</v>
      </c>
      <c r="E18" s="169" t="s">
        <v>127</v>
      </c>
      <c r="F18" s="316">
        <v>1</v>
      </c>
      <c r="G18" s="317">
        <v>1</v>
      </c>
      <c r="H18" s="313">
        <v>1</v>
      </c>
      <c r="I18" s="313">
        <v>1</v>
      </c>
      <c r="J18" s="313">
        <v>1</v>
      </c>
      <c r="K18" s="313">
        <v>1</v>
      </c>
      <c r="L18" s="314" t="s">
        <v>163</v>
      </c>
      <c r="M18" s="314" t="s">
        <v>163</v>
      </c>
      <c r="N18" s="333">
        <f>+'Sección 1. Metas - Magnitud'!M18</f>
        <v>0</v>
      </c>
      <c r="O18" s="333">
        <f>+'Sección 1. Metas - Magnitud'!N18</f>
        <v>0</v>
      </c>
      <c r="P18" s="333">
        <f>+'Sección 1. Metas - Magnitud'!O18</f>
        <v>0.25</v>
      </c>
      <c r="Q18" s="333">
        <f>+'Sección 1. Metas - Magnitud'!P18</f>
        <v>0</v>
      </c>
      <c r="R18" s="333">
        <f>+'Sección 1. Metas - Magnitud'!Q18</f>
        <v>0</v>
      </c>
      <c r="S18" s="333">
        <f>+'Sección 1. Metas - Magnitud'!R18</f>
        <v>0.25</v>
      </c>
      <c r="T18" s="333">
        <f>+'Sección 1. Metas - Magnitud'!S18</f>
        <v>0</v>
      </c>
      <c r="U18" s="333">
        <f>+'Sección 1. Metas - Magnitud'!T18</f>
        <v>0</v>
      </c>
      <c r="V18" s="333">
        <f>+'Sección 1. Metas - Magnitud'!U18</f>
        <v>0</v>
      </c>
      <c r="W18" s="333">
        <f>+'Sección 1. Metas - Magnitud'!V18</f>
        <v>0</v>
      </c>
      <c r="X18" s="333">
        <f>+'Sección 1. Metas - Magnitud'!W18</f>
        <v>0</v>
      </c>
      <c r="Y18" s="333">
        <f>+'Sección 1. Metas - Magnitud'!X18</f>
        <v>0</v>
      </c>
      <c r="Z18" s="334">
        <f>+SUM(N18:Y18)</f>
        <v>0.5</v>
      </c>
      <c r="AA18" s="391">
        <f>+Z19/I19</f>
        <v>1</v>
      </c>
      <c r="AB18" s="391">
        <f>+(G19+H19+Z19)/F19</f>
        <v>0.4705017205787828</v>
      </c>
    </row>
    <row r="19" spans="1:28" s="335" customFormat="1" ht="57" customHeight="1">
      <c r="A19" s="339"/>
      <c r="B19" s="388"/>
      <c r="C19" s="389"/>
      <c r="D19" s="390"/>
      <c r="E19" s="166" t="s">
        <v>128</v>
      </c>
      <c r="F19" s="315">
        <f>+SUM(G19:K19)</f>
        <v>1334896285.2407532</v>
      </c>
      <c r="G19" s="318">
        <v>80231999</v>
      </c>
      <c r="H19" s="258">
        <v>271080000</v>
      </c>
      <c r="I19" s="258">
        <v>276759000</v>
      </c>
      <c r="J19" s="258">
        <v>706825286.2407532</v>
      </c>
      <c r="K19" s="258">
        <v>0</v>
      </c>
      <c r="L19" s="314" t="s">
        <v>163</v>
      </c>
      <c r="M19" s="314" t="s">
        <v>163</v>
      </c>
      <c r="N19" s="318">
        <v>181928000</v>
      </c>
      <c r="O19" s="318">
        <v>0</v>
      </c>
      <c r="P19" s="318">
        <v>9780000</v>
      </c>
      <c r="Q19" s="318">
        <v>0</v>
      </c>
      <c r="R19" s="318">
        <v>0</v>
      </c>
      <c r="S19" s="318">
        <v>-26200000</v>
      </c>
      <c r="T19" s="318">
        <v>97146000</v>
      </c>
      <c r="U19" s="318">
        <v>0</v>
      </c>
      <c r="V19" s="318">
        <v>14105000</v>
      </c>
      <c r="W19" s="318"/>
      <c r="X19" s="318"/>
      <c r="Y19" s="318"/>
      <c r="Z19" s="336">
        <f>SUM(N19:Y19)</f>
        <v>276759000</v>
      </c>
      <c r="AA19" s="391"/>
      <c r="AB19" s="391"/>
    </row>
    <row r="20" spans="1:28" s="335" customFormat="1" ht="57" customHeight="1">
      <c r="A20" s="339"/>
      <c r="B20" s="388"/>
      <c r="C20" s="389"/>
      <c r="D20" s="390"/>
      <c r="E20" s="169" t="s">
        <v>235</v>
      </c>
      <c r="F20" s="316">
        <f>+SUM(G20:K20)</f>
        <v>0</v>
      </c>
      <c r="G20" s="317">
        <v>0</v>
      </c>
      <c r="H20" s="317">
        <v>0</v>
      </c>
      <c r="I20" s="317">
        <v>0</v>
      </c>
      <c r="J20" s="317">
        <v>0</v>
      </c>
      <c r="K20" s="317">
        <v>0</v>
      </c>
      <c r="L20" s="314" t="s">
        <v>163</v>
      </c>
      <c r="M20" s="314" t="s">
        <v>163</v>
      </c>
      <c r="N20" s="333">
        <v>0</v>
      </c>
      <c r="O20" s="333">
        <v>0</v>
      </c>
      <c r="P20" s="333">
        <v>0</v>
      </c>
      <c r="Q20" s="333">
        <v>0</v>
      </c>
      <c r="R20" s="333">
        <v>0</v>
      </c>
      <c r="S20" s="333">
        <v>0</v>
      </c>
      <c r="T20" s="333">
        <v>0</v>
      </c>
      <c r="U20" s="333">
        <v>0</v>
      </c>
      <c r="V20" s="333">
        <v>0</v>
      </c>
      <c r="W20" s="333">
        <v>0</v>
      </c>
      <c r="X20" s="333">
        <v>0</v>
      </c>
      <c r="Y20" s="333">
        <v>0</v>
      </c>
      <c r="Z20" s="334">
        <v>0</v>
      </c>
      <c r="AA20" s="391"/>
      <c r="AB20" s="391"/>
    </row>
    <row r="21" spans="1:28" s="335" customFormat="1" ht="57" customHeight="1">
      <c r="A21" s="339"/>
      <c r="B21" s="388"/>
      <c r="C21" s="389"/>
      <c r="D21" s="390"/>
      <c r="E21" s="183" t="s">
        <v>129</v>
      </c>
      <c r="F21" s="315">
        <f>+SUM(G21:K21)</f>
        <v>99413732</v>
      </c>
      <c r="G21" s="318">
        <v>0</v>
      </c>
      <c r="H21" s="319">
        <f>69080999+6690600</f>
        <v>75771599</v>
      </c>
      <c r="I21" s="320">
        <v>23642133</v>
      </c>
      <c r="J21" s="320">
        <v>0</v>
      </c>
      <c r="K21" s="320">
        <v>0</v>
      </c>
      <c r="L21" s="321">
        <v>0</v>
      </c>
      <c r="M21" s="321">
        <f>+I21-L21</f>
        <v>23642133</v>
      </c>
      <c r="N21" s="318">
        <v>0</v>
      </c>
      <c r="O21" s="318">
        <v>15929333</v>
      </c>
      <c r="P21" s="318">
        <v>1956000</v>
      </c>
      <c r="Q21" s="318">
        <v>1564800</v>
      </c>
      <c r="R21" s="318">
        <v>0</v>
      </c>
      <c r="S21" s="318">
        <v>0</v>
      </c>
      <c r="T21" s="318">
        <v>0</v>
      </c>
      <c r="U21" s="318">
        <v>0</v>
      </c>
      <c r="V21" s="318">
        <v>0</v>
      </c>
      <c r="W21" s="318"/>
      <c r="X21" s="318"/>
      <c r="Y21" s="318"/>
      <c r="Z21" s="336">
        <f>SUM(N21:Y21)</f>
        <v>19450133</v>
      </c>
      <c r="AA21" s="391"/>
      <c r="AB21" s="391"/>
    </row>
    <row r="22" spans="1:28" s="335" customFormat="1" ht="57" customHeight="1">
      <c r="A22" s="339"/>
      <c r="B22" s="388"/>
      <c r="C22" s="389"/>
      <c r="D22" s="390"/>
      <c r="E22" s="171" t="s">
        <v>236</v>
      </c>
      <c r="F22" s="322">
        <f aca="true" t="shared" si="1" ref="F22:K22">+F18+F20</f>
        <v>1</v>
      </c>
      <c r="G22" s="323">
        <f t="shared" si="1"/>
        <v>1</v>
      </c>
      <c r="H22" s="322">
        <f t="shared" si="1"/>
        <v>1</v>
      </c>
      <c r="I22" s="322">
        <v>1</v>
      </c>
      <c r="J22" s="322">
        <f t="shared" si="1"/>
        <v>1</v>
      </c>
      <c r="K22" s="322">
        <f t="shared" si="1"/>
        <v>1</v>
      </c>
      <c r="L22" s="324" t="s">
        <v>163</v>
      </c>
      <c r="M22" s="324" t="s">
        <v>163</v>
      </c>
      <c r="N22" s="338">
        <v>0</v>
      </c>
      <c r="O22" s="338">
        <v>0</v>
      </c>
      <c r="P22" s="338">
        <v>0</v>
      </c>
      <c r="Q22" s="338">
        <v>0</v>
      </c>
      <c r="R22" s="338">
        <v>0</v>
      </c>
      <c r="S22" s="338">
        <v>0</v>
      </c>
      <c r="T22" s="338">
        <v>0</v>
      </c>
      <c r="U22" s="338">
        <v>0</v>
      </c>
      <c r="V22" s="338">
        <v>0</v>
      </c>
      <c r="W22" s="338">
        <v>0</v>
      </c>
      <c r="X22" s="338">
        <v>0</v>
      </c>
      <c r="Y22" s="338">
        <v>0</v>
      </c>
      <c r="Z22" s="338">
        <v>0</v>
      </c>
      <c r="AA22" s="391"/>
      <c r="AB22" s="391"/>
    </row>
    <row r="23" spans="1:28" s="335" customFormat="1" ht="57" customHeight="1">
      <c r="A23" s="337"/>
      <c r="B23" s="325"/>
      <c r="C23" s="325"/>
      <c r="D23" s="325"/>
      <c r="E23" s="167" t="s">
        <v>206</v>
      </c>
      <c r="F23" s="326">
        <f aca="true" t="shared" si="2" ref="F23:K23">+F14+F19</f>
        <v>6213603950.103523</v>
      </c>
      <c r="G23" s="326">
        <f t="shared" si="2"/>
        <v>106999999</v>
      </c>
      <c r="H23" s="326">
        <f t="shared" si="2"/>
        <v>362000000</v>
      </c>
      <c r="I23" s="326">
        <f t="shared" si="2"/>
        <v>315805000</v>
      </c>
      <c r="J23" s="326">
        <f t="shared" si="2"/>
        <v>2612710897.808115</v>
      </c>
      <c r="K23" s="326">
        <f t="shared" si="2"/>
        <v>2816088053.2954082</v>
      </c>
      <c r="L23" s="324" t="s">
        <v>163</v>
      </c>
      <c r="M23" s="324" t="s">
        <v>163</v>
      </c>
      <c r="N23" s="326">
        <f>+N14+N19</f>
        <v>181928000</v>
      </c>
      <c r="O23" s="326">
        <f aca="true" t="shared" si="3" ref="O23:Y23">+O14+O19</f>
        <v>0</v>
      </c>
      <c r="P23" s="326">
        <f t="shared" si="3"/>
        <v>9780000</v>
      </c>
      <c r="Q23" s="326">
        <f t="shared" si="3"/>
        <v>0</v>
      </c>
      <c r="R23" s="326">
        <f t="shared" si="3"/>
        <v>0</v>
      </c>
      <c r="S23" s="326">
        <f t="shared" si="3"/>
        <v>-26200000</v>
      </c>
      <c r="T23" s="326">
        <f t="shared" si="3"/>
        <v>97146000</v>
      </c>
      <c r="U23" s="326">
        <f t="shared" si="3"/>
        <v>28046000</v>
      </c>
      <c r="V23" s="326">
        <f t="shared" si="3"/>
        <v>25105000</v>
      </c>
      <c r="W23" s="326">
        <f t="shared" si="3"/>
        <v>0</v>
      </c>
      <c r="X23" s="326">
        <f t="shared" si="3"/>
        <v>0</v>
      </c>
      <c r="Y23" s="326">
        <f t="shared" si="3"/>
        <v>0</v>
      </c>
      <c r="Z23" s="326">
        <f>+Z14+Z19</f>
        <v>315805000</v>
      </c>
      <c r="AA23" s="340">
        <f>+Z23/I23</f>
        <v>1</v>
      </c>
      <c r="AB23" s="340">
        <f>+(G23+H23+Z23)/F23</f>
        <v>0.12630431635201414</v>
      </c>
    </row>
    <row r="24" spans="1:28" s="335" customFormat="1" ht="57" customHeight="1">
      <c r="A24" s="337"/>
      <c r="B24" s="325"/>
      <c r="C24" s="325"/>
      <c r="D24" s="325"/>
      <c r="E24" s="167" t="s">
        <v>207</v>
      </c>
      <c r="F24" s="326">
        <f aca="true" t="shared" si="4" ref="F24:M24">+F16+F21</f>
        <v>186073703</v>
      </c>
      <c r="G24" s="326">
        <f t="shared" si="4"/>
        <v>0</v>
      </c>
      <c r="H24" s="326">
        <f t="shared" si="4"/>
        <v>97797113</v>
      </c>
      <c r="I24" s="326">
        <f t="shared" si="4"/>
        <v>88276590</v>
      </c>
      <c r="J24" s="326">
        <f t="shared" si="4"/>
        <v>0</v>
      </c>
      <c r="K24" s="326">
        <f t="shared" si="4"/>
        <v>0</v>
      </c>
      <c r="L24" s="327">
        <f t="shared" si="4"/>
        <v>0</v>
      </c>
      <c r="M24" s="327">
        <f t="shared" si="4"/>
        <v>88276590</v>
      </c>
      <c r="N24" s="326">
        <f>+N16+N21</f>
        <v>0</v>
      </c>
      <c r="O24" s="326">
        <f aca="true" t="shared" si="5" ref="O24:Z24">+O16+O21</f>
        <v>15929333</v>
      </c>
      <c r="P24" s="326">
        <f t="shared" si="5"/>
        <v>1956000</v>
      </c>
      <c r="Q24" s="326">
        <f t="shared" si="5"/>
        <v>15376132</v>
      </c>
      <c r="R24" s="326">
        <f t="shared" si="5"/>
        <v>6866891</v>
      </c>
      <c r="S24" s="326">
        <f t="shared" si="5"/>
        <v>0</v>
      </c>
      <c r="T24" s="326">
        <f t="shared" si="5"/>
        <v>1206241</v>
      </c>
      <c r="U24" s="326">
        <f t="shared" si="5"/>
        <v>20124897</v>
      </c>
      <c r="V24" s="326">
        <f t="shared" si="5"/>
        <v>1519935</v>
      </c>
      <c r="W24" s="326">
        <f t="shared" si="5"/>
        <v>0</v>
      </c>
      <c r="X24" s="326">
        <f t="shared" si="5"/>
        <v>0</v>
      </c>
      <c r="Y24" s="326">
        <f t="shared" si="5"/>
        <v>0</v>
      </c>
      <c r="Z24" s="326">
        <f t="shared" si="5"/>
        <v>62979429</v>
      </c>
      <c r="AA24" s="340">
        <f>+Z24/I24</f>
        <v>0.7134329611055433</v>
      </c>
      <c r="AB24" s="340">
        <f>+(G24+H24+Z24)/F24</f>
        <v>0.8640476295567676</v>
      </c>
    </row>
    <row r="25" spans="1:28" s="331" customFormat="1" ht="12">
      <c r="A25" s="40"/>
      <c r="B25" s="40"/>
      <c r="C25" s="40"/>
      <c r="D25" s="40"/>
      <c r="E25" s="40"/>
      <c r="F25" s="41"/>
      <c r="G25" s="41"/>
      <c r="H25" s="41"/>
      <c r="I25" s="41"/>
      <c r="J25" s="41"/>
      <c r="K25" s="41"/>
      <c r="L25" s="41"/>
      <c r="M25" s="41"/>
      <c r="N25" s="41"/>
      <c r="O25" s="41"/>
      <c r="P25" s="41"/>
      <c r="Q25" s="41"/>
      <c r="R25" s="41"/>
      <c r="S25" s="41"/>
      <c r="T25" s="41"/>
      <c r="U25" s="41"/>
      <c r="V25" s="41"/>
      <c r="W25" s="41"/>
      <c r="X25" s="41"/>
      <c r="Y25" s="41"/>
      <c r="Z25" s="41"/>
      <c r="AA25" s="41"/>
      <c r="AB25" s="41"/>
    </row>
    <row r="26" spans="1:28" s="331" customFormat="1" ht="12">
      <c r="A26" s="40"/>
      <c r="B26" s="40"/>
      <c r="C26" s="40"/>
      <c r="D26" s="40"/>
      <c r="E26" s="40"/>
      <c r="F26" s="41"/>
      <c r="G26" s="41"/>
      <c r="H26" s="41"/>
      <c r="I26" s="41"/>
      <c r="J26" s="41"/>
      <c r="K26" s="41"/>
      <c r="L26" s="41"/>
      <c r="M26" s="41"/>
      <c r="N26" s="41"/>
      <c r="O26" s="41"/>
      <c r="P26" s="41"/>
      <c r="Q26" s="41"/>
      <c r="R26" s="41"/>
      <c r="S26" s="41"/>
      <c r="T26" s="41"/>
      <c r="U26" s="41"/>
      <c r="V26" s="41"/>
      <c r="W26" s="41"/>
      <c r="X26" s="41"/>
      <c r="Y26" s="41"/>
      <c r="Z26" s="41"/>
      <c r="AA26" s="41"/>
      <c r="AB26" s="41"/>
    </row>
    <row r="27" spans="1:28" s="331" customFormat="1" ht="12">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row>
    <row r="28" spans="1:28" s="331" customFormat="1" ht="12">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row>
  </sheetData>
  <sheetProtection/>
  <mergeCells count="28">
    <mergeCell ref="AA1:AB4"/>
    <mergeCell ref="D1:Z1"/>
    <mergeCell ref="D2:Z2"/>
    <mergeCell ref="D3:Z3"/>
    <mergeCell ref="D4:M4"/>
    <mergeCell ref="N4:Z4"/>
    <mergeCell ref="AB18:AB22"/>
    <mergeCell ref="B18:B22"/>
    <mergeCell ref="C18:C22"/>
    <mergeCell ref="D18:D22"/>
    <mergeCell ref="AA18:AA22"/>
    <mergeCell ref="AB13:AB17"/>
    <mergeCell ref="D8:F8"/>
    <mergeCell ref="AA11:AB11"/>
    <mergeCell ref="B13:B17"/>
    <mergeCell ref="C13:C17"/>
    <mergeCell ref="D13:D17"/>
    <mergeCell ref="AA13:AA17"/>
    <mergeCell ref="B6:C6"/>
    <mergeCell ref="B7:C7"/>
    <mergeCell ref="D6:F6"/>
    <mergeCell ref="D7:F7"/>
    <mergeCell ref="N11:Z11"/>
    <mergeCell ref="B1:C4"/>
    <mergeCell ref="B9:C9"/>
    <mergeCell ref="D9:F9"/>
    <mergeCell ref="B11:M11"/>
    <mergeCell ref="B8:C8"/>
  </mergeCells>
  <printOptions horizontalCentered="1"/>
  <pageMargins left="0.31496062992125984" right="0.31496062992125984" top="0.7480314960629921" bottom="0.7480314960629921" header="0.31496062992125984" footer="0.31496062992125984"/>
  <pageSetup fitToHeight="1" fitToWidth="1" horizontalDpi="600" verticalDpi="600" orientation="portrait" scale="59" r:id="rId4"/>
  <headerFooter>
    <oddFooter>&amp;L&amp;"Arial,Normal"&amp;7PE01-PR01-F01&amp;C&amp;"Arial,Normal"&amp;7Versión Impresa no controlada, verificar su vigencia en el listado Maestro de Documentos&amp;RPag &amp;P de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2:AF15"/>
  <sheetViews>
    <sheetView showGridLines="0" zoomScale="80" zoomScaleNormal="80" zoomScaleSheetLayoutView="80" zoomScalePageLayoutView="0" workbookViewId="0" topLeftCell="A1">
      <selection activeCell="A1" sqref="A1"/>
    </sheetView>
  </sheetViews>
  <sheetFormatPr defaultColWidth="11.421875" defaultRowHeight="15"/>
  <cols>
    <col min="1" max="1" width="15.8515625" style="5" customWidth="1"/>
    <col min="2" max="2" width="23.140625" style="5" customWidth="1"/>
    <col min="3" max="3" width="16.140625" style="5" customWidth="1"/>
    <col min="4" max="4" width="16.421875" style="6" customWidth="1"/>
    <col min="5" max="5" width="17.421875" style="5" customWidth="1"/>
    <col min="6" max="7" width="17.140625" style="5" customWidth="1"/>
    <col min="8" max="8" width="16.57421875" style="5" customWidth="1"/>
    <col min="9" max="9" width="18.140625" style="5" customWidth="1"/>
    <col min="10" max="14" width="13.8515625" style="5" customWidth="1"/>
    <col min="15" max="16" width="6.57421875" style="5" customWidth="1"/>
    <col min="17" max="17" width="7.00390625" style="5" customWidth="1"/>
    <col min="18" max="26" width="6.57421875" style="5" customWidth="1"/>
    <col min="27" max="27" width="11.57421875" style="5" customWidth="1"/>
    <col min="28" max="28" width="14.8515625" style="5" customWidth="1"/>
    <col min="29" max="29" width="14.421875" style="5" customWidth="1"/>
    <col min="30" max="30" width="36.57421875" style="5" customWidth="1"/>
    <col min="31" max="32" width="33.421875" style="5" customWidth="1"/>
    <col min="33" max="16384" width="11.421875" style="5" customWidth="1"/>
  </cols>
  <sheetData>
    <row r="2" spans="1:32" s="17" customFormat="1" ht="39.75" customHeight="1">
      <c r="A2" s="362"/>
      <c r="B2" s="362"/>
      <c r="C2" s="363" t="s">
        <v>144</v>
      </c>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406"/>
    </row>
    <row r="3" spans="1:32" s="17" customFormat="1" ht="40.5" customHeight="1">
      <c r="A3" s="362"/>
      <c r="B3" s="362"/>
      <c r="C3" s="363" t="s">
        <v>145</v>
      </c>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407"/>
    </row>
    <row r="4" spans="1:32" s="17" customFormat="1" ht="42.75" customHeight="1">
      <c r="A4" s="362"/>
      <c r="B4" s="362"/>
      <c r="C4" s="363" t="s">
        <v>418</v>
      </c>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407"/>
    </row>
    <row r="5" spans="1:32" s="17" customFormat="1" ht="33.75" customHeight="1">
      <c r="A5" s="362"/>
      <c r="B5" s="362"/>
      <c r="C5" s="369" t="s">
        <v>203</v>
      </c>
      <c r="D5" s="369"/>
      <c r="E5" s="369"/>
      <c r="F5" s="369"/>
      <c r="G5" s="369"/>
      <c r="H5" s="369"/>
      <c r="I5" s="369"/>
      <c r="J5" s="369"/>
      <c r="K5" s="369"/>
      <c r="L5" s="369"/>
      <c r="M5" s="369"/>
      <c r="N5" s="369"/>
      <c r="O5" s="369"/>
      <c r="P5" s="369"/>
      <c r="Q5" s="369"/>
      <c r="R5" s="415" t="s">
        <v>398</v>
      </c>
      <c r="S5" s="415"/>
      <c r="T5" s="415"/>
      <c r="U5" s="415"/>
      <c r="V5" s="415"/>
      <c r="W5" s="415"/>
      <c r="X5" s="415"/>
      <c r="Y5" s="415"/>
      <c r="Z5" s="415"/>
      <c r="AA5" s="415"/>
      <c r="AB5" s="415"/>
      <c r="AC5" s="415"/>
      <c r="AD5" s="415"/>
      <c r="AE5" s="415"/>
      <c r="AF5" s="408"/>
    </row>
    <row r="6" ht="30.75" customHeight="1"/>
    <row r="7" spans="2:7" ht="41.25" customHeight="1">
      <c r="B7" s="101" t="s">
        <v>220</v>
      </c>
      <c r="C7" s="405" t="str">
        <f>+'Sección 1. Metas - Magnitud'!B15</f>
        <v>07- Eje Transversal Gobierno legítimo, fortalecimiento local y eficiencia</v>
      </c>
      <c r="D7" s="405"/>
      <c r="E7" s="405"/>
      <c r="F7" s="405"/>
      <c r="G7" s="405"/>
    </row>
    <row r="8" spans="2:7" ht="41.25" customHeight="1">
      <c r="B8" s="101" t="s">
        <v>2</v>
      </c>
      <c r="C8" s="405" t="str">
        <f>+'Sección 1. Metas - Magnitud'!C15</f>
        <v>42 - Transparencia, Gestión Pública y Servicio a la Ciudaanía</v>
      </c>
      <c r="D8" s="405"/>
      <c r="E8" s="405"/>
      <c r="F8" s="405"/>
      <c r="G8" s="405"/>
    </row>
    <row r="9" spans="2:7" ht="41.25" customHeight="1">
      <c r="B9" s="102" t="s">
        <v>208</v>
      </c>
      <c r="C9" s="405" t="str">
        <f>+'Sección 1. Metas - Magnitud'!D15</f>
        <v>188 - Servicio a la ciudadanía para la movilidad</v>
      </c>
      <c r="D9" s="405"/>
      <c r="E9" s="405"/>
      <c r="F9" s="405"/>
      <c r="G9" s="405"/>
    </row>
    <row r="10" spans="1:29" s="50" customFormat="1" ht="24.75" customHeight="1">
      <c r="A10" s="48"/>
      <c r="B10" s="48"/>
      <c r="C10" s="48"/>
      <c r="D10" s="48"/>
      <c r="E10" s="49"/>
      <c r="F10" s="49"/>
      <c r="G10" s="49"/>
      <c r="H10" s="49"/>
      <c r="I10" s="49"/>
      <c r="J10" s="49"/>
      <c r="K10" s="49"/>
      <c r="L10" s="49"/>
      <c r="M10" s="49"/>
      <c r="N10" s="49"/>
      <c r="O10" s="49"/>
      <c r="P10" s="49"/>
      <c r="Q10" s="49"/>
      <c r="R10" s="49"/>
      <c r="S10" s="49"/>
      <c r="T10" s="49"/>
      <c r="U10" s="49"/>
      <c r="V10" s="49"/>
      <c r="W10" s="49"/>
      <c r="X10" s="49"/>
      <c r="Y10" s="49"/>
      <c r="Z10" s="49"/>
      <c r="AA10" s="49"/>
      <c r="AB10" s="49"/>
      <c r="AC10" s="49"/>
    </row>
    <row r="11" spans="1:32" s="51" customFormat="1" ht="35.25" customHeight="1">
      <c r="A11" s="409" t="s">
        <v>229</v>
      </c>
      <c r="B11" s="410"/>
      <c r="C11" s="410"/>
      <c r="D11" s="410"/>
      <c r="E11" s="410"/>
      <c r="F11" s="410"/>
      <c r="G11" s="410"/>
      <c r="H11" s="411"/>
      <c r="I11" s="412" t="s">
        <v>224</v>
      </c>
      <c r="J11" s="413"/>
      <c r="K11" s="413"/>
      <c r="L11" s="413"/>
      <c r="M11" s="413"/>
      <c r="N11" s="414"/>
      <c r="O11" s="416" t="s">
        <v>230</v>
      </c>
      <c r="P11" s="416"/>
      <c r="Q11" s="416"/>
      <c r="R11" s="416"/>
      <c r="S11" s="416"/>
      <c r="T11" s="416"/>
      <c r="U11" s="416"/>
      <c r="V11" s="416"/>
      <c r="W11" s="416"/>
      <c r="X11" s="416"/>
      <c r="Y11" s="416"/>
      <c r="Z11" s="416"/>
      <c r="AA11" s="416"/>
      <c r="AB11" s="416"/>
      <c r="AC11" s="416"/>
      <c r="AD11" s="409" t="s">
        <v>121</v>
      </c>
      <c r="AE11" s="410"/>
      <c r="AF11" s="411"/>
    </row>
    <row r="12" spans="1:32" s="51" customFormat="1" ht="49.5" customHeight="1">
      <c r="A12" s="162" t="s">
        <v>223</v>
      </c>
      <c r="B12" s="162" t="s">
        <v>180</v>
      </c>
      <c r="C12" s="162" t="s">
        <v>222</v>
      </c>
      <c r="D12" s="162" t="s">
        <v>221</v>
      </c>
      <c r="E12" s="162" t="s">
        <v>179</v>
      </c>
      <c r="F12" s="162" t="s">
        <v>4</v>
      </c>
      <c r="G12" s="162" t="s">
        <v>3</v>
      </c>
      <c r="H12" s="162" t="s">
        <v>244</v>
      </c>
      <c r="I12" s="163" t="s">
        <v>210</v>
      </c>
      <c r="J12" s="163" t="s">
        <v>213</v>
      </c>
      <c r="K12" s="163" t="s">
        <v>214</v>
      </c>
      <c r="L12" s="163" t="s">
        <v>215</v>
      </c>
      <c r="M12" s="163" t="s">
        <v>216</v>
      </c>
      <c r="N12" s="163" t="s">
        <v>217</v>
      </c>
      <c r="O12" s="163" t="s">
        <v>141</v>
      </c>
      <c r="P12" s="163" t="s">
        <v>137</v>
      </c>
      <c r="Q12" s="163" t="s">
        <v>138</v>
      </c>
      <c r="R12" s="163" t="s">
        <v>139</v>
      </c>
      <c r="S12" s="163" t="s">
        <v>140</v>
      </c>
      <c r="T12" s="163" t="s">
        <v>113</v>
      </c>
      <c r="U12" s="163" t="s">
        <v>114</v>
      </c>
      <c r="V12" s="163" t="s">
        <v>115</v>
      </c>
      <c r="W12" s="163" t="s">
        <v>116</v>
      </c>
      <c r="X12" s="163" t="s">
        <v>117</v>
      </c>
      <c r="Y12" s="163" t="s">
        <v>118</v>
      </c>
      <c r="Z12" s="163" t="s">
        <v>119</v>
      </c>
      <c r="AA12" s="163" t="s">
        <v>225</v>
      </c>
      <c r="AB12" s="184" t="s">
        <v>108</v>
      </c>
      <c r="AC12" s="163" t="s">
        <v>109</v>
      </c>
      <c r="AD12" s="162" t="s">
        <v>110</v>
      </c>
      <c r="AE12" s="162" t="s">
        <v>112</v>
      </c>
      <c r="AF12" s="162" t="s">
        <v>111</v>
      </c>
    </row>
    <row r="13" spans="1:32" s="52" customFormat="1" ht="148.5" customHeight="1">
      <c r="A13" s="186" t="s">
        <v>368</v>
      </c>
      <c r="B13" s="186" t="s">
        <v>393</v>
      </c>
      <c r="C13" s="186">
        <v>255</v>
      </c>
      <c r="D13" s="186" t="s">
        <v>366</v>
      </c>
      <c r="E13" s="186">
        <v>408</v>
      </c>
      <c r="F13" s="264" t="s">
        <v>369</v>
      </c>
      <c r="G13" s="265" t="s">
        <v>353</v>
      </c>
      <c r="H13" s="186" t="s">
        <v>370</v>
      </c>
      <c r="I13" s="265" t="s">
        <v>371</v>
      </c>
      <c r="J13" s="187">
        <v>0.8</v>
      </c>
      <c r="K13" s="187">
        <v>0.8</v>
      </c>
      <c r="L13" s="187">
        <v>0.8</v>
      </c>
      <c r="M13" s="187">
        <v>0.8</v>
      </c>
      <c r="N13" s="187">
        <v>0.8</v>
      </c>
      <c r="O13" s="185" t="s">
        <v>365</v>
      </c>
      <c r="P13" s="185" t="s">
        <v>365</v>
      </c>
      <c r="Q13" s="185" t="s">
        <v>365</v>
      </c>
      <c r="R13" s="185" t="s">
        <v>365</v>
      </c>
      <c r="S13" s="185" t="s">
        <v>365</v>
      </c>
      <c r="T13" s="185" t="s">
        <v>365</v>
      </c>
      <c r="U13" s="185" t="s">
        <v>365</v>
      </c>
      <c r="V13" s="185" t="s">
        <v>365</v>
      </c>
      <c r="W13" s="185" t="s">
        <v>365</v>
      </c>
      <c r="X13" s="185" t="s">
        <v>365</v>
      </c>
      <c r="Y13" s="185" t="s">
        <v>365</v>
      </c>
      <c r="Z13" s="185" t="s">
        <v>365</v>
      </c>
      <c r="AA13" s="185" t="s">
        <v>365</v>
      </c>
      <c r="AB13" s="185" t="s">
        <v>365</v>
      </c>
      <c r="AC13" s="185" t="s">
        <v>365</v>
      </c>
      <c r="AD13" s="185" t="s">
        <v>365</v>
      </c>
      <c r="AE13" s="185" t="s">
        <v>365</v>
      </c>
      <c r="AF13" s="185" t="s">
        <v>365</v>
      </c>
    </row>
    <row r="14" ht="15">
      <c r="D14" s="5"/>
    </row>
    <row r="15" ht="15">
      <c r="D15" s="5"/>
    </row>
  </sheetData>
  <sheetProtection/>
  <mergeCells count="14">
    <mergeCell ref="R5:AE5"/>
    <mergeCell ref="A2:B5"/>
    <mergeCell ref="O11:AC11"/>
    <mergeCell ref="C5:Q5"/>
    <mergeCell ref="C2:AE2"/>
    <mergeCell ref="C7:G7"/>
    <mergeCell ref="C8:G8"/>
    <mergeCell ref="C9:G9"/>
    <mergeCell ref="AF2:AF5"/>
    <mergeCell ref="AD11:AF11"/>
    <mergeCell ref="C3:AE3"/>
    <mergeCell ref="I11:N11"/>
    <mergeCell ref="A11:H11"/>
    <mergeCell ref="C4:AE4"/>
  </mergeCells>
  <printOptions horizontalCentered="1"/>
  <pageMargins left="0.2362204724409449" right="0.2362204724409449" top="0.7480314960629921" bottom="0.7480314960629921" header="0.31496062992125984" footer="0.31496062992125984"/>
  <pageSetup fitToWidth="0" horizontalDpi="600" verticalDpi="600" orientation="landscape" scale="30" r:id="rId2"/>
  <headerFooter>
    <oddFooter>&amp;L&amp;"Arial,Normal"&amp;7PE01-PR01-F01&amp;C&amp;"Arial,Normal"&amp;7Versión Impresa no controlada, verificar su vigencia en el listado Maestro de Documentos&amp;R&amp;"Arial,Normal"Pag &amp;P de  &amp;N</oddFooter>
  </headerFooter>
  <drawing r:id="rId1"/>
</worksheet>
</file>

<file path=xl/worksheets/sheet4.xml><?xml version="1.0" encoding="utf-8"?>
<worksheet xmlns="http://schemas.openxmlformats.org/spreadsheetml/2006/main" xmlns:r="http://schemas.openxmlformats.org/officeDocument/2006/relationships">
  <dimension ref="B2:N67"/>
  <sheetViews>
    <sheetView zoomScalePageLayoutView="0" workbookViewId="0" topLeftCell="A1">
      <selection activeCell="C51" sqref="C51:I51"/>
    </sheetView>
  </sheetViews>
  <sheetFormatPr defaultColWidth="11.421875" defaultRowHeight="15"/>
  <cols>
    <col min="1" max="1" width="0.9921875" style="196" customWidth="1"/>
    <col min="2" max="2" width="25.421875" style="195" customWidth="1"/>
    <col min="3" max="3" width="14.57421875" style="196" customWidth="1"/>
    <col min="4" max="4" width="20.140625" style="196" customWidth="1"/>
    <col min="5" max="5" width="16.421875" style="196" customWidth="1"/>
    <col min="6" max="6" width="25.00390625" style="196" customWidth="1"/>
    <col min="7" max="7" width="22.00390625" style="197" customWidth="1"/>
    <col min="8" max="8" width="20.57421875" style="196" customWidth="1"/>
    <col min="9" max="9" width="22.421875" style="196" customWidth="1"/>
    <col min="10" max="11" width="22.421875" style="198" customWidth="1"/>
    <col min="12" max="21" width="11.421875" style="199" customWidth="1"/>
    <col min="22" max="24" width="11.421875" style="200" customWidth="1"/>
    <col min="25" max="16384" width="11.421875" style="196" customWidth="1"/>
  </cols>
  <sheetData>
    <row r="1" ht="6" customHeight="1"/>
    <row r="2" spans="2:13" ht="25.5" customHeight="1">
      <c r="B2" s="462"/>
      <c r="C2" s="463" t="s">
        <v>144</v>
      </c>
      <c r="D2" s="463"/>
      <c r="E2" s="463"/>
      <c r="F2" s="463"/>
      <c r="G2" s="463"/>
      <c r="H2" s="463"/>
      <c r="I2" s="464"/>
      <c r="J2" s="201"/>
      <c r="K2" s="201"/>
      <c r="M2" s="202" t="s">
        <v>250</v>
      </c>
    </row>
    <row r="3" spans="2:13" ht="25.5" customHeight="1">
      <c r="B3" s="462"/>
      <c r="C3" s="465" t="s">
        <v>145</v>
      </c>
      <c r="D3" s="465"/>
      <c r="E3" s="465"/>
      <c r="F3" s="465"/>
      <c r="G3" s="465"/>
      <c r="H3" s="465"/>
      <c r="I3" s="464"/>
      <c r="J3" s="201"/>
      <c r="K3" s="201"/>
      <c r="M3" s="202" t="s">
        <v>251</v>
      </c>
    </row>
    <row r="4" spans="2:13" ht="25.5" customHeight="1">
      <c r="B4" s="462"/>
      <c r="C4" s="465" t="s">
        <v>252</v>
      </c>
      <c r="D4" s="465"/>
      <c r="E4" s="465"/>
      <c r="F4" s="465"/>
      <c r="G4" s="465"/>
      <c r="H4" s="465"/>
      <c r="I4" s="464"/>
      <c r="J4" s="201"/>
      <c r="K4" s="201"/>
      <c r="M4" s="202" t="s">
        <v>253</v>
      </c>
    </row>
    <row r="5" spans="2:13" ht="25.5" customHeight="1">
      <c r="B5" s="462"/>
      <c r="C5" s="465" t="s">
        <v>254</v>
      </c>
      <c r="D5" s="465"/>
      <c r="E5" s="465"/>
      <c r="F5" s="465"/>
      <c r="G5" s="466" t="s">
        <v>481</v>
      </c>
      <c r="H5" s="466"/>
      <c r="I5" s="464"/>
      <c r="J5" s="201"/>
      <c r="K5" s="201"/>
      <c r="M5" s="202" t="s">
        <v>255</v>
      </c>
    </row>
    <row r="6" spans="2:11" ht="23.25" customHeight="1">
      <c r="B6" s="459" t="s">
        <v>256</v>
      </c>
      <c r="C6" s="459"/>
      <c r="D6" s="459"/>
      <c r="E6" s="459"/>
      <c r="F6" s="459"/>
      <c r="G6" s="459"/>
      <c r="H6" s="459"/>
      <c r="I6" s="459"/>
      <c r="J6" s="203"/>
      <c r="K6" s="203"/>
    </row>
    <row r="7" spans="2:11" ht="24" customHeight="1">
      <c r="B7" s="460" t="s">
        <v>257</v>
      </c>
      <c r="C7" s="460"/>
      <c r="D7" s="460"/>
      <c r="E7" s="460"/>
      <c r="F7" s="460"/>
      <c r="G7" s="460"/>
      <c r="H7" s="460"/>
      <c r="I7" s="460"/>
      <c r="J7" s="204"/>
      <c r="K7" s="204"/>
    </row>
    <row r="8" spans="2:14" ht="24" customHeight="1">
      <c r="B8" s="461" t="s">
        <v>258</v>
      </c>
      <c r="C8" s="461"/>
      <c r="D8" s="461"/>
      <c r="E8" s="461"/>
      <c r="F8" s="461"/>
      <c r="G8" s="461"/>
      <c r="H8" s="461"/>
      <c r="I8" s="461"/>
      <c r="J8" s="205"/>
      <c r="K8" s="205"/>
      <c r="N8" s="206" t="s">
        <v>259</v>
      </c>
    </row>
    <row r="9" spans="2:14" ht="30.75" customHeight="1">
      <c r="B9" s="344" t="s">
        <v>479</v>
      </c>
      <c r="C9" s="343">
        <v>8</v>
      </c>
      <c r="D9" s="447" t="s">
        <v>480</v>
      </c>
      <c r="E9" s="447"/>
      <c r="F9" s="437" t="s">
        <v>373</v>
      </c>
      <c r="G9" s="437"/>
      <c r="H9" s="437"/>
      <c r="I9" s="437"/>
      <c r="J9" s="207"/>
      <c r="K9" s="207"/>
      <c r="M9" s="202" t="s">
        <v>260</v>
      </c>
      <c r="N9" s="206" t="s">
        <v>261</v>
      </c>
    </row>
    <row r="10" spans="2:14" ht="30.75" customHeight="1">
      <c r="B10" s="304" t="s">
        <v>262</v>
      </c>
      <c r="C10" s="303" t="s">
        <v>276</v>
      </c>
      <c r="D10" s="447" t="s">
        <v>263</v>
      </c>
      <c r="E10" s="447"/>
      <c r="F10" s="439" t="s">
        <v>397</v>
      </c>
      <c r="G10" s="439"/>
      <c r="H10" s="209" t="s">
        <v>264</v>
      </c>
      <c r="I10" s="249" t="s">
        <v>281</v>
      </c>
      <c r="J10" s="210"/>
      <c r="K10" s="210"/>
      <c r="M10" s="202" t="s">
        <v>265</v>
      </c>
      <c r="N10" s="206" t="s">
        <v>266</v>
      </c>
    </row>
    <row r="11" spans="2:14" ht="30.75" customHeight="1">
      <c r="B11" s="304" t="s">
        <v>267</v>
      </c>
      <c r="C11" s="453" t="s">
        <v>375</v>
      </c>
      <c r="D11" s="453"/>
      <c r="E11" s="453"/>
      <c r="F11" s="453"/>
      <c r="G11" s="209" t="s">
        <v>268</v>
      </c>
      <c r="H11" s="454">
        <v>965</v>
      </c>
      <c r="I11" s="454"/>
      <c r="J11" s="211"/>
      <c r="K11" s="211"/>
      <c r="M11" s="202" t="s">
        <v>269</v>
      </c>
      <c r="N11" s="206" t="s">
        <v>270</v>
      </c>
    </row>
    <row r="12" spans="2:13" ht="30.75" customHeight="1">
      <c r="B12" s="304" t="s">
        <v>271</v>
      </c>
      <c r="C12" s="455" t="s">
        <v>269</v>
      </c>
      <c r="D12" s="455"/>
      <c r="E12" s="455"/>
      <c r="F12" s="455"/>
      <c r="G12" s="209" t="s">
        <v>272</v>
      </c>
      <c r="H12" s="456" t="s">
        <v>374</v>
      </c>
      <c r="I12" s="456"/>
      <c r="J12" s="212"/>
      <c r="K12" s="212"/>
      <c r="M12" s="213" t="s">
        <v>273</v>
      </c>
    </row>
    <row r="13" spans="2:13" ht="30.75" customHeight="1">
      <c r="B13" s="304" t="s">
        <v>274</v>
      </c>
      <c r="C13" s="457" t="s">
        <v>416</v>
      </c>
      <c r="D13" s="457"/>
      <c r="E13" s="457"/>
      <c r="F13" s="457"/>
      <c r="G13" s="457"/>
      <c r="H13" s="457"/>
      <c r="I13" s="457"/>
      <c r="J13" s="214"/>
      <c r="K13" s="214"/>
      <c r="M13" s="213"/>
    </row>
    <row r="14" spans="2:14" ht="30.75" customHeight="1">
      <c r="B14" s="304" t="s">
        <v>275</v>
      </c>
      <c r="C14" s="458" t="s">
        <v>366</v>
      </c>
      <c r="D14" s="458"/>
      <c r="E14" s="458"/>
      <c r="F14" s="458"/>
      <c r="G14" s="458"/>
      <c r="H14" s="458"/>
      <c r="I14" s="458"/>
      <c r="J14" s="210"/>
      <c r="K14" s="210"/>
      <c r="M14" s="213"/>
      <c r="N14" s="206" t="s">
        <v>276</v>
      </c>
    </row>
    <row r="15" spans="2:14" ht="30.75" customHeight="1">
      <c r="B15" s="304" t="s">
        <v>277</v>
      </c>
      <c r="C15" s="437" t="s">
        <v>376</v>
      </c>
      <c r="D15" s="437"/>
      <c r="E15" s="437"/>
      <c r="F15" s="437"/>
      <c r="G15" s="209" t="s">
        <v>278</v>
      </c>
      <c r="H15" s="439" t="s">
        <v>294</v>
      </c>
      <c r="I15" s="439"/>
      <c r="J15" s="210"/>
      <c r="K15" s="210"/>
      <c r="M15" s="213" t="s">
        <v>280</v>
      </c>
      <c r="N15" s="206" t="s">
        <v>281</v>
      </c>
    </row>
    <row r="16" spans="2:13" ht="30.75" customHeight="1">
      <c r="B16" s="304" t="s">
        <v>282</v>
      </c>
      <c r="C16" s="451" t="s">
        <v>455</v>
      </c>
      <c r="D16" s="451"/>
      <c r="E16" s="451"/>
      <c r="F16" s="451"/>
      <c r="G16" s="209" t="s">
        <v>283</v>
      </c>
      <c r="H16" s="439" t="s">
        <v>259</v>
      </c>
      <c r="I16" s="439"/>
      <c r="J16" s="210"/>
      <c r="K16" s="210"/>
      <c r="M16" s="213" t="s">
        <v>284</v>
      </c>
    </row>
    <row r="17" spans="2:14" ht="40.5" customHeight="1">
      <c r="B17" s="304" t="s">
        <v>285</v>
      </c>
      <c r="C17" s="452" t="s">
        <v>377</v>
      </c>
      <c r="D17" s="452"/>
      <c r="E17" s="452"/>
      <c r="F17" s="452"/>
      <c r="G17" s="452"/>
      <c r="H17" s="452"/>
      <c r="I17" s="452"/>
      <c r="J17" s="214"/>
      <c r="K17" s="214"/>
      <c r="M17" s="213" t="s">
        <v>286</v>
      </c>
      <c r="N17" s="206" t="s">
        <v>287</v>
      </c>
    </row>
    <row r="18" spans="2:14" ht="30.75" customHeight="1">
      <c r="B18" s="304" t="s">
        <v>288</v>
      </c>
      <c r="C18" s="437" t="s">
        <v>378</v>
      </c>
      <c r="D18" s="437"/>
      <c r="E18" s="437"/>
      <c r="F18" s="437"/>
      <c r="G18" s="437"/>
      <c r="H18" s="437"/>
      <c r="I18" s="437"/>
      <c r="J18" s="215"/>
      <c r="K18" s="215"/>
      <c r="M18" s="213" t="s">
        <v>289</v>
      </c>
      <c r="N18" s="206" t="s">
        <v>290</v>
      </c>
    </row>
    <row r="19" spans="2:14" ht="30.75" customHeight="1">
      <c r="B19" s="304" t="s">
        <v>291</v>
      </c>
      <c r="C19" s="445" t="s">
        <v>379</v>
      </c>
      <c r="D19" s="445"/>
      <c r="E19" s="445"/>
      <c r="F19" s="445"/>
      <c r="G19" s="445"/>
      <c r="H19" s="445"/>
      <c r="I19" s="445"/>
      <c r="J19" s="216"/>
      <c r="K19" s="216"/>
      <c r="M19" s="213"/>
      <c r="N19" s="206" t="s">
        <v>466</v>
      </c>
    </row>
    <row r="20" spans="2:14" ht="30.75" customHeight="1">
      <c r="B20" s="304" t="s">
        <v>293</v>
      </c>
      <c r="C20" s="446" t="s">
        <v>353</v>
      </c>
      <c r="D20" s="446"/>
      <c r="E20" s="446"/>
      <c r="F20" s="446"/>
      <c r="G20" s="446"/>
      <c r="H20" s="446"/>
      <c r="I20" s="446"/>
      <c r="J20" s="217"/>
      <c r="K20" s="217"/>
      <c r="M20" s="213" t="s">
        <v>294</v>
      </c>
      <c r="N20" s="206" t="s">
        <v>295</v>
      </c>
    </row>
    <row r="21" spans="2:14" ht="27.75" customHeight="1">
      <c r="B21" s="447" t="s">
        <v>296</v>
      </c>
      <c r="C21" s="448" t="s">
        <v>297</v>
      </c>
      <c r="D21" s="448"/>
      <c r="E21" s="448"/>
      <c r="F21" s="449" t="s">
        <v>298</v>
      </c>
      <c r="G21" s="449"/>
      <c r="H21" s="449"/>
      <c r="I21" s="449"/>
      <c r="J21" s="218"/>
      <c r="K21" s="218"/>
      <c r="M21" s="213" t="s">
        <v>279</v>
      </c>
      <c r="N21" s="206" t="s">
        <v>416</v>
      </c>
    </row>
    <row r="22" spans="2:14" ht="27" customHeight="1">
      <c r="B22" s="447"/>
      <c r="C22" s="437" t="s">
        <v>354</v>
      </c>
      <c r="D22" s="450"/>
      <c r="E22" s="450"/>
      <c r="F22" s="437" t="s">
        <v>381</v>
      </c>
      <c r="G22" s="450"/>
      <c r="H22" s="450"/>
      <c r="I22" s="450"/>
      <c r="J22" s="216"/>
      <c r="K22" s="216"/>
      <c r="M22" s="213" t="s">
        <v>300</v>
      </c>
      <c r="N22" s="206" t="s">
        <v>301</v>
      </c>
    </row>
    <row r="23" spans="2:14" ht="39.75" customHeight="1">
      <c r="B23" s="304" t="s">
        <v>302</v>
      </c>
      <c r="C23" s="439" t="s">
        <v>353</v>
      </c>
      <c r="D23" s="439"/>
      <c r="E23" s="439"/>
      <c r="F23" s="439" t="s">
        <v>353</v>
      </c>
      <c r="G23" s="439"/>
      <c r="H23" s="439"/>
      <c r="I23" s="439"/>
      <c r="J23" s="210"/>
      <c r="K23" s="210"/>
      <c r="M23" s="213"/>
      <c r="N23" s="206" t="s">
        <v>303</v>
      </c>
    </row>
    <row r="24" spans="2:14" ht="44.25" customHeight="1">
      <c r="B24" s="304" t="s">
        <v>304</v>
      </c>
      <c r="C24" s="444" t="s">
        <v>380</v>
      </c>
      <c r="D24" s="444"/>
      <c r="E24" s="444"/>
      <c r="F24" s="437" t="s">
        <v>382</v>
      </c>
      <c r="G24" s="437"/>
      <c r="H24" s="437"/>
      <c r="I24" s="437"/>
      <c r="J24" s="215"/>
      <c r="K24" s="215"/>
      <c r="M24" s="219"/>
      <c r="N24" s="206" t="s">
        <v>305</v>
      </c>
    </row>
    <row r="25" spans="2:13" ht="29.25" customHeight="1">
      <c r="B25" s="304" t="s">
        <v>306</v>
      </c>
      <c r="C25" s="436">
        <v>43101</v>
      </c>
      <c r="D25" s="437"/>
      <c r="E25" s="437"/>
      <c r="F25" s="209" t="s">
        <v>307</v>
      </c>
      <c r="G25" s="438">
        <v>1</v>
      </c>
      <c r="H25" s="438"/>
      <c r="I25" s="438"/>
      <c r="J25" s="220"/>
      <c r="K25" s="220"/>
      <c r="M25" s="219"/>
    </row>
    <row r="26" spans="2:13" ht="27" customHeight="1">
      <c r="B26" s="304" t="s">
        <v>308</v>
      </c>
      <c r="C26" s="436">
        <v>43465</v>
      </c>
      <c r="D26" s="437"/>
      <c r="E26" s="437"/>
      <c r="F26" s="209" t="s">
        <v>309</v>
      </c>
      <c r="G26" s="438">
        <v>1</v>
      </c>
      <c r="H26" s="438"/>
      <c r="I26" s="438"/>
      <c r="J26" s="221"/>
      <c r="K26" s="221"/>
      <c r="M26" s="219"/>
    </row>
    <row r="27" spans="2:13" ht="47.25" customHeight="1">
      <c r="B27" s="304" t="s">
        <v>310</v>
      </c>
      <c r="C27" s="439" t="s">
        <v>286</v>
      </c>
      <c r="D27" s="439"/>
      <c r="E27" s="439"/>
      <c r="F27" s="272" t="s">
        <v>311</v>
      </c>
      <c r="G27" s="440"/>
      <c r="H27" s="440"/>
      <c r="I27" s="440"/>
      <c r="J27" s="218"/>
      <c r="K27" s="218"/>
      <c r="M27" s="219"/>
    </row>
    <row r="28" spans="2:13" ht="30" customHeight="1">
      <c r="B28" s="441" t="s">
        <v>312</v>
      </c>
      <c r="C28" s="442"/>
      <c r="D28" s="442"/>
      <c r="E28" s="442"/>
      <c r="F28" s="442"/>
      <c r="G28" s="442"/>
      <c r="H28" s="442"/>
      <c r="I28" s="443"/>
      <c r="J28" s="205"/>
      <c r="K28" s="205"/>
      <c r="M28" s="219"/>
    </row>
    <row r="29" spans="2:13" ht="56.25" customHeight="1">
      <c r="B29" s="302" t="s">
        <v>313</v>
      </c>
      <c r="C29" s="302" t="s">
        <v>314</v>
      </c>
      <c r="D29" s="302" t="s">
        <v>315</v>
      </c>
      <c r="E29" s="302" t="s">
        <v>316</v>
      </c>
      <c r="F29" s="302" t="s">
        <v>317</v>
      </c>
      <c r="G29" s="223" t="s">
        <v>318</v>
      </c>
      <c r="H29" s="223" t="s">
        <v>319</v>
      </c>
      <c r="I29" s="302" t="s">
        <v>320</v>
      </c>
      <c r="J29" s="216"/>
      <c r="K29" s="216"/>
      <c r="M29" s="219"/>
    </row>
    <row r="30" spans="2:13" ht="19.5" customHeight="1">
      <c r="B30" s="305" t="s">
        <v>321</v>
      </c>
      <c r="C30" s="244">
        <v>0</v>
      </c>
      <c r="D30" s="245">
        <f>+C30</f>
        <v>0</v>
      </c>
      <c r="E30" s="243">
        <v>0</v>
      </c>
      <c r="F30" s="246">
        <f>+E30</f>
        <v>0</v>
      </c>
      <c r="G30" s="247" t="e">
        <f>+C30/E30</f>
        <v>#DIV/0!</v>
      </c>
      <c r="H30" s="248">
        <f>+D30/$F$41</f>
        <v>0</v>
      </c>
      <c r="I30" s="273">
        <f>+D30/$G$26</f>
        <v>0</v>
      </c>
      <c r="J30" s="224"/>
      <c r="K30" s="224"/>
      <c r="M30" s="219"/>
    </row>
    <row r="31" spans="2:13" ht="19.5" customHeight="1">
      <c r="B31" s="305" t="s">
        <v>322</v>
      </c>
      <c r="C31" s="244">
        <v>0</v>
      </c>
      <c r="D31" s="245">
        <f>+D30+C31</f>
        <v>0</v>
      </c>
      <c r="E31" s="243">
        <v>0</v>
      </c>
      <c r="F31" s="246">
        <f>+E31+F30</f>
        <v>0</v>
      </c>
      <c r="G31" s="247" t="e">
        <f aca="true" t="shared" si="0" ref="G31:G41">+C31/E31</f>
        <v>#DIV/0!</v>
      </c>
      <c r="H31" s="248">
        <f aca="true" t="shared" si="1" ref="H31:H41">+D31/$F$41</f>
        <v>0</v>
      </c>
      <c r="I31" s="273">
        <f aca="true" t="shared" si="2" ref="I31:I41">+D31/$G$26</f>
        <v>0</v>
      </c>
      <c r="J31" s="224"/>
      <c r="K31" s="224"/>
      <c r="M31" s="219"/>
    </row>
    <row r="32" spans="2:13" ht="19.5" customHeight="1">
      <c r="B32" s="305" t="s">
        <v>323</v>
      </c>
      <c r="C32" s="244">
        <v>0</v>
      </c>
      <c r="D32" s="245">
        <f aca="true" t="shared" si="3" ref="D32:D41">+D31+C32</f>
        <v>0</v>
      </c>
      <c r="E32" s="243">
        <v>0</v>
      </c>
      <c r="F32" s="246">
        <f aca="true" t="shared" si="4" ref="F32:F41">+E32+F31</f>
        <v>0</v>
      </c>
      <c r="G32" s="247" t="e">
        <f t="shared" si="0"/>
        <v>#DIV/0!</v>
      </c>
      <c r="H32" s="248">
        <f t="shared" si="1"/>
        <v>0</v>
      </c>
      <c r="I32" s="273">
        <f t="shared" si="2"/>
        <v>0</v>
      </c>
      <c r="J32" s="224"/>
      <c r="K32" s="224"/>
      <c r="M32" s="219"/>
    </row>
    <row r="33" spans="2:11" ht="19.5" customHeight="1">
      <c r="B33" s="305" t="s">
        <v>324</v>
      </c>
      <c r="C33" s="244">
        <v>0</v>
      </c>
      <c r="D33" s="245">
        <f t="shared" si="3"/>
        <v>0</v>
      </c>
      <c r="E33" s="256">
        <v>0</v>
      </c>
      <c r="F33" s="246">
        <f t="shared" si="4"/>
        <v>0</v>
      </c>
      <c r="G33" s="247" t="e">
        <f t="shared" si="0"/>
        <v>#DIV/0!</v>
      </c>
      <c r="H33" s="248">
        <f t="shared" si="1"/>
        <v>0</v>
      </c>
      <c r="I33" s="273">
        <f t="shared" si="2"/>
        <v>0</v>
      </c>
      <c r="J33" s="224"/>
      <c r="K33" s="224"/>
    </row>
    <row r="34" spans="2:11" ht="19.5" customHeight="1">
      <c r="B34" s="305" t="s">
        <v>325</v>
      </c>
      <c r="C34" s="244">
        <v>0</v>
      </c>
      <c r="D34" s="245">
        <f t="shared" si="3"/>
        <v>0</v>
      </c>
      <c r="E34" s="256">
        <v>0</v>
      </c>
      <c r="F34" s="246">
        <f t="shared" si="4"/>
        <v>0</v>
      </c>
      <c r="G34" s="247" t="e">
        <f t="shared" si="0"/>
        <v>#DIV/0!</v>
      </c>
      <c r="H34" s="248">
        <f t="shared" si="1"/>
        <v>0</v>
      </c>
      <c r="I34" s="273">
        <f t="shared" si="2"/>
        <v>0</v>
      </c>
      <c r="J34" s="224"/>
      <c r="K34" s="224"/>
    </row>
    <row r="35" spans="2:11" ht="19.5" customHeight="1">
      <c r="B35" s="305" t="s">
        <v>326</v>
      </c>
      <c r="C35" s="244">
        <v>0</v>
      </c>
      <c r="D35" s="245">
        <f t="shared" si="3"/>
        <v>0</v>
      </c>
      <c r="E35" s="256">
        <v>0</v>
      </c>
      <c r="F35" s="246">
        <f t="shared" si="4"/>
        <v>0</v>
      </c>
      <c r="G35" s="247" t="e">
        <f t="shared" si="0"/>
        <v>#DIV/0!</v>
      </c>
      <c r="H35" s="248">
        <f t="shared" si="1"/>
        <v>0</v>
      </c>
      <c r="I35" s="273">
        <f t="shared" si="2"/>
        <v>0</v>
      </c>
      <c r="J35" s="224"/>
      <c r="K35" s="224"/>
    </row>
    <row r="36" spans="2:11" ht="19.5" customHeight="1">
      <c r="B36" s="305" t="s">
        <v>327</v>
      </c>
      <c r="C36" s="244">
        <v>0</v>
      </c>
      <c r="D36" s="245">
        <f t="shared" si="3"/>
        <v>0</v>
      </c>
      <c r="E36" s="256">
        <v>0.3</v>
      </c>
      <c r="F36" s="246">
        <f t="shared" si="4"/>
        <v>0.3</v>
      </c>
      <c r="G36" s="247">
        <f t="shared" si="0"/>
        <v>0</v>
      </c>
      <c r="H36" s="248">
        <f t="shared" si="1"/>
        <v>0</v>
      </c>
      <c r="I36" s="273">
        <f>+D36/$G$26</f>
        <v>0</v>
      </c>
      <c r="J36" s="224"/>
      <c r="K36" s="224"/>
    </row>
    <row r="37" spans="2:11" ht="19.5" customHeight="1">
      <c r="B37" s="305" t="s">
        <v>328</v>
      </c>
      <c r="C37" s="244">
        <v>0.5</v>
      </c>
      <c r="D37" s="245">
        <f t="shared" si="3"/>
        <v>0.5</v>
      </c>
      <c r="E37" s="256">
        <v>0.5</v>
      </c>
      <c r="F37" s="246">
        <f t="shared" si="4"/>
        <v>0.8</v>
      </c>
      <c r="G37" s="247">
        <f t="shared" si="0"/>
        <v>1</v>
      </c>
      <c r="H37" s="248">
        <f t="shared" si="1"/>
        <v>0.5</v>
      </c>
      <c r="I37" s="273">
        <f t="shared" si="2"/>
        <v>0.5</v>
      </c>
      <c r="J37" s="224"/>
      <c r="K37" s="224"/>
    </row>
    <row r="38" spans="2:11" ht="19.5" customHeight="1">
      <c r="B38" s="305" t="s">
        <v>329</v>
      </c>
      <c r="C38" s="244">
        <v>0.4</v>
      </c>
      <c r="D38" s="245">
        <f t="shared" si="3"/>
        <v>0.9</v>
      </c>
      <c r="E38" s="256">
        <v>0.1</v>
      </c>
      <c r="F38" s="246">
        <f t="shared" si="4"/>
        <v>0.9</v>
      </c>
      <c r="G38" s="247">
        <f t="shared" si="0"/>
        <v>4</v>
      </c>
      <c r="H38" s="248">
        <f t="shared" si="1"/>
        <v>0.9</v>
      </c>
      <c r="I38" s="273">
        <f t="shared" si="2"/>
        <v>0.9</v>
      </c>
      <c r="J38" s="224"/>
      <c r="K38" s="224"/>
    </row>
    <row r="39" spans="2:11" ht="19.5" customHeight="1">
      <c r="B39" s="305" t="s">
        <v>330</v>
      </c>
      <c r="C39" s="244">
        <v>0</v>
      </c>
      <c r="D39" s="245">
        <f t="shared" si="3"/>
        <v>0.9</v>
      </c>
      <c r="E39" s="256">
        <v>0</v>
      </c>
      <c r="F39" s="246">
        <f t="shared" si="4"/>
        <v>0.9</v>
      </c>
      <c r="G39" s="247" t="e">
        <f t="shared" si="0"/>
        <v>#DIV/0!</v>
      </c>
      <c r="H39" s="248">
        <f t="shared" si="1"/>
        <v>0.9</v>
      </c>
      <c r="I39" s="273">
        <f t="shared" si="2"/>
        <v>0.9</v>
      </c>
      <c r="J39" s="224"/>
      <c r="K39" s="224"/>
    </row>
    <row r="40" spans="2:11" ht="19.5" customHeight="1">
      <c r="B40" s="305" t="s">
        <v>331</v>
      </c>
      <c r="C40" s="244">
        <v>0</v>
      </c>
      <c r="D40" s="245">
        <f t="shared" si="3"/>
        <v>0.9</v>
      </c>
      <c r="E40" s="256">
        <v>0</v>
      </c>
      <c r="F40" s="246">
        <f t="shared" si="4"/>
        <v>0.9</v>
      </c>
      <c r="G40" s="247" t="e">
        <f t="shared" si="0"/>
        <v>#DIV/0!</v>
      </c>
      <c r="H40" s="248">
        <f t="shared" si="1"/>
        <v>0.9</v>
      </c>
      <c r="I40" s="273">
        <f t="shared" si="2"/>
        <v>0.9</v>
      </c>
      <c r="J40" s="224"/>
      <c r="K40" s="224"/>
    </row>
    <row r="41" spans="2:11" ht="19.5" customHeight="1">
      <c r="B41" s="305" t="s">
        <v>332</v>
      </c>
      <c r="C41" s="244">
        <v>0</v>
      </c>
      <c r="D41" s="245">
        <f t="shared" si="3"/>
        <v>0.9</v>
      </c>
      <c r="E41" s="256">
        <v>0.1</v>
      </c>
      <c r="F41" s="246">
        <f t="shared" si="4"/>
        <v>1</v>
      </c>
      <c r="G41" s="247">
        <f t="shared" si="0"/>
        <v>0</v>
      </c>
      <c r="H41" s="248">
        <f t="shared" si="1"/>
        <v>0.9</v>
      </c>
      <c r="I41" s="273">
        <f t="shared" si="2"/>
        <v>0.9</v>
      </c>
      <c r="J41" s="224"/>
      <c r="K41" s="224"/>
    </row>
    <row r="42" spans="2:11" ht="54" customHeight="1">
      <c r="B42" s="308" t="s">
        <v>333</v>
      </c>
      <c r="C42" s="417"/>
      <c r="D42" s="417"/>
      <c r="E42" s="417"/>
      <c r="F42" s="417"/>
      <c r="G42" s="417"/>
      <c r="H42" s="417"/>
      <c r="I42" s="417"/>
      <c r="J42" s="225"/>
      <c r="K42" s="225"/>
    </row>
    <row r="43" spans="2:11" ht="29.25" customHeight="1">
      <c r="B43" s="425" t="s">
        <v>334</v>
      </c>
      <c r="C43" s="425"/>
      <c r="D43" s="425"/>
      <c r="E43" s="425"/>
      <c r="F43" s="425"/>
      <c r="G43" s="425"/>
      <c r="H43" s="425"/>
      <c r="I43" s="425"/>
      <c r="J43" s="205"/>
      <c r="K43" s="205"/>
    </row>
    <row r="44" spans="2:11" ht="43.5" customHeight="1">
      <c r="B44" s="426"/>
      <c r="C44" s="426"/>
      <c r="D44" s="426"/>
      <c r="E44" s="426"/>
      <c r="F44" s="426"/>
      <c r="G44" s="426"/>
      <c r="H44" s="426"/>
      <c r="I44" s="426"/>
      <c r="J44" s="205"/>
      <c r="K44" s="205"/>
    </row>
    <row r="45" spans="2:11" ht="43.5" customHeight="1">
      <c r="B45" s="426"/>
      <c r="C45" s="426"/>
      <c r="D45" s="426"/>
      <c r="E45" s="426"/>
      <c r="F45" s="426"/>
      <c r="G45" s="426"/>
      <c r="H45" s="426"/>
      <c r="I45" s="426"/>
      <c r="J45" s="225"/>
      <c r="K45" s="225"/>
    </row>
    <row r="46" spans="2:11" ht="43.5" customHeight="1">
      <c r="B46" s="426"/>
      <c r="C46" s="426"/>
      <c r="D46" s="426"/>
      <c r="E46" s="426"/>
      <c r="F46" s="426"/>
      <c r="G46" s="426"/>
      <c r="H46" s="426"/>
      <c r="I46" s="426"/>
      <c r="J46" s="225"/>
      <c r="K46" s="225"/>
    </row>
    <row r="47" spans="2:11" ht="43.5" customHeight="1">
      <c r="B47" s="426"/>
      <c r="C47" s="426"/>
      <c r="D47" s="426"/>
      <c r="E47" s="426"/>
      <c r="F47" s="426"/>
      <c r="G47" s="426"/>
      <c r="H47" s="426"/>
      <c r="I47" s="426"/>
      <c r="J47" s="225"/>
      <c r="K47" s="225"/>
    </row>
    <row r="48" spans="2:11" ht="43.5" customHeight="1">
      <c r="B48" s="426"/>
      <c r="C48" s="426"/>
      <c r="D48" s="426"/>
      <c r="E48" s="426"/>
      <c r="F48" s="426"/>
      <c r="G48" s="426"/>
      <c r="H48" s="426"/>
      <c r="I48" s="426"/>
      <c r="J48" s="226"/>
      <c r="K48" s="226"/>
    </row>
    <row r="49" spans="2:11" ht="96.75" customHeight="1">
      <c r="B49" s="304" t="s">
        <v>335</v>
      </c>
      <c r="C49" s="427" t="s">
        <v>485</v>
      </c>
      <c r="D49" s="428"/>
      <c r="E49" s="428"/>
      <c r="F49" s="428"/>
      <c r="G49" s="428"/>
      <c r="H49" s="428"/>
      <c r="I49" s="429"/>
      <c r="J49" s="227"/>
      <c r="K49" s="227"/>
    </row>
    <row r="50" spans="2:11" ht="34.5" customHeight="1">
      <c r="B50" s="304" t="s">
        <v>336</v>
      </c>
      <c r="C50" s="430" t="s">
        <v>482</v>
      </c>
      <c r="D50" s="431"/>
      <c r="E50" s="431"/>
      <c r="F50" s="431"/>
      <c r="G50" s="431"/>
      <c r="H50" s="431"/>
      <c r="I50" s="432"/>
      <c r="J50" s="227"/>
      <c r="K50" s="227"/>
    </row>
    <row r="51" spans="2:11" ht="56.25" customHeight="1">
      <c r="B51" s="306" t="s">
        <v>337</v>
      </c>
      <c r="C51" s="433" t="s">
        <v>476</v>
      </c>
      <c r="D51" s="434"/>
      <c r="E51" s="434"/>
      <c r="F51" s="434"/>
      <c r="G51" s="434"/>
      <c r="H51" s="434"/>
      <c r="I51" s="435"/>
      <c r="J51" s="227"/>
      <c r="K51" s="227"/>
    </row>
    <row r="52" spans="2:11" ht="29.25" customHeight="1">
      <c r="B52" s="425" t="s">
        <v>338</v>
      </c>
      <c r="C52" s="425"/>
      <c r="D52" s="425"/>
      <c r="E52" s="425"/>
      <c r="F52" s="425"/>
      <c r="G52" s="425"/>
      <c r="H52" s="425"/>
      <c r="I52" s="425"/>
      <c r="J52" s="227"/>
      <c r="K52" s="227"/>
    </row>
    <row r="53" spans="2:11" ht="33" customHeight="1">
      <c r="B53" s="421" t="s">
        <v>339</v>
      </c>
      <c r="C53" s="307" t="s">
        <v>340</v>
      </c>
      <c r="D53" s="422" t="s">
        <v>341</v>
      </c>
      <c r="E53" s="422"/>
      <c r="F53" s="422"/>
      <c r="G53" s="422" t="s">
        <v>342</v>
      </c>
      <c r="H53" s="422"/>
      <c r="I53" s="422"/>
      <c r="J53" s="228"/>
      <c r="K53" s="228"/>
    </row>
    <row r="54" spans="2:11" ht="31.5" customHeight="1">
      <c r="B54" s="421"/>
      <c r="C54" s="229"/>
      <c r="D54" s="417"/>
      <c r="E54" s="417"/>
      <c r="F54" s="417"/>
      <c r="G54" s="423"/>
      <c r="H54" s="423"/>
      <c r="I54" s="423"/>
      <c r="J54" s="228"/>
      <c r="K54" s="228"/>
    </row>
    <row r="55" spans="2:11" ht="31.5" customHeight="1">
      <c r="B55" s="306" t="s">
        <v>343</v>
      </c>
      <c r="C55" s="419" t="s">
        <v>395</v>
      </c>
      <c r="D55" s="419"/>
      <c r="E55" s="424" t="s">
        <v>344</v>
      </c>
      <c r="F55" s="424"/>
      <c r="G55" s="419" t="s">
        <v>384</v>
      </c>
      <c r="H55" s="419"/>
      <c r="I55" s="419"/>
      <c r="J55" s="230"/>
      <c r="K55" s="230"/>
    </row>
    <row r="56" spans="2:11" ht="31.5" customHeight="1">
      <c r="B56" s="306" t="s">
        <v>345</v>
      </c>
      <c r="C56" s="417" t="s">
        <v>383</v>
      </c>
      <c r="D56" s="417"/>
      <c r="E56" s="418" t="s">
        <v>346</v>
      </c>
      <c r="F56" s="418"/>
      <c r="G56" s="419" t="s">
        <v>396</v>
      </c>
      <c r="H56" s="419"/>
      <c r="I56" s="419"/>
      <c r="J56" s="230"/>
      <c r="K56" s="230"/>
    </row>
    <row r="57" spans="2:11" ht="31.5" customHeight="1">
      <c r="B57" s="306" t="s">
        <v>347</v>
      </c>
      <c r="C57" s="417"/>
      <c r="D57" s="417"/>
      <c r="E57" s="420" t="s">
        <v>348</v>
      </c>
      <c r="F57" s="420"/>
      <c r="G57" s="417"/>
      <c r="H57" s="417"/>
      <c r="I57" s="417"/>
      <c r="J57" s="231"/>
      <c r="K57" s="231"/>
    </row>
    <row r="58" spans="2:11" ht="31.5" customHeight="1">
      <c r="B58" s="306" t="s">
        <v>349</v>
      </c>
      <c r="C58" s="417"/>
      <c r="D58" s="417"/>
      <c r="E58" s="420"/>
      <c r="F58" s="420"/>
      <c r="G58" s="417"/>
      <c r="H58" s="417"/>
      <c r="I58" s="417"/>
      <c r="J58" s="231"/>
      <c r="K58" s="231"/>
    </row>
    <row r="59" spans="2:11" ht="15" hidden="1">
      <c r="B59" s="232"/>
      <c r="C59" s="232"/>
      <c r="D59" s="12"/>
      <c r="E59" s="12"/>
      <c r="F59" s="12"/>
      <c r="G59" s="12"/>
      <c r="H59" s="12"/>
      <c r="I59" s="233"/>
      <c r="J59" s="234"/>
      <c r="K59" s="234"/>
    </row>
    <row r="60" spans="2:11" ht="12.75" hidden="1">
      <c r="B60" s="235"/>
      <c r="C60" s="236"/>
      <c r="D60" s="236"/>
      <c r="E60" s="237"/>
      <c r="F60" s="237"/>
      <c r="G60" s="238"/>
      <c r="H60" s="239"/>
      <c r="I60" s="236"/>
      <c r="J60" s="240"/>
      <c r="K60" s="240"/>
    </row>
    <row r="61" spans="2:11" ht="12.75" hidden="1">
      <c r="B61" s="235"/>
      <c r="C61" s="236"/>
      <c r="D61" s="236"/>
      <c r="E61" s="237"/>
      <c r="F61" s="237"/>
      <c r="G61" s="238"/>
      <c r="H61" s="239"/>
      <c r="I61" s="236"/>
      <c r="J61" s="240"/>
      <c r="K61" s="240"/>
    </row>
    <row r="62" spans="2:11" ht="12.75" hidden="1">
      <c r="B62" s="235"/>
      <c r="C62" s="236"/>
      <c r="D62" s="236"/>
      <c r="E62" s="237"/>
      <c r="F62" s="237"/>
      <c r="G62" s="238"/>
      <c r="H62" s="239"/>
      <c r="I62" s="236"/>
      <c r="J62" s="240"/>
      <c r="K62" s="240"/>
    </row>
    <row r="63" spans="2:11" ht="12.75" hidden="1">
      <c r="B63" s="235"/>
      <c r="C63" s="236"/>
      <c r="D63" s="236"/>
      <c r="E63" s="237"/>
      <c r="F63" s="237"/>
      <c r="G63" s="238"/>
      <c r="H63" s="239"/>
      <c r="I63" s="236"/>
      <c r="J63" s="240"/>
      <c r="K63" s="240"/>
    </row>
    <row r="64" spans="2:11" ht="12.75" hidden="1">
      <c r="B64" s="235"/>
      <c r="C64" s="236"/>
      <c r="D64" s="236"/>
      <c r="E64" s="237"/>
      <c r="F64" s="237"/>
      <c r="G64" s="238"/>
      <c r="H64" s="239"/>
      <c r="I64" s="236"/>
      <c r="J64" s="240"/>
      <c r="K64" s="240"/>
    </row>
    <row r="65" spans="2:11" ht="12.75" hidden="1">
      <c r="B65" s="235"/>
      <c r="C65" s="236"/>
      <c r="D65" s="236"/>
      <c r="E65" s="237"/>
      <c r="F65" s="237"/>
      <c r="G65" s="238"/>
      <c r="H65" s="239"/>
      <c r="I65" s="236"/>
      <c r="J65" s="240"/>
      <c r="K65" s="240"/>
    </row>
    <row r="66" spans="2:11" ht="12.75" hidden="1">
      <c r="B66" s="235"/>
      <c r="C66" s="236"/>
      <c r="D66" s="236"/>
      <c r="E66" s="237"/>
      <c r="F66" s="237"/>
      <c r="G66" s="238"/>
      <c r="H66" s="239"/>
      <c r="I66" s="236"/>
      <c r="J66" s="240"/>
      <c r="K66" s="240"/>
    </row>
    <row r="67" spans="2:11" ht="12.75" hidden="1">
      <c r="B67" s="235"/>
      <c r="C67" s="236"/>
      <c r="D67" s="236"/>
      <c r="E67" s="237"/>
      <c r="F67" s="237"/>
      <c r="G67" s="238"/>
      <c r="H67" s="239"/>
      <c r="I67" s="236"/>
      <c r="J67" s="240"/>
      <c r="K67" s="240"/>
    </row>
  </sheetData>
  <sheetProtection/>
  <mergeCells count="66">
    <mergeCell ref="B2:B5"/>
    <mergeCell ref="C2:H2"/>
    <mergeCell ref="I2:I5"/>
    <mergeCell ref="C3:H3"/>
    <mergeCell ref="C4:H4"/>
    <mergeCell ref="C5:F5"/>
    <mergeCell ref="G5:H5"/>
    <mergeCell ref="B6:I6"/>
    <mergeCell ref="B7:I7"/>
    <mergeCell ref="B8:I8"/>
    <mergeCell ref="D9:E9"/>
    <mergeCell ref="F9:I9"/>
    <mergeCell ref="D10:E10"/>
    <mergeCell ref="F10:G10"/>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B43:I43"/>
    <mergeCell ref="B44:I48"/>
    <mergeCell ref="C49:I49"/>
    <mergeCell ref="C50:I50"/>
    <mergeCell ref="C51:I51"/>
    <mergeCell ref="B52:I52"/>
    <mergeCell ref="B53:B54"/>
    <mergeCell ref="D53:F53"/>
    <mergeCell ref="G53:I53"/>
    <mergeCell ref="D54:F54"/>
    <mergeCell ref="G54:I54"/>
    <mergeCell ref="C55:D55"/>
    <mergeCell ref="E55:F55"/>
    <mergeCell ref="G55:I55"/>
    <mergeCell ref="C56:D56"/>
    <mergeCell ref="E56:F56"/>
    <mergeCell ref="G56:I56"/>
    <mergeCell ref="C57:D57"/>
    <mergeCell ref="E57:F58"/>
    <mergeCell ref="G57:I58"/>
    <mergeCell ref="C58:D58"/>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B1:K19"/>
  <sheetViews>
    <sheetView tabSelected="1" zoomScalePageLayoutView="0" workbookViewId="0" topLeftCell="A1">
      <selection activeCell="H5" sqref="H5"/>
    </sheetView>
  </sheetViews>
  <sheetFormatPr defaultColWidth="11.421875" defaultRowHeight="15"/>
  <cols>
    <col min="1" max="1" width="1.28515625" style="0" customWidth="1"/>
    <col min="2" max="2" width="21.8515625" style="254" customWidth="1"/>
    <col min="3" max="3" width="34.57421875" style="0" customWidth="1"/>
    <col min="4" max="4" width="16.28125" style="0" customWidth="1"/>
    <col min="5" max="5" width="5.8515625" style="0" customWidth="1"/>
    <col min="6" max="6" width="47.00390625" style="0" customWidth="1"/>
    <col min="7" max="8" width="16.140625" style="0" customWidth="1"/>
    <col min="9" max="9" width="16.28125" style="0" customWidth="1"/>
    <col min="10" max="10" width="15.7109375" style="0" customWidth="1"/>
    <col min="11" max="11" width="32.00390625" style="0" customWidth="1"/>
    <col min="108" max="108" width="11.421875" style="0" customWidth="1"/>
    <col min="198" max="198" width="1.421875" style="0" customWidth="1"/>
  </cols>
  <sheetData>
    <row r="1" spans="2:11" ht="18" customHeight="1" thickBot="1">
      <c r="B1" s="485"/>
      <c r="C1" s="488" t="s">
        <v>144</v>
      </c>
      <c r="D1" s="489"/>
      <c r="E1" s="489"/>
      <c r="F1" s="489"/>
      <c r="G1" s="489"/>
      <c r="H1" s="489"/>
      <c r="I1" s="489"/>
      <c r="J1" s="490"/>
      <c r="K1" s="491"/>
    </row>
    <row r="2" spans="2:11" ht="18" customHeight="1" thickBot="1">
      <c r="B2" s="486"/>
      <c r="C2" s="494" t="s">
        <v>145</v>
      </c>
      <c r="D2" s="495"/>
      <c r="E2" s="495"/>
      <c r="F2" s="495"/>
      <c r="G2" s="495"/>
      <c r="H2" s="495"/>
      <c r="I2" s="495"/>
      <c r="J2" s="496"/>
      <c r="K2" s="492"/>
    </row>
    <row r="3" spans="2:11" ht="18" customHeight="1" thickBot="1">
      <c r="B3" s="486"/>
      <c r="C3" s="494" t="s">
        <v>419</v>
      </c>
      <c r="D3" s="495"/>
      <c r="E3" s="495"/>
      <c r="F3" s="495"/>
      <c r="G3" s="495"/>
      <c r="H3" s="495"/>
      <c r="I3" s="495"/>
      <c r="J3" s="496"/>
      <c r="K3" s="492"/>
    </row>
    <row r="4" spans="2:11" ht="18" customHeight="1" thickBot="1">
      <c r="B4" s="487"/>
      <c r="C4" s="494" t="s">
        <v>355</v>
      </c>
      <c r="D4" s="495"/>
      <c r="E4" s="495"/>
      <c r="F4" s="495"/>
      <c r="G4" s="495"/>
      <c r="H4" s="497" t="s">
        <v>407</v>
      </c>
      <c r="I4" s="498"/>
      <c r="J4" s="499"/>
      <c r="K4" s="493"/>
    </row>
    <row r="5" spans="2:10" ht="18" customHeight="1" thickBot="1">
      <c r="B5" s="250"/>
      <c r="C5" s="251"/>
      <c r="D5" s="251"/>
      <c r="E5" s="251"/>
      <c r="F5" s="251"/>
      <c r="G5" s="251"/>
      <c r="H5" s="251"/>
      <c r="I5" s="251"/>
      <c r="J5" s="252"/>
    </row>
    <row r="6" spans="2:10" ht="51.75" customHeight="1" thickBot="1">
      <c r="B6" s="290" t="s">
        <v>420</v>
      </c>
      <c r="C6" s="355" t="s">
        <v>372</v>
      </c>
      <c r="D6" s="356"/>
      <c r="E6" s="357"/>
      <c r="F6" s="253"/>
      <c r="G6" s="251"/>
      <c r="H6" s="251"/>
      <c r="I6" s="251"/>
      <c r="J6" s="252"/>
    </row>
    <row r="7" spans="2:10" ht="48.75" customHeight="1" thickBot="1">
      <c r="B7" s="39" t="s">
        <v>0</v>
      </c>
      <c r="C7" s="355" t="s">
        <v>417</v>
      </c>
      <c r="D7" s="356"/>
      <c r="E7" s="357"/>
      <c r="F7" s="253"/>
      <c r="G7" s="251"/>
      <c r="H7" s="251"/>
      <c r="I7" s="251"/>
      <c r="J7" s="252"/>
    </row>
    <row r="8" spans="2:10" ht="32.25" customHeight="1" thickBot="1">
      <c r="B8" s="39" t="s">
        <v>360</v>
      </c>
      <c r="C8" s="355" t="s">
        <v>362</v>
      </c>
      <c r="D8" s="356"/>
      <c r="E8" s="357"/>
      <c r="F8" s="42"/>
      <c r="G8" s="251"/>
      <c r="H8" s="251"/>
      <c r="I8" s="251"/>
      <c r="J8" s="252"/>
    </row>
    <row r="9" spans="2:10" ht="33.75" customHeight="1" thickBot="1">
      <c r="B9" s="39" t="s">
        <v>202</v>
      </c>
      <c r="C9" s="355" t="s">
        <v>363</v>
      </c>
      <c r="D9" s="356"/>
      <c r="E9" s="357"/>
      <c r="F9" s="253"/>
      <c r="G9" s="251"/>
      <c r="H9" s="251"/>
      <c r="I9" s="251"/>
      <c r="J9" s="252"/>
    </row>
    <row r="10" spans="2:10" ht="33.75" customHeight="1" thickBot="1">
      <c r="B10" s="39" t="s">
        <v>421</v>
      </c>
      <c r="C10" s="355" t="s">
        <v>423</v>
      </c>
      <c r="D10" s="356"/>
      <c r="E10" s="357"/>
      <c r="F10" s="253"/>
      <c r="G10" s="251"/>
      <c r="H10" s="251"/>
      <c r="I10" s="251"/>
      <c r="J10" s="252"/>
    </row>
    <row r="12" spans="2:11" ht="15">
      <c r="B12" s="482" t="s">
        <v>467</v>
      </c>
      <c r="C12" s="483"/>
      <c r="D12" s="483"/>
      <c r="E12" s="483"/>
      <c r="F12" s="483"/>
      <c r="G12" s="483"/>
      <c r="H12" s="484"/>
      <c r="I12" s="471" t="s">
        <v>356</v>
      </c>
      <c r="J12" s="472"/>
      <c r="K12" s="472"/>
    </row>
    <row r="13" spans="2:11" s="255" customFormat="1" ht="56.25" customHeight="1">
      <c r="B13" s="278" t="s">
        <v>361</v>
      </c>
      <c r="C13" s="278" t="s">
        <v>357</v>
      </c>
      <c r="D13" s="278" t="s">
        <v>408</v>
      </c>
      <c r="E13" s="278" t="s">
        <v>358</v>
      </c>
      <c r="F13" s="278" t="s">
        <v>359</v>
      </c>
      <c r="G13" s="278" t="s">
        <v>409</v>
      </c>
      <c r="H13" s="278" t="s">
        <v>410</v>
      </c>
      <c r="I13" s="281" t="s">
        <v>411</v>
      </c>
      <c r="J13" s="281" t="s">
        <v>412</v>
      </c>
      <c r="K13" s="281" t="s">
        <v>413</v>
      </c>
    </row>
    <row r="14" spans="2:11" ht="42" customHeight="1">
      <c r="B14" s="473">
        <v>1</v>
      </c>
      <c r="C14" s="475" t="s">
        <v>386</v>
      </c>
      <c r="D14" s="477">
        <v>0.6</v>
      </c>
      <c r="E14" s="257">
        <v>1</v>
      </c>
      <c r="F14" s="270" t="s">
        <v>468</v>
      </c>
      <c r="G14" s="309">
        <v>0.4</v>
      </c>
      <c r="H14" s="295">
        <v>43313</v>
      </c>
      <c r="I14" s="282">
        <v>0.4</v>
      </c>
      <c r="J14" s="295">
        <v>43313</v>
      </c>
      <c r="K14" s="345" t="s">
        <v>486</v>
      </c>
    </row>
    <row r="15" spans="2:11" ht="28.5" customHeight="1">
      <c r="B15" s="474"/>
      <c r="C15" s="476"/>
      <c r="D15" s="478"/>
      <c r="E15" s="257">
        <v>2</v>
      </c>
      <c r="F15" s="270" t="s">
        <v>469</v>
      </c>
      <c r="G15" s="309">
        <v>0.1</v>
      </c>
      <c r="H15" s="295">
        <v>43313</v>
      </c>
      <c r="I15" s="282">
        <v>0.1</v>
      </c>
      <c r="J15" s="295">
        <v>43313</v>
      </c>
      <c r="K15" s="346" t="s">
        <v>483</v>
      </c>
    </row>
    <row r="16" spans="2:11" ht="42" customHeight="1">
      <c r="B16" s="474"/>
      <c r="C16" s="476"/>
      <c r="D16" s="478"/>
      <c r="E16" s="257">
        <v>3</v>
      </c>
      <c r="F16" s="270" t="s">
        <v>470</v>
      </c>
      <c r="G16" s="309">
        <v>0.1</v>
      </c>
      <c r="H16" s="295">
        <v>43344</v>
      </c>
      <c r="I16" s="282">
        <v>0.1</v>
      </c>
      <c r="J16" s="295">
        <v>43344</v>
      </c>
      <c r="K16" s="346" t="s">
        <v>487</v>
      </c>
    </row>
    <row r="17" spans="2:11" ht="32.25" customHeight="1">
      <c r="B17" s="473">
        <v>2</v>
      </c>
      <c r="C17" s="475" t="s">
        <v>471</v>
      </c>
      <c r="D17" s="477">
        <v>0.4</v>
      </c>
      <c r="E17" s="257">
        <v>1</v>
      </c>
      <c r="F17" s="270" t="s">
        <v>472</v>
      </c>
      <c r="G17" s="310">
        <v>0.3</v>
      </c>
      <c r="H17" s="295">
        <v>43282</v>
      </c>
      <c r="I17" s="282">
        <v>0.3</v>
      </c>
      <c r="J17" s="295">
        <v>43344</v>
      </c>
      <c r="K17" s="346" t="s">
        <v>488</v>
      </c>
    </row>
    <row r="18" spans="2:11" ht="32.25" customHeight="1">
      <c r="B18" s="479"/>
      <c r="C18" s="480"/>
      <c r="D18" s="481"/>
      <c r="E18" s="257">
        <v>2</v>
      </c>
      <c r="F18" s="270" t="s">
        <v>473</v>
      </c>
      <c r="G18" s="310">
        <v>0.1</v>
      </c>
      <c r="H18" s="295">
        <v>43435</v>
      </c>
      <c r="I18" s="282"/>
      <c r="J18" s="275"/>
      <c r="K18" s="283"/>
    </row>
    <row r="19" spans="2:11" s="274" customFormat="1" ht="21.75" customHeight="1">
      <c r="B19" s="467" t="s">
        <v>414</v>
      </c>
      <c r="C19" s="468"/>
      <c r="D19" s="311">
        <f>SUM(D14:D18)</f>
        <v>1</v>
      </c>
      <c r="E19" s="469" t="s">
        <v>120</v>
      </c>
      <c r="F19" s="470"/>
      <c r="G19" s="311">
        <f>SUM(G14:G18)</f>
        <v>0.9999999999999999</v>
      </c>
      <c r="H19" s="285"/>
      <c r="I19" s="286">
        <f>SUM(I14:I18)</f>
        <v>0.8999999999999999</v>
      </c>
      <c r="J19" s="287"/>
      <c r="K19" s="287"/>
    </row>
  </sheetData>
  <sheetProtection selectLockedCells="1" selectUnlockedCells="1"/>
  <mergeCells count="22">
    <mergeCell ref="B1:B4"/>
    <mergeCell ref="C1:J1"/>
    <mergeCell ref="K1:K4"/>
    <mergeCell ref="C2:J2"/>
    <mergeCell ref="C3:J3"/>
    <mergeCell ref="C4:G4"/>
    <mergeCell ref="H4:J4"/>
    <mergeCell ref="C6:E6"/>
    <mergeCell ref="C7:E7"/>
    <mergeCell ref="C8:E8"/>
    <mergeCell ref="C9:E9"/>
    <mergeCell ref="C10:E10"/>
    <mergeCell ref="B12:H12"/>
    <mergeCell ref="B19:C19"/>
    <mergeCell ref="E19:F19"/>
    <mergeCell ref="I12:K12"/>
    <mergeCell ref="B14:B16"/>
    <mergeCell ref="C14:C16"/>
    <mergeCell ref="D14:D16"/>
    <mergeCell ref="B17:B18"/>
    <mergeCell ref="C17:C18"/>
    <mergeCell ref="D17:D18"/>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2:N67"/>
  <sheetViews>
    <sheetView zoomScalePageLayoutView="0" workbookViewId="0" topLeftCell="A34">
      <selection activeCell="C50" sqref="C50:I50"/>
    </sheetView>
  </sheetViews>
  <sheetFormatPr defaultColWidth="11.421875" defaultRowHeight="15"/>
  <cols>
    <col min="1" max="1" width="0.9921875" style="196" customWidth="1"/>
    <col min="2" max="2" width="25.421875" style="195" customWidth="1"/>
    <col min="3" max="3" width="14.57421875" style="196" customWidth="1"/>
    <col min="4" max="4" width="20.140625" style="196" customWidth="1"/>
    <col min="5" max="5" width="16.421875" style="196" customWidth="1"/>
    <col min="6" max="6" width="25.00390625" style="196" customWidth="1"/>
    <col min="7" max="7" width="22.00390625" style="197" customWidth="1"/>
    <col min="8" max="8" width="20.57421875" style="196" customWidth="1"/>
    <col min="9" max="9" width="22.421875" style="196" customWidth="1"/>
    <col min="10" max="11" width="22.421875" style="198" customWidth="1"/>
    <col min="12" max="21" width="11.421875" style="199" customWidth="1"/>
    <col min="22" max="24" width="11.421875" style="200" customWidth="1"/>
    <col min="25" max="16384" width="11.421875" style="196" customWidth="1"/>
  </cols>
  <sheetData>
    <row r="1" ht="6" customHeight="1"/>
    <row r="2" spans="2:13" ht="25.5" customHeight="1">
      <c r="B2" s="462"/>
      <c r="C2" s="463" t="s">
        <v>144</v>
      </c>
      <c r="D2" s="463"/>
      <c r="E2" s="463"/>
      <c r="F2" s="463"/>
      <c r="G2" s="463"/>
      <c r="H2" s="463"/>
      <c r="I2" s="464"/>
      <c r="J2" s="201"/>
      <c r="K2" s="201"/>
      <c r="M2" s="202" t="s">
        <v>250</v>
      </c>
    </row>
    <row r="3" spans="2:13" ht="25.5" customHeight="1">
      <c r="B3" s="462"/>
      <c r="C3" s="465" t="s">
        <v>145</v>
      </c>
      <c r="D3" s="465"/>
      <c r="E3" s="465"/>
      <c r="F3" s="465"/>
      <c r="G3" s="465"/>
      <c r="H3" s="465"/>
      <c r="I3" s="464"/>
      <c r="J3" s="201"/>
      <c r="K3" s="201"/>
      <c r="M3" s="202" t="s">
        <v>251</v>
      </c>
    </row>
    <row r="4" spans="2:13" ht="25.5" customHeight="1">
      <c r="B4" s="462"/>
      <c r="C4" s="465" t="s">
        <v>252</v>
      </c>
      <c r="D4" s="465"/>
      <c r="E4" s="465"/>
      <c r="F4" s="465"/>
      <c r="G4" s="465"/>
      <c r="H4" s="465"/>
      <c r="I4" s="464"/>
      <c r="J4" s="201"/>
      <c r="K4" s="201"/>
      <c r="M4" s="202" t="s">
        <v>253</v>
      </c>
    </row>
    <row r="5" spans="2:13" ht="25.5" customHeight="1">
      <c r="B5" s="462"/>
      <c r="C5" s="465" t="s">
        <v>254</v>
      </c>
      <c r="D5" s="465"/>
      <c r="E5" s="465"/>
      <c r="F5" s="465"/>
      <c r="G5" s="466" t="s">
        <v>481</v>
      </c>
      <c r="H5" s="466"/>
      <c r="I5" s="464"/>
      <c r="J5" s="201"/>
      <c r="K5" s="201"/>
      <c r="M5" s="202" t="s">
        <v>255</v>
      </c>
    </row>
    <row r="6" spans="2:11" ht="23.25" customHeight="1">
      <c r="B6" s="459" t="s">
        <v>256</v>
      </c>
      <c r="C6" s="459"/>
      <c r="D6" s="459"/>
      <c r="E6" s="459"/>
      <c r="F6" s="459"/>
      <c r="G6" s="459"/>
      <c r="H6" s="459"/>
      <c r="I6" s="459"/>
      <c r="J6" s="203"/>
      <c r="K6" s="203"/>
    </row>
    <row r="7" spans="2:11" ht="24" customHeight="1">
      <c r="B7" s="460" t="s">
        <v>257</v>
      </c>
      <c r="C7" s="460"/>
      <c r="D7" s="460"/>
      <c r="E7" s="460"/>
      <c r="F7" s="460"/>
      <c r="G7" s="460"/>
      <c r="H7" s="460"/>
      <c r="I7" s="460"/>
      <c r="J7" s="204"/>
      <c r="K7" s="204"/>
    </row>
    <row r="8" spans="2:14" ht="24" customHeight="1">
      <c r="B8" s="461" t="s">
        <v>258</v>
      </c>
      <c r="C8" s="461"/>
      <c r="D8" s="461"/>
      <c r="E8" s="461"/>
      <c r="F8" s="461"/>
      <c r="G8" s="461"/>
      <c r="H8" s="461"/>
      <c r="I8" s="461"/>
      <c r="J8" s="205"/>
      <c r="K8" s="205"/>
      <c r="N8" s="206" t="s">
        <v>259</v>
      </c>
    </row>
    <row r="9" spans="2:14" ht="30.75" customHeight="1">
      <c r="B9" s="208" t="s">
        <v>479</v>
      </c>
      <c r="C9" s="271">
        <v>9</v>
      </c>
      <c r="D9" s="447" t="s">
        <v>484</v>
      </c>
      <c r="E9" s="447"/>
      <c r="F9" s="437" t="s">
        <v>387</v>
      </c>
      <c r="G9" s="437"/>
      <c r="H9" s="437"/>
      <c r="I9" s="437"/>
      <c r="J9" s="207"/>
      <c r="K9" s="207"/>
      <c r="M9" s="202" t="s">
        <v>260</v>
      </c>
      <c r="N9" s="206" t="s">
        <v>261</v>
      </c>
    </row>
    <row r="10" spans="2:14" ht="30.75" customHeight="1">
      <c r="B10" s="208" t="s">
        <v>262</v>
      </c>
      <c r="C10" s="249" t="s">
        <v>281</v>
      </c>
      <c r="D10" s="447" t="s">
        <v>263</v>
      </c>
      <c r="E10" s="447"/>
      <c r="F10" s="439" t="s">
        <v>388</v>
      </c>
      <c r="G10" s="439"/>
      <c r="H10" s="209" t="s">
        <v>264</v>
      </c>
      <c r="I10" s="249" t="s">
        <v>281</v>
      </c>
      <c r="J10" s="210"/>
      <c r="K10" s="210"/>
      <c r="M10" s="202" t="s">
        <v>265</v>
      </c>
      <c r="N10" s="206" t="s">
        <v>266</v>
      </c>
    </row>
    <row r="11" spans="2:14" ht="30.75" customHeight="1">
      <c r="B11" s="208" t="s">
        <v>267</v>
      </c>
      <c r="C11" s="500" t="s">
        <v>389</v>
      </c>
      <c r="D11" s="500"/>
      <c r="E11" s="500"/>
      <c r="F11" s="500"/>
      <c r="G11" s="209" t="s">
        <v>268</v>
      </c>
      <c r="H11" s="454">
        <v>965</v>
      </c>
      <c r="I11" s="454"/>
      <c r="J11" s="211"/>
      <c r="K11" s="211"/>
      <c r="M11" s="202" t="s">
        <v>269</v>
      </c>
      <c r="N11" s="206" t="s">
        <v>270</v>
      </c>
    </row>
    <row r="12" spans="2:13" ht="30.75" customHeight="1">
      <c r="B12" s="208" t="s">
        <v>271</v>
      </c>
      <c r="C12" s="455" t="s">
        <v>269</v>
      </c>
      <c r="D12" s="455"/>
      <c r="E12" s="455"/>
      <c r="F12" s="455"/>
      <c r="G12" s="209" t="s">
        <v>272</v>
      </c>
      <c r="H12" s="456" t="s">
        <v>390</v>
      </c>
      <c r="I12" s="456"/>
      <c r="J12" s="212"/>
      <c r="K12" s="212"/>
      <c r="M12" s="213" t="s">
        <v>273</v>
      </c>
    </row>
    <row r="13" spans="2:13" ht="30.75" customHeight="1">
      <c r="B13" s="208" t="s">
        <v>274</v>
      </c>
      <c r="C13" s="501" t="s">
        <v>303</v>
      </c>
      <c r="D13" s="501"/>
      <c r="E13" s="501"/>
      <c r="F13" s="501"/>
      <c r="G13" s="501"/>
      <c r="H13" s="501"/>
      <c r="I13" s="501"/>
      <c r="J13" s="214"/>
      <c r="K13" s="214"/>
      <c r="M13" s="213"/>
    </row>
    <row r="14" spans="2:14" ht="30.75" customHeight="1">
      <c r="B14" s="208" t="s">
        <v>275</v>
      </c>
      <c r="C14" s="502" t="s">
        <v>366</v>
      </c>
      <c r="D14" s="458"/>
      <c r="E14" s="458"/>
      <c r="F14" s="458"/>
      <c r="G14" s="458"/>
      <c r="H14" s="458"/>
      <c r="I14" s="458"/>
      <c r="J14" s="210"/>
      <c r="K14" s="210"/>
      <c r="M14" s="213"/>
      <c r="N14" s="206" t="s">
        <v>276</v>
      </c>
    </row>
    <row r="15" spans="2:14" ht="30.75" customHeight="1">
      <c r="B15" s="208" t="s">
        <v>277</v>
      </c>
      <c r="C15" s="437" t="s">
        <v>391</v>
      </c>
      <c r="D15" s="503"/>
      <c r="E15" s="503"/>
      <c r="F15" s="503"/>
      <c r="G15" s="209" t="s">
        <v>278</v>
      </c>
      <c r="H15" s="439" t="s">
        <v>294</v>
      </c>
      <c r="I15" s="439"/>
      <c r="J15" s="210"/>
      <c r="K15" s="210"/>
      <c r="M15" s="213" t="s">
        <v>280</v>
      </c>
      <c r="N15" s="206" t="s">
        <v>281</v>
      </c>
    </row>
    <row r="16" spans="2:13" ht="30.75" customHeight="1">
      <c r="B16" s="208" t="s">
        <v>282</v>
      </c>
      <c r="C16" s="437" t="s">
        <v>455</v>
      </c>
      <c r="D16" s="437"/>
      <c r="E16" s="437"/>
      <c r="F16" s="437"/>
      <c r="G16" s="209" t="s">
        <v>283</v>
      </c>
      <c r="H16" s="439" t="s">
        <v>259</v>
      </c>
      <c r="I16" s="504"/>
      <c r="J16" s="347"/>
      <c r="K16" s="210"/>
      <c r="M16" s="213" t="s">
        <v>284</v>
      </c>
    </row>
    <row r="17" spans="2:14" ht="40.5" customHeight="1">
      <c r="B17" s="208" t="s">
        <v>285</v>
      </c>
      <c r="C17" s="437" t="s">
        <v>392</v>
      </c>
      <c r="D17" s="437"/>
      <c r="E17" s="437"/>
      <c r="F17" s="437"/>
      <c r="G17" s="437"/>
      <c r="H17" s="437"/>
      <c r="I17" s="437"/>
      <c r="J17" s="214"/>
      <c r="K17" s="214"/>
      <c r="M17" s="213" t="s">
        <v>286</v>
      </c>
      <c r="N17" s="206" t="s">
        <v>287</v>
      </c>
    </row>
    <row r="18" spans="2:14" ht="30.75" customHeight="1">
      <c r="B18" s="208" t="s">
        <v>288</v>
      </c>
      <c r="C18" s="437" t="s">
        <v>463</v>
      </c>
      <c r="D18" s="437"/>
      <c r="E18" s="437"/>
      <c r="F18" s="437"/>
      <c r="G18" s="437"/>
      <c r="H18" s="437"/>
      <c r="I18" s="437"/>
      <c r="J18" s="215"/>
      <c r="K18" s="215"/>
      <c r="M18" s="213" t="s">
        <v>289</v>
      </c>
      <c r="N18" s="206" t="s">
        <v>290</v>
      </c>
    </row>
    <row r="19" spans="2:14" ht="30.75" customHeight="1">
      <c r="B19" s="208" t="s">
        <v>291</v>
      </c>
      <c r="C19" s="502" t="s">
        <v>465</v>
      </c>
      <c r="D19" s="502"/>
      <c r="E19" s="502"/>
      <c r="F19" s="502"/>
      <c r="G19" s="502"/>
      <c r="H19" s="502"/>
      <c r="I19" s="502"/>
      <c r="J19" s="216"/>
      <c r="K19" s="216"/>
      <c r="M19" s="213"/>
      <c r="N19" s="206" t="s">
        <v>292</v>
      </c>
    </row>
    <row r="20" spans="2:14" ht="30.75" customHeight="1">
      <c r="B20" s="208" t="s">
        <v>293</v>
      </c>
      <c r="C20" s="446" t="s">
        <v>353</v>
      </c>
      <c r="D20" s="446"/>
      <c r="E20" s="446"/>
      <c r="F20" s="446"/>
      <c r="G20" s="446"/>
      <c r="H20" s="446"/>
      <c r="I20" s="446"/>
      <c r="J20" s="217"/>
      <c r="K20" s="217"/>
      <c r="M20" s="213" t="s">
        <v>294</v>
      </c>
      <c r="N20" s="206" t="s">
        <v>295</v>
      </c>
    </row>
    <row r="21" spans="2:14" ht="27.75" customHeight="1">
      <c r="B21" s="447" t="s">
        <v>296</v>
      </c>
      <c r="C21" s="448" t="s">
        <v>297</v>
      </c>
      <c r="D21" s="448"/>
      <c r="E21" s="448"/>
      <c r="F21" s="449" t="s">
        <v>298</v>
      </c>
      <c r="G21" s="449"/>
      <c r="H21" s="449"/>
      <c r="I21" s="449"/>
      <c r="J21" s="218"/>
      <c r="K21" s="218"/>
      <c r="M21" s="213" t="s">
        <v>279</v>
      </c>
      <c r="N21" s="206" t="s">
        <v>299</v>
      </c>
    </row>
    <row r="22" spans="2:14" ht="27" customHeight="1">
      <c r="B22" s="447"/>
      <c r="C22" s="437" t="s">
        <v>354</v>
      </c>
      <c r="D22" s="450"/>
      <c r="E22" s="450"/>
      <c r="F22" s="437" t="s">
        <v>464</v>
      </c>
      <c r="G22" s="450"/>
      <c r="H22" s="450"/>
      <c r="I22" s="450"/>
      <c r="J22" s="216"/>
      <c r="K22" s="216"/>
      <c r="M22" s="213" t="s">
        <v>300</v>
      </c>
      <c r="N22" s="206" t="s">
        <v>301</v>
      </c>
    </row>
    <row r="23" spans="2:14" ht="39.75" customHeight="1">
      <c r="B23" s="208" t="s">
        <v>302</v>
      </c>
      <c r="C23" s="439" t="s">
        <v>353</v>
      </c>
      <c r="D23" s="439"/>
      <c r="E23" s="439"/>
      <c r="F23" s="439" t="s">
        <v>353</v>
      </c>
      <c r="G23" s="439"/>
      <c r="H23" s="439"/>
      <c r="I23" s="439"/>
      <c r="J23" s="210"/>
      <c r="K23" s="210"/>
      <c r="M23" s="213"/>
      <c r="N23" s="206" t="s">
        <v>303</v>
      </c>
    </row>
    <row r="24" spans="2:14" ht="44.25" customHeight="1">
      <c r="B24" s="208" t="s">
        <v>304</v>
      </c>
      <c r="C24" s="444" t="s">
        <v>380</v>
      </c>
      <c r="D24" s="444"/>
      <c r="E24" s="444"/>
      <c r="F24" s="437" t="s">
        <v>382</v>
      </c>
      <c r="G24" s="437"/>
      <c r="H24" s="437"/>
      <c r="I24" s="437"/>
      <c r="J24" s="215"/>
      <c r="K24" s="215"/>
      <c r="M24" s="219"/>
      <c r="N24" s="206" t="s">
        <v>305</v>
      </c>
    </row>
    <row r="25" spans="2:13" ht="29.25" customHeight="1">
      <c r="B25" s="208" t="s">
        <v>306</v>
      </c>
      <c r="C25" s="436">
        <v>43132</v>
      </c>
      <c r="D25" s="437"/>
      <c r="E25" s="437"/>
      <c r="F25" s="209" t="s">
        <v>307</v>
      </c>
      <c r="G25" s="438">
        <v>1</v>
      </c>
      <c r="H25" s="438"/>
      <c r="I25" s="438"/>
      <c r="J25" s="220"/>
      <c r="K25" s="220"/>
      <c r="M25" s="219"/>
    </row>
    <row r="26" spans="2:13" ht="27" customHeight="1">
      <c r="B26" s="208" t="s">
        <v>308</v>
      </c>
      <c r="C26" s="436">
        <v>43465</v>
      </c>
      <c r="D26" s="437"/>
      <c r="E26" s="437"/>
      <c r="F26" s="209" t="s">
        <v>309</v>
      </c>
      <c r="G26" s="438">
        <v>1</v>
      </c>
      <c r="H26" s="438"/>
      <c r="I26" s="438"/>
      <c r="J26" s="221"/>
      <c r="K26" s="221"/>
      <c r="M26" s="219"/>
    </row>
    <row r="27" spans="2:13" ht="47.25" customHeight="1">
      <c r="B27" s="208" t="s">
        <v>310</v>
      </c>
      <c r="C27" s="439" t="s">
        <v>286</v>
      </c>
      <c r="D27" s="439"/>
      <c r="E27" s="439"/>
      <c r="F27" s="272" t="s">
        <v>311</v>
      </c>
      <c r="G27" s="505"/>
      <c r="H27" s="505"/>
      <c r="I27" s="505"/>
      <c r="J27" s="218"/>
      <c r="K27" s="218"/>
      <c r="M27" s="219"/>
    </row>
    <row r="28" spans="2:13" ht="30" customHeight="1">
      <c r="B28" s="425" t="s">
        <v>312</v>
      </c>
      <c r="C28" s="425"/>
      <c r="D28" s="425"/>
      <c r="E28" s="425"/>
      <c r="F28" s="425"/>
      <c r="G28" s="425"/>
      <c r="H28" s="425"/>
      <c r="I28" s="425"/>
      <c r="J28" s="205"/>
      <c r="K28" s="205"/>
      <c r="M28" s="219"/>
    </row>
    <row r="29" spans="2:13" ht="56.25" customHeight="1">
      <c r="B29" s="222" t="s">
        <v>313</v>
      </c>
      <c r="C29" s="222" t="s">
        <v>314</v>
      </c>
      <c r="D29" s="222" t="s">
        <v>315</v>
      </c>
      <c r="E29" s="222" t="s">
        <v>316</v>
      </c>
      <c r="F29" s="222" t="s">
        <v>317</v>
      </c>
      <c r="G29" s="223" t="s">
        <v>318</v>
      </c>
      <c r="H29" s="223" t="s">
        <v>319</v>
      </c>
      <c r="I29" s="222" t="s">
        <v>320</v>
      </c>
      <c r="J29" s="216"/>
      <c r="K29" s="216"/>
      <c r="M29" s="219"/>
    </row>
    <row r="30" spans="2:13" ht="19.5" customHeight="1">
      <c r="B30" s="269" t="s">
        <v>321</v>
      </c>
      <c r="C30" s="244">
        <v>0</v>
      </c>
      <c r="D30" s="245">
        <f>+C30</f>
        <v>0</v>
      </c>
      <c r="E30" s="243">
        <v>0</v>
      </c>
      <c r="F30" s="246">
        <f>+E30</f>
        <v>0</v>
      </c>
      <c r="G30" s="247" t="e">
        <f>+C30/E30</f>
        <v>#DIV/0!</v>
      </c>
      <c r="H30" s="248" t="e">
        <f>+D30/F30</f>
        <v>#DIV/0!</v>
      </c>
      <c r="I30" s="273">
        <f>+D30/$G$26</f>
        <v>0</v>
      </c>
      <c r="J30" s="224"/>
      <c r="K30" s="224"/>
      <c r="M30" s="219"/>
    </row>
    <row r="31" spans="2:13" ht="19.5" customHeight="1">
      <c r="B31" s="269" t="s">
        <v>322</v>
      </c>
      <c r="C31" s="244">
        <v>0</v>
      </c>
      <c r="D31" s="245">
        <f>+D30+C31</f>
        <v>0</v>
      </c>
      <c r="E31" s="243">
        <v>0</v>
      </c>
      <c r="F31" s="246">
        <f>+E31+F30</f>
        <v>0</v>
      </c>
      <c r="G31" s="247" t="e">
        <f aca="true" t="shared" si="0" ref="G31:G41">+C31/E31</f>
        <v>#DIV/0!</v>
      </c>
      <c r="H31" s="248" t="e">
        <f aca="true" t="shared" si="1" ref="H31:H41">+D31/F31</f>
        <v>#DIV/0!</v>
      </c>
      <c r="I31" s="273">
        <f aca="true" t="shared" si="2" ref="I31:I41">+D31/$G$26</f>
        <v>0</v>
      </c>
      <c r="J31" s="224"/>
      <c r="K31" s="224"/>
      <c r="M31" s="219"/>
    </row>
    <row r="32" spans="2:13" ht="19.5" customHeight="1">
      <c r="B32" s="269" t="s">
        <v>323</v>
      </c>
      <c r="C32" s="244">
        <v>0.25</v>
      </c>
      <c r="D32" s="245">
        <f aca="true" t="shared" si="3" ref="D32:D41">+D31+C32</f>
        <v>0.25</v>
      </c>
      <c r="E32" s="243">
        <v>0.25</v>
      </c>
      <c r="F32" s="246">
        <f aca="true" t="shared" si="4" ref="F32:F41">+E32+F31</f>
        <v>0.25</v>
      </c>
      <c r="G32" s="247">
        <f t="shared" si="0"/>
        <v>1</v>
      </c>
      <c r="H32" s="248">
        <f t="shared" si="1"/>
        <v>1</v>
      </c>
      <c r="I32" s="273">
        <f t="shared" si="2"/>
        <v>0.25</v>
      </c>
      <c r="J32" s="224"/>
      <c r="K32" s="224"/>
      <c r="M32" s="219"/>
    </row>
    <row r="33" spans="2:11" ht="19.5" customHeight="1">
      <c r="B33" s="269" t="s">
        <v>324</v>
      </c>
      <c r="C33" s="244">
        <v>0</v>
      </c>
      <c r="D33" s="245">
        <f t="shared" si="3"/>
        <v>0.25</v>
      </c>
      <c r="E33" s="243">
        <v>0</v>
      </c>
      <c r="F33" s="246">
        <f t="shared" si="4"/>
        <v>0.25</v>
      </c>
      <c r="G33" s="247" t="e">
        <f t="shared" si="0"/>
        <v>#DIV/0!</v>
      </c>
      <c r="H33" s="248">
        <f t="shared" si="1"/>
        <v>1</v>
      </c>
      <c r="I33" s="273">
        <f t="shared" si="2"/>
        <v>0.25</v>
      </c>
      <c r="J33" s="224"/>
      <c r="K33" s="224"/>
    </row>
    <row r="34" spans="2:11" ht="19.5" customHeight="1">
      <c r="B34" s="269" t="s">
        <v>325</v>
      </c>
      <c r="C34" s="244">
        <v>0</v>
      </c>
      <c r="D34" s="245">
        <f t="shared" si="3"/>
        <v>0.25</v>
      </c>
      <c r="E34" s="243">
        <v>0</v>
      </c>
      <c r="F34" s="246">
        <f t="shared" si="4"/>
        <v>0.25</v>
      </c>
      <c r="G34" s="247" t="e">
        <f t="shared" si="0"/>
        <v>#DIV/0!</v>
      </c>
      <c r="H34" s="248">
        <f t="shared" si="1"/>
        <v>1</v>
      </c>
      <c r="I34" s="273">
        <f t="shared" si="2"/>
        <v>0.25</v>
      </c>
      <c r="J34" s="224"/>
      <c r="K34" s="224"/>
    </row>
    <row r="35" spans="2:11" ht="19.5" customHeight="1">
      <c r="B35" s="269" t="s">
        <v>326</v>
      </c>
      <c r="C35" s="244">
        <v>0.25</v>
      </c>
      <c r="D35" s="245">
        <f t="shared" si="3"/>
        <v>0.5</v>
      </c>
      <c r="E35" s="243">
        <v>0.25</v>
      </c>
      <c r="F35" s="246">
        <f t="shared" si="4"/>
        <v>0.5</v>
      </c>
      <c r="G35" s="247">
        <f t="shared" si="0"/>
        <v>1</v>
      </c>
      <c r="H35" s="248">
        <f t="shared" si="1"/>
        <v>1</v>
      </c>
      <c r="I35" s="273">
        <f t="shared" si="2"/>
        <v>0.5</v>
      </c>
      <c r="J35" s="224"/>
      <c r="K35" s="224"/>
    </row>
    <row r="36" spans="2:11" ht="19.5" customHeight="1">
      <c r="B36" s="269" t="s">
        <v>327</v>
      </c>
      <c r="C36" s="244">
        <v>0</v>
      </c>
      <c r="D36" s="245">
        <f t="shared" si="3"/>
        <v>0.5</v>
      </c>
      <c r="E36" s="243">
        <v>0</v>
      </c>
      <c r="F36" s="246">
        <f t="shared" si="4"/>
        <v>0.5</v>
      </c>
      <c r="G36" s="247" t="e">
        <f t="shared" si="0"/>
        <v>#DIV/0!</v>
      </c>
      <c r="H36" s="248">
        <f t="shared" si="1"/>
        <v>1</v>
      </c>
      <c r="I36" s="273">
        <f t="shared" si="2"/>
        <v>0.5</v>
      </c>
      <c r="J36" s="224"/>
      <c r="K36" s="224"/>
    </row>
    <row r="37" spans="2:11" ht="19.5" customHeight="1">
      <c r="B37" s="269" t="s">
        <v>328</v>
      </c>
      <c r="C37" s="244">
        <v>0</v>
      </c>
      <c r="D37" s="245">
        <f t="shared" si="3"/>
        <v>0.5</v>
      </c>
      <c r="E37" s="243">
        <v>0</v>
      </c>
      <c r="F37" s="246">
        <f t="shared" si="4"/>
        <v>0.5</v>
      </c>
      <c r="G37" s="247" t="e">
        <f t="shared" si="0"/>
        <v>#DIV/0!</v>
      </c>
      <c r="H37" s="248">
        <f t="shared" si="1"/>
        <v>1</v>
      </c>
      <c r="I37" s="273">
        <f t="shared" si="2"/>
        <v>0.5</v>
      </c>
      <c r="J37" s="224"/>
      <c r="K37" s="224"/>
    </row>
    <row r="38" spans="2:11" ht="19.5" customHeight="1">
      <c r="B38" s="269" t="s">
        <v>329</v>
      </c>
      <c r="C38" s="244">
        <v>0</v>
      </c>
      <c r="D38" s="245">
        <f t="shared" si="3"/>
        <v>0.5</v>
      </c>
      <c r="E38" s="243">
        <v>0.25</v>
      </c>
      <c r="F38" s="246">
        <f t="shared" si="4"/>
        <v>0.75</v>
      </c>
      <c r="G38" s="247">
        <f t="shared" si="0"/>
        <v>0</v>
      </c>
      <c r="H38" s="248">
        <f t="shared" si="1"/>
        <v>0.6666666666666666</v>
      </c>
      <c r="I38" s="273">
        <f t="shared" si="2"/>
        <v>0.5</v>
      </c>
      <c r="J38" s="224"/>
      <c r="K38" s="224"/>
    </row>
    <row r="39" spans="2:11" ht="19.5" customHeight="1">
      <c r="B39" s="269" t="s">
        <v>330</v>
      </c>
      <c r="C39" s="244">
        <v>0</v>
      </c>
      <c r="D39" s="245">
        <f t="shared" si="3"/>
        <v>0.5</v>
      </c>
      <c r="E39" s="243">
        <v>0</v>
      </c>
      <c r="F39" s="246">
        <f t="shared" si="4"/>
        <v>0.75</v>
      </c>
      <c r="G39" s="247" t="e">
        <f t="shared" si="0"/>
        <v>#DIV/0!</v>
      </c>
      <c r="H39" s="248">
        <f t="shared" si="1"/>
        <v>0.6666666666666666</v>
      </c>
      <c r="I39" s="273">
        <f t="shared" si="2"/>
        <v>0.5</v>
      </c>
      <c r="J39" s="224"/>
      <c r="K39" s="224"/>
    </row>
    <row r="40" spans="2:11" ht="19.5" customHeight="1">
      <c r="B40" s="269" t="s">
        <v>331</v>
      </c>
      <c r="C40" s="244">
        <v>0</v>
      </c>
      <c r="D40" s="245">
        <f t="shared" si="3"/>
        <v>0.5</v>
      </c>
      <c r="E40" s="243">
        <v>0</v>
      </c>
      <c r="F40" s="246">
        <f t="shared" si="4"/>
        <v>0.75</v>
      </c>
      <c r="G40" s="247" t="e">
        <f t="shared" si="0"/>
        <v>#DIV/0!</v>
      </c>
      <c r="H40" s="248">
        <f t="shared" si="1"/>
        <v>0.6666666666666666</v>
      </c>
      <c r="I40" s="273">
        <f t="shared" si="2"/>
        <v>0.5</v>
      </c>
      <c r="J40" s="224"/>
      <c r="K40" s="224"/>
    </row>
    <row r="41" spans="2:11" ht="19.5" customHeight="1">
      <c r="B41" s="269" t="s">
        <v>332</v>
      </c>
      <c r="C41" s="244">
        <v>0</v>
      </c>
      <c r="D41" s="245">
        <f t="shared" si="3"/>
        <v>0.5</v>
      </c>
      <c r="E41" s="243">
        <v>0.25</v>
      </c>
      <c r="F41" s="246">
        <f t="shared" si="4"/>
        <v>1</v>
      </c>
      <c r="G41" s="247">
        <f t="shared" si="0"/>
        <v>0</v>
      </c>
      <c r="H41" s="248">
        <f t="shared" si="1"/>
        <v>0.5</v>
      </c>
      <c r="I41" s="273">
        <f t="shared" si="2"/>
        <v>0.5</v>
      </c>
      <c r="J41" s="224"/>
      <c r="K41" s="224"/>
    </row>
    <row r="42" spans="2:11" ht="54" customHeight="1">
      <c r="B42" s="266" t="s">
        <v>333</v>
      </c>
      <c r="C42" s="506"/>
      <c r="D42" s="507"/>
      <c r="E42" s="507"/>
      <c r="F42" s="507"/>
      <c r="G42" s="507"/>
      <c r="H42" s="507"/>
      <c r="I42" s="508"/>
      <c r="J42" s="225"/>
      <c r="K42" s="225"/>
    </row>
    <row r="43" spans="2:11" ht="29.25" customHeight="1">
      <c r="B43" s="425" t="s">
        <v>334</v>
      </c>
      <c r="C43" s="425"/>
      <c r="D43" s="425"/>
      <c r="E43" s="425"/>
      <c r="F43" s="425"/>
      <c r="G43" s="425"/>
      <c r="H43" s="425"/>
      <c r="I43" s="425"/>
      <c r="J43" s="205"/>
      <c r="K43" s="205"/>
    </row>
    <row r="44" spans="2:11" ht="41.25" customHeight="1">
      <c r="B44" s="426"/>
      <c r="C44" s="426"/>
      <c r="D44" s="426"/>
      <c r="E44" s="426"/>
      <c r="F44" s="426"/>
      <c r="G44" s="426"/>
      <c r="H44" s="426"/>
      <c r="I44" s="426"/>
      <c r="J44" s="205"/>
      <c r="K44" s="205"/>
    </row>
    <row r="45" spans="2:11" ht="41.25" customHeight="1">
      <c r="B45" s="426"/>
      <c r="C45" s="426"/>
      <c r="D45" s="426"/>
      <c r="E45" s="426"/>
      <c r="F45" s="426"/>
      <c r="G45" s="426"/>
      <c r="H45" s="426"/>
      <c r="I45" s="426"/>
      <c r="J45" s="225"/>
      <c r="K45" s="225"/>
    </row>
    <row r="46" spans="2:11" ht="41.25" customHeight="1">
      <c r="B46" s="426"/>
      <c r="C46" s="426"/>
      <c r="D46" s="426"/>
      <c r="E46" s="426"/>
      <c r="F46" s="426"/>
      <c r="G46" s="426"/>
      <c r="H46" s="426"/>
      <c r="I46" s="426"/>
      <c r="J46" s="225"/>
      <c r="K46" s="225"/>
    </row>
    <row r="47" spans="2:11" ht="41.25" customHeight="1">
      <c r="B47" s="426"/>
      <c r="C47" s="426"/>
      <c r="D47" s="426"/>
      <c r="E47" s="426"/>
      <c r="F47" s="426"/>
      <c r="G47" s="426"/>
      <c r="H47" s="426"/>
      <c r="I47" s="426"/>
      <c r="J47" s="225"/>
      <c r="K47" s="225"/>
    </row>
    <row r="48" spans="2:11" ht="41.25" customHeight="1">
      <c r="B48" s="426"/>
      <c r="C48" s="426"/>
      <c r="D48" s="426"/>
      <c r="E48" s="426"/>
      <c r="F48" s="426"/>
      <c r="G48" s="426"/>
      <c r="H48" s="426"/>
      <c r="I48" s="426"/>
      <c r="J48" s="226"/>
      <c r="K48" s="226"/>
    </row>
    <row r="49" spans="2:11" ht="57.75" customHeight="1">
      <c r="B49" s="208" t="s">
        <v>335</v>
      </c>
      <c r="C49" s="509" t="s">
        <v>490</v>
      </c>
      <c r="D49" s="510"/>
      <c r="E49" s="510"/>
      <c r="F49" s="510"/>
      <c r="G49" s="510"/>
      <c r="H49" s="510"/>
      <c r="I49" s="511"/>
      <c r="J49" s="227"/>
      <c r="K49" s="227"/>
    </row>
    <row r="50" spans="2:11" ht="55.5" customHeight="1">
      <c r="B50" s="208" t="s">
        <v>336</v>
      </c>
      <c r="C50" s="512" t="s">
        <v>474</v>
      </c>
      <c r="D50" s="513"/>
      <c r="E50" s="513"/>
      <c r="F50" s="513"/>
      <c r="G50" s="513"/>
      <c r="H50" s="513"/>
      <c r="I50" s="514"/>
      <c r="J50" s="227"/>
      <c r="K50" s="227"/>
    </row>
    <row r="51" spans="2:11" ht="56.25" customHeight="1">
      <c r="B51" s="267" t="s">
        <v>337</v>
      </c>
      <c r="C51" s="515" t="s">
        <v>491</v>
      </c>
      <c r="D51" s="516"/>
      <c r="E51" s="516"/>
      <c r="F51" s="516"/>
      <c r="G51" s="516"/>
      <c r="H51" s="516"/>
      <c r="I51" s="517"/>
      <c r="J51" s="227"/>
      <c r="K51" s="227"/>
    </row>
    <row r="52" spans="2:11" ht="29.25" customHeight="1">
      <c r="B52" s="425" t="s">
        <v>338</v>
      </c>
      <c r="C52" s="425"/>
      <c r="D52" s="425"/>
      <c r="E52" s="425"/>
      <c r="F52" s="425"/>
      <c r="G52" s="425"/>
      <c r="H52" s="425"/>
      <c r="I52" s="425"/>
      <c r="J52" s="227"/>
      <c r="K52" s="227"/>
    </row>
    <row r="53" spans="2:11" ht="33" customHeight="1">
      <c r="B53" s="421" t="s">
        <v>339</v>
      </c>
      <c r="C53" s="268" t="s">
        <v>340</v>
      </c>
      <c r="D53" s="422" t="s">
        <v>341</v>
      </c>
      <c r="E53" s="422"/>
      <c r="F53" s="422"/>
      <c r="G53" s="422" t="s">
        <v>342</v>
      </c>
      <c r="H53" s="422"/>
      <c r="I53" s="422"/>
      <c r="J53" s="228"/>
      <c r="K53" s="228"/>
    </row>
    <row r="54" spans="2:11" ht="31.5" customHeight="1">
      <c r="B54" s="421"/>
      <c r="C54" s="291"/>
      <c r="D54" s="518"/>
      <c r="E54" s="518"/>
      <c r="F54" s="518"/>
      <c r="G54" s="519"/>
      <c r="H54" s="519"/>
      <c r="I54" s="519"/>
      <c r="J54" s="228"/>
      <c r="K54" s="228"/>
    </row>
    <row r="55" spans="2:11" ht="31.5" customHeight="1">
      <c r="B55" s="267" t="s">
        <v>343</v>
      </c>
      <c r="C55" s="419" t="s">
        <v>458</v>
      </c>
      <c r="D55" s="419"/>
      <c r="E55" s="424" t="s">
        <v>344</v>
      </c>
      <c r="F55" s="424"/>
      <c r="G55" s="419" t="s">
        <v>384</v>
      </c>
      <c r="H55" s="419"/>
      <c r="I55" s="419"/>
      <c r="J55" s="230"/>
      <c r="K55" s="230"/>
    </row>
    <row r="56" spans="2:11" ht="31.5" customHeight="1">
      <c r="B56" s="267" t="s">
        <v>345</v>
      </c>
      <c r="C56" s="417" t="s">
        <v>454</v>
      </c>
      <c r="D56" s="417"/>
      <c r="E56" s="418" t="s">
        <v>346</v>
      </c>
      <c r="F56" s="418"/>
      <c r="G56" s="419" t="s">
        <v>385</v>
      </c>
      <c r="H56" s="419"/>
      <c r="I56" s="419"/>
      <c r="J56" s="230"/>
      <c r="K56" s="230"/>
    </row>
    <row r="57" spans="2:11" ht="31.5" customHeight="1">
      <c r="B57" s="267" t="s">
        <v>347</v>
      </c>
      <c r="C57" s="417"/>
      <c r="D57" s="417"/>
      <c r="E57" s="420" t="s">
        <v>348</v>
      </c>
      <c r="F57" s="420"/>
      <c r="G57" s="417"/>
      <c r="H57" s="417"/>
      <c r="I57" s="417"/>
      <c r="J57" s="231"/>
      <c r="K57" s="231"/>
    </row>
    <row r="58" spans="2:11" ht="31.5" customHeight="1">
      <c r="B58" s="267" t="s">
        <v>349</v>
      </c>
      <c r="C58" s="417"/>
      <c r="D58" s="417"/>
      <c r="E58" s="420"/>
      <c r="F58" s="420"/>
      <c r="G58" s="417"/>
      <c r="H58" s="417"/>
      <c r="I58" s="417"/>
      <c r="J58" s="231"/>
      <c r="K58" s="231"/>
    </row>
    <row r="59" spans="2:11" ht="15" hidden="1">
      <c r="B59" s="232"/>
      <c r="C59" s="232"/>
      <c r="D59" s="12"/>
      <c r="E59" s="12"/>
      <c r="F59" s="12"/>
      <c r="G59" s="12"/>
      <c r="H59" s="12"/>
      <c r="I59" s="233"/>
      <c r="J59" s="234"/>
      <c r="K59" s="234"/>
    </row>
    <row r="60" spans="2:11" ht="12.75" hidden="1">
      <c r="B60" s="235"/>
      <c r="C60" s="236"/>
      <c r="D60" s="236"/>
      <c r="E60" s="237"/>
      <c r="F60" s="237"/>
      <c r="G60" s="238"/>
      <c r="H60" s="239"/>
      <c r="I60" s="236"/>
      <c r="J60" s="240"/>
      <c r="K60" s="240"/>
    </row>
    <row r="61" spans="2:11" ht="12.75" hidden="1">
      <c r="B61" s="235"/>
      <c r="C61" s="236"/>
      <c r="D61" s="236"/>
      <c r="E61" s="237"/>
      <c r="F61" s="237"/>
      <c r="G61" s="238"/>
      <c r="H61" s="239"/>
      <c r="I61" s="236"/>
      <c r="J61" s="240"/>
      <c r="K61" s="240"/>
    </row>
    <row r="62" spans="2:11" ht="12.75" hidden="1">
      <c r="B62" s="235"/>
      <c r="C62" s="236"/>
      <c r="D62" s="236"/>
      <c r="E62" s="237"/>
      <c r="F62" s="237"/>
      <c r="G62" s="238"/>
      <c r="H62" s="239"/>
      <c r="I62" s="236"/>
      <c r="J62" s="240"/>
      <c r="K62" s="240"/>
    </row>
    <row r="63" spans="2:11" ht="12.75" hidden="1">
      <c r="B63" s="235"/>
      <c r="C63" s="236"/>
      <c r="D63" s="236"/>
      <c r="E63" s="237"/>
      <c r="F63" s="237"/>
      <c r="G63" s="238"/>
      <c r="H63" s="239"/>
      <c r="I63" s="236"/>
      <c r="J63" s="240"/>
      <c r="K63" s="240"/>
    </row>
    <row r="64" spans="2:11" ht="12.75" hidden="1">
      <c r="B64" s="235"/>
      <c r="C64" s="236"/>
      <c r="D64" s="236"/>
      <c r="E64" s="237"/>
      <c r="F64" s="237"/>
      <c r="G64" s="238"/>
      <c r="H64" s="239"/>
      <c r="I64" s="236"/>
      <c r="J64" s="240"/>
      <c r="K64" s="240"/>
    </row>
    <row r="65" spans="2:11" ht="12.75" hidden="1">
      <c r="B65" s="235"/>
      <c r="C65" s="236"/>
      <c r="D65" s="236"/>
      <c r="E65" s="237"/>
      <c r="F65" s="237"/>
      <c r="G65" s="238"/>
      <c r="H65" s="239"/>
      <c r="I65" s="236"/>
      <c r="J65" s="240"/>
      <c r="K65" s="240"/>
    </row>
    <row r="66" spans="2:11" ht="12.75" hidden="1">
      <c r="B66" s="235"/>
      <c r="C66" s="236"/>
      <c r="D66" s="236"/>
      <c r="E66" s="237"/>
      <c r="F66" s="237"/>
      <c r="G66" s="238"/>
      <c r="H66" s="239"/>
      <c r="I66" s="236"/>
      <c r="J66" s="240"/>
      <c r="K66" s="240"/>
    </row>
    <row r="67" spans="2:11" ht="12.75" hidden="1">
      <c r="B67" s="235"/>
      <c r="C67" s="236"/>
      <c r="D67" s="236"/>
      <c r="E67" s="237"/>
      <c r="F67" s="237"/>
      <c r="G67" s="238"/>
      <c r="H67" s="239"/>
      <c r="I67" s="236"/>
      <c r="J67" s="240"/>
      <c r="K67" s="240"/>
    </row>
  </sheetData>
  <sheetProtection/>
  <mergeCells count="66">
    <mergeCell ref="C56:D56"/>
    <mergeCell ref="E56:F56"/>
    <mergeCell ref="G56:I56"/>
    <mergeCell ref="C57:D57"/>
    <mergeCell ref="E57:F58"/>
    <mergeCell ref="G57:I58"/>
    <mergeCell ref="C58:D58"/>
    <mergeCell ref="B53:B54"/>
    <mergeCell ref="D53:F53"/>
    <mergeCell ref="G53:I53"/>
    <mergeCell ref="D54:F54"/>
    <mergeCell ref="G54:I54"/>
    <mergeCell ref="C55:D55"/>
    <mergeCell ref="E55:F55"/>
    <mergeCell ref="G55:I55"/>
    <mergeCell ref="B43:I43"/>
    <mergeCell ref="B44:I48"/>
    <mergeCell ref="B52:I52"/>
    <mergeCell ref="C49:I49"/>
    <mergeCell ref="C50:I50"/>
    <mergeCell ref="C51:I51"/>
    <mergeCell ref="C26:E26"/>
    <mergeCell ref="G26:I26"/>
    <mergeCell ref="C27:E27"/>
    <mergeCell ref="G27:I27"/>
    <mergeCell ref="B28:I28"/>
    <mergeCell ref="C42:I42"/>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6:I6"/>
    <mergeCell ref="B7:I7"/>
    <mergeCell ref="B8:I8"/>
    <mergeCell ref="D9:E9"/>
    <mergeCell ref="D10:E10"/>
    <mergeCell ref="F10:G10"/>
    <mergeCell ref="F9:I9"/>
    <mergeCell ref="B2:B5"/>
    <mergeCell ref="C2:H2"/>
    <mergeCell ref="I2:I5"/>
    <mergeCell ref="C3:H3"/>
    <mergeCell ref="C4:H4"/>
    <mergeCell ref="C5:F5"/>
    <mergeCell ref="G5:H5"/>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 type="list" allowBlank="1" showInputMessage="1" showErrorMessage="1" sqref="C13:I13">
      <formula1>$N$17:$N$24</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scale="24" r:id="rId2"/>
  <drawing r:id="rId1"/>
</worksheet>
</file>

<file path=xl/worksheets/sheet7.xml><?xml version="1.0" encoding="utf-8"?>
<worksheet xmlns="http://schemas.openxmlformats.org/spreadsheetml/2006/main" xmlns:r="http://schemas.openxmlformats.org/officeDocument/2006/relationships">
  <dimension ref="B1:K18"/>
  <sheetViews>
    <sheetView zoomScale="80" zoomScaleNormal="80" zoomScalePageLayoutView="0" workbookViewId="0" topLeftCell="A1">
      <selection activeCell="C50" sqref="C50:I50"/>
    </sheetView>
  </sheetViews>
  <sheetFormatPr defaultColWidth="11.421875" defaultRowHeight="15"/>
  <cols>
    <col min="1" max="1" width="1.28515625" style="0" customWidth="1"/>
    <col min="2" max="2" width="21.8515625" style="254" customWidth="1"/>
    <col min="3" max="3" width="34.57421875" style="0" customWidth="1"/>
    <col min="4" max="4" width="16.28125" style="0" customWidth="1"/>
    <col min="5" max="5" width="5.8515625" style="0" customWidth="1"/>
    <col min="6" max="6" width="47.00390625" style="0" customWidth="1"/>
    <col min="7" max="8" width="16.140625" style="0" customWidth="1"/>
    <col min="9" max="9" width="16.28125" style="0" customWidth="1"/>
    <col min="10" max="10" width="15.7109375" style="0" customWidth="1"/>
    <col min="11" max="11" width="32.00390625" style="0" customWidth="1"/>
    <col min="108" max="108" width="11.421875" style="0" customWidth="1"/>
    <col min="198" max="198" width="1.421875" style="0" customWidth="1"/>
  </cols>
  <sheetData>
    <row r="1" spans="2:11" ht="18" customHeight="1" thickBot="1">
      <c r="B1" s="485"/>
      <c r="C1" s="488" t="s">
        <v>144</v>
      </c>
      <c r="D1" s="489"/>
      <c r="E1" s="489"/>
      <c r="F1" s="489"/>
      <c r="G1" s="489"/>
      <c r="H1" s="489"/>
      <c r="I1" s="489"/>
      <c r="J1" s="490"/>
      <c r="K1" s="491"/>
    </row>
    <row r="2" spans="2:11" ht="18" customHeight="1" thickBot="1">
      <c r="B2" s="486"/>
      <c r="C2" s="494" t="s">
        <v>145</v>
      </c>
      <c r="D2" s="495"/>
      <c r="E2" s="495"/>
      <c r="F2" s="495"/>
      <c r="G2" s="495"/>
      <c r="H2" s="495"/>
      <c r="I2" s="495"/>
      <c r="J2" s="496"/>
      <c r="K2" s="492"/>
    </row>
    <row r="3" spans="2:11" ht="18" customHeight="1" thickBot="1">
      <c r="B3" s="486"/>
      <c r="C3" s="494" t="s">
        <v>419</v>
      </c>
      <c r="D3" s="495"/>
      <c r="E3" s="495"/>
      <c r="F3" s="495"/>
      <c r="G3" s="495"/>
      <c r="H3" s="495"/>
      <c r="I3" s="495"/>
      <c r="J3" s="496"/>
      <c r="K3" s="492"/>
    </row>
    <row r="4" spans="2:11" ht="18" customHeight="1" thickBot="1">
      <c r="B4" s="487"/>
      <c r="C4" s="494" t="s">
        <v>355</v>
      </c>
      <c r="D4" s="495"/>
      <c r="E4" s="495"/>
      <c r="F4" s="495"/>
      <c r="G4" s="495"/>
      <c r="H4" s="497" t="s">
        <v>407</v>
      </c>
      <c r="I4" s="498"/>
      <c r="J4" s="499"/>
      <c r="K4" s="493"/>
    </row>
    <row r="5" spans="2:10" ht="18" customHeight="1" thickBot="1">
      <c r="B5" s="250"/>
      <c r="C5" s="251"/>
      <c r="D5" s="251"/>
      <c r="E5" s="251"/>
      <c r="F5" s="251"/>
      <c r="G5" s="251"/>
      <c r="H5" s="251"/>
      <c r="I5" s="251"/>
      <c r="J5" s="252"/>
    </row>
    <row r="6" spans="2:10" ht="51.75" customHeight="1" thickBot="1">
      <c r="B6" s="290" t="s">
        <v>420</v>
      </c>
      <c r="C6" s="355" t="s">
        <v>372</v>
      </c>
      <c r="D6" s="356"/>
      <c r="E6" s="357"/>
      <c r="F6" s="301"/>
      <c r="G6" s="251"/>
      <c r="H6" s="251"/>
      <c r="I6" s="251"/>
      <c r="J6" s="252"/>
    </row>
    <row r="7" spans="2:10" ht="48.75" customHeight="1" thickBot="1">
      <c r="B7" s="39" t="s">
        <v>0</v>
      </c>
      <c r="C7" s="355" t="s">
        <v>417</v>
      </c>
      <c r="D7" s="356"/>
      <c r="E7" s="357"/>
      <c r="F7" s="42"/>
      <c r="G7" s="251"/>
      <c r="H7" s="251"/>
      <c r="I7" s="251"/>
      <c r="J7" s="252"/>
    </row>
    <row r="8" spans="2:10" ht="32.25" customHeight="1" thickBot="1">
      <c r="B8" s="39" t="s">
        <v>360</v>
      </c>
      <c r="C8" s="355" t="s">
        <v>362</v>
      </c>
      <c r="D8" s="356"/>
      <c r="E8" s="357"/>
      <c r="F8" s="42"/>
      <c r="G8" s="251"/>
      <c r="H8" s="251"/>
      <c r="I8" s="251"/>
      <c r="J8" s="252"/>
    </row>
    <row r="9" spans="2:10" ht="33.75" customHeight="1" thickBot="1">
      <c r="B9" s="39" t="s">
        <v>202</v>
      </c>
      <c r="C9" s="355" t="s">
        <v>363</v>
      </c>
      <c r="D9" s="356"/>
      <c r="E9" s="357"/>
      <c r="F9" s="253"/>
      <c r="G9" s="251"/>
      <c r="H9" s="251"/>
      <c r="I9" s="251"/>
      <c r="J9" s="252"/>
    </row>
    <row r="10" spans="2:10" ht="33.75" customHeight="1" thickBot="1">
      <c r="B10" s="39" t="s">
        <v>421</v>
      </c>
      <c r="C10" s="355" t="s">
        <v>422</v>
      </c>
      <c r="D10" s="356"/>
      <c r="E10" s="357"/>
      <c r="F10" s="253"/>
      <c r="G10" s="251"/>
      <c r="H10" s="251"/>
      <c r="I10" s="251"/>
      <c r="J10" s="252"/>
    </row>
    <row r="12" spans="2:11" ht="15">
      <c r="B12" s="482" t="s">
        <v>467</v>
      </c>
      <c r="C12" s="483"/>
      <c r="D12" s="483"/>
      <c r="E12" s="483"/>
      <c r="F12" s="483"/>
      <c r="G12" s="483"/>
      <c r="H12" s="484"/>
      <c r="I12" s="471" t="s">
        <v>356</v>
      </c>
      <c r="J12" s="472"/>
      <c r="K12" s="472"/>
    </row>
    <row r="13" spans="2:11" s="255" customFormat="1" ht="56.25" customHeight="1">
      <c r="B13" s="278" t="s">
        <v>361</v>
      </c>
      <c r="C13" s="278" t="s">
        <v>357</v>
      </c>
      <c r="D13" s="278" t="s">
        <v>408</v>
      </c>
      <c r="E13" s="278" t="s">
        <v>358</v>
      </c>
      <c r="F13" s="278" t="s">
        <v>359</v>
      </c>
      <c r="G13" s="278" t="s">
        <v>409</v>
      </c>
      <c r="H13" s="278" t="s">
        <v>410</v>
      </c>
      <c r="I13" s="281" t="s">
        <v>411</v>
      </c>
      <c r="J13" s="281" t="s">
        <v>412</v>
      </c>
      <c r="K13" s="281" t="s">
        <v>413</v>
      </c>
    </row>
    <row r="14" spans="2:11" ht="66" customHeight="1">
      <c r="B14" s="520">
        <v>1</v>
      </c>
      <c r="C14" s="522" t="s">
        <v>456</v>
      </c>
      <c r="D14" s="523">
        <v>1</v>
      </c>
      <c r="E14" s="276">
        <v>1</v>
      </c>
      <c r="F14" s="277" t="s">
        <v>461</v>
      </c>
      <c r="G14" s="296">
        <v>0.25</v>
      </c>
      <c r="H14" s="297">
        <v>43189</v>
      </c>
      <c r="I14" s="298">
        <f>+G14</f>
        <v>0.25</v>
      </c>
      <c r="J14" s="299">
        <f>+H14</f>
        <v>43189</v>
      </c>
      <c r="K14" s="341" t="s">
        <v>477</v>
      </c>
    </row>
    <row r="15" spans="2:11" ht="67.5" customHeight="1">
      <c r="B15" s="521"/>
      <c r="C15" s="521"/>
      <c r="D15" s="521"/>
      <c r="E15" s="276">
        <v>2</v>
      </c>
      <c r="F15" s="277" t="s">
        <v>460</v>
      </c>
      <c r="G15" s="296">
        <v>0.25</v>
      </c>
      <c r="H15" s="297">
        <v>43281</v>
      </c>
      <c r="I15" s="298">
        <f>+G15</f>
        <v>0.25</v>
      </c>
      <c r="J15" s="299">
        <f>+H15</f>
        <v>43281</v>
      </c>
      <c r="K15" s="342" t="s">
        <v>478</v>
      </c>
    </row>
    <row r="16" spans="2:11" ht="60" customHeight="1">
      <c r="B16" s="521"/>
      <c r="C16" s="521"/>
      <c r="D16" s="521"/>
      <c r="E16" s="276">
        <v>3</v>
      </c>
      <c r="F16" s="277" t="s">
        <v>459</v>
      </c>
      <c r="G16" s="296">
        <v>0.25</v>
      </c>
      <c r="H16" s="297">
        <v>43373</v>
      </c>
      <c r="I16" s="298">
        <v>0.25</v>
      </c>
      <c r="J16" s="299">
        <v>43373</v>
      </c>
      <c r="K16" s="342" t="s">
        <v>489</v>
      </c>
    </row>
    <row r="17" spans="2:11" ht="66" customHeight="1">
      <c r="B17" s="521"/>
      <c r="C17" s="521"/>
      <c r="D17" s="521"/>
      <c r="E17" s="276">
        <v>4</v>
      </c>
      <c r="F17" s="277" t="s">
        <v>462</v>
      </c>
      <c r="G17" s="300">
        <v>0.25</v>
      </c>
      <c r="H17" s="297">
        <v>43464</v>
      </c>
      <c r="I17" s="298"/>
      <c r="J17" s="299"/>
      <c r="K17" s="283"/>
    </row>
    <row r="18" spans="2:11" s="274" customFormat="1" ht="21.75" customHeight="1">
      <c r="B18" s="467" t="s">
        <v>414</v>
      </c>
      <c r="C18" s="468"/>
      <c r="D18" s="284">
        <f>SUM(D14:D17)</f>
        <v>1</v>
      </c>
      <c r="E18" s="469" t="s">
        <v>120</v>
      </c>
      <c r="F18" s="470"/>
      <c r="G18" s="284">
        <f>SUM(G14:G17)</f>
        <v>1</v>
      </c>
      <c r="H18" s="285"/>
      <c r="I18" s="284">
        <f>SUM(I14:I17)</f>
        <v>0.75</v>
      </c>
      <c r="J18" s="287"/>
      <c r="K18" s="287"/>
    </row>
  </sheetData>
  <sheetProtection selectLockedCells="1" selectUnlockedCells="1"/>
  <mergeCells count="19">
    <mergeCell ref="B18:C18"/>
    <mergeCell ref="C8:E8"/>
    <mergeCell ref="C9:E9"/>
    <mergeCell ref="C10:E10"/>
    <mergeCell ref="B12:H12"/>
    <mergeCell ref="I12:K12"/>
    <mergeCell ref="B14:B17"/>
    <mergeCell ref="C14:C17"/>
    <mergeCell ref="D14:D17"/>
    <mergeCell ref="E18:F18"/>
    <mergeCell ref="C6:E6"/>
    <mergeCell ref="C7:E7"/>
    <mergeCell ref="B1:B4"/>
    <mergeCell ref="C1:J1"/>
    <mergeCell ref="K1:K4"/>
    <mergeCell ref="C2:J2"/>
    <mergeCell ref="C3:J3"/>
    <mergeCell ref="C4:G4"/>
    <mergeCell ref="H4:J4"/>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T85"/>
  <sheetViews>
    <sheetView zoomScalePageLayoutView="0" workbookViewId="0" topLeftCell="A1">
      <selection activeCell="B2" sqref="B2"/>
    </sheetView>
  </sheetViews>
  <sheetFormatPr defaultColWidth="11.421875" defaultRowHeight="15"/>
  <cols>
    <col min="1" max="1" width="65.28125" style="3" bestFit="1" customWidth="1"/>
    <col min="2" max="2" width="11.421875" style="3" customWidth="1"/>
    <col min="3" max="3" width="63.421875" style="31" customWidth="1"/>
    <col min="4" max="4" width="11.421875" style="31" customWidth="1"/>
    <col min="5" max="5" width="11.421875" style="32" customWidth="1"/>
    <col min="6" max="6" width="18.8515625" style="32" customWidth="1"/>
    <col min="7" max="7" width="11.421875" style="3" customWidth="1"/>
    <col min="8" max="11" width="20.7109375" style="3" customWidth="1"/>
    <col min="12" max="12" width="11.421875" style="3" customWidth="1"/>
    <col min="13" max="16" width="11.421875" style="3" hidden="1" customWidth="1"/>
    <col min="17" max="17" width="15.8515625" style="3" hidden="1" customWidth="1"/>
    <col min="18" max="20" width="11.421875" style="3" hidden="1" customWidth="1"/>
    <col min="21" max="22" width="0" style="3" hidden="1" customWidth="1"/>
    <col min="23" max="16384" width="11.421875" style="3" customWidth="1"/>
  </cols>
  <sheetData>
    <row r="1" spans="1:20" ht="37.5" customHeight="1">
      <c r="A1" s="289" t="s">
        <v>424</v>
      </c>
      <c r="C1" s="289" t="s">
        <v>11</v>
      </c>
      <c r="E1" s="289" t="s">
        <v>33</v>
      </c>
      <c r="F1" s="289" t="s">
        <v>10</v>
      </c>
      <c r="H1" s="535" t="s">
        <v>367</v>
      </c>
      <c r="I1" s="535"/>
      <c r="J1" s="535"/>
      <c r="K1" s="535"/>
      <c r="L1" s="536" t="s">
        <v>34</v>
      </c>
      <c r="M1" s="537"/>
      <c r="N1" s="537"/>
      <c r="O1" s="537"/>
      <c r="P1" s="4"/>
      <c r="Q1" s="524" t="s">
        <v>177</v>
      </c>
      <c r="R1" s="524"/>
      <c r="S1" s="524"/>
      <c r="T1" s="524"/>
    </row>
    <row r="2" spans="1:20" ht="21" customHeight="1" thickBot="1">
      <c r="A2" s="107" t="s">
        <v>425</v>
      </c>
      <c r="C2" s="35" t="s">
        <v>35</v>
      </c>
      <c r="E2" s="37">
        <v>1</v>
      </c>
      <c r="F2" s="37" t="s">
        <v>36</v>
      </c>
      <c r="H2" s="525" t="s">
        <v>183</v>
      </c>
      <c r="I2" s="526"/>
      <c r="J2" s="526"/>
      <c r="K2" s="527"/>
      <c r="M2" s="108">
        <v>2012</v>
      </c>
      <c r="N2" s="108"/>
      <c r="O2" s="108"/>
      <c r="P2" s="109"/>
      <c r="Q2" s="289"/>
      <c r="R2" s="110" t="s">
        <v>40</v>
      </c>
      <c r="S2" s="110" t="s">
        <v>41</v>
      </c>
      <c r="T2" s="110" t="s">
        <v>42</v>
      </c>
    </row>
    <row r="3" spans="1:20" ht="19.5" customHeight="1">
      <c r="A3" s="111" t="s">
        <v>426</v>
      </c>
      <c r="C3" s="35" t="s">
        <v>38</v>
      </c>
      <c r="E3" s="37">
        <v>2</v>
      </c>
      <c r="F3" s="37" t="s">
        <v>39</v>
      </c>
      <c r="H3" s="528" t="s">
        <v>37</v>
      </c>
      <c r="I3" s="112">
        <v>2017</v>
      </c>
      <c r="J3" s="113"/>
      <c r="K3" s="114"/>
      <c r="M3" s="115" t="s">
        <v>40</v>
      </c>
      <c r="N3" s="115" t="s">
        <v>41</v>
      </c>
      <c r="O3" s="115" t="s">
        <v>42</v>
      </c>
      <c r="P3" s="109"/>
      <c r="Q3" s="116" t="s">
        <v>45</v>
      </c>
      <c r="R3" s="117">
        <v>479830</v>
      </c>
      <c r="S3" s="117">
        <v>222331</v>
      </c>
      <c r="T3" s="117">
        <v>257499</v>
      </c>
    </row>
    <row r="4" spans="1:20" ht="15.75" customHeight="1">
      <c r="A4" s="28" t="s">
        <v>350</v>
      </c>
      <c r="C4" s="35" t="s">
        <v>43</v>
      </c>
      <c r="E4" s="37">
        <v>3</v>
      </c>
      <c r="F4" s="37" t="s">
        <v>44</v>
      </c>
      <c r="H4" s="529"/>
      <c r="I4" s="118" t="s">
        <v>40</v>
      </c>
      <c r="J4" s="119" t="s">
        <v>41</v>
      </c>
      <c r="K4" s="120" t="s">
        <v>42</v>
      </c>
      <c r="M4" s="117">
        <v>7571345</v>
      </c>
      <c r="N4" s="117">
        <v>3653868</v>
      </c>
      <c r="O4" s="117">
        <v>3917477</v>
      </c>
      <c r="P4" s="109"/>
      <c r="Q4" s="116" t="s">
        <v>48</v>
      </c>
      <c r="R4" s="117">
        <v>135160</v>
      </c>
      <c r="S4" s="117">
        <v>62795</v>
      </c>
      <c r="T4" s="117">
        <v>72365</v>
      </c>
    </row>
    <row r="5" spans="3:20" ht="12.75">
      <c r="C5" s="35" t="s">
        <v>46</v>
      </c>
      <c r="E5" s="37">
        <v>4</v>
      </c>
      <c r="F5" s="37" t="s">
        <v>47</v>
      </c>
      <c r="H5" s="122" t="s">
        <v>184</v>
      </c>
      <c r="I5" s="123"/>
      <c r="J5" s="124"/>
      <c r="K5" s="125"/>
      <c r="M5" s="126">
        <v>120482</v>
      </c>
      <c r="N5" s="126">
        <v>61704</v>
      </c>
      <c r="O5" s="126">
        <v>58778</v>
      </c>
      <c r="P5" s="109"/>
      <c r="Q5" s="116" t="s">
        <v>51</v>
      </c>
      <c r="R5" s="117">
        <v>109955</v>
      </c>
      <c r="S5" s="117">
        <v>55153</v>
      </c>
      <c r="T5" s="117">
        <v>54802</v>
      </c>
    </row>
    <row r="6" spans="1:20" ht="12.75">
      <c r="A6" s="27" t="s">
        <v>181</v>
      </c>
      <c r="C6" s="35" t="s">
        <v>49</v>
      </c>
      <c r="E6" s="37">
        <v>5</v>
      </c>
      <c r="F6" s="37" t="s">
        <v>50</v>
      </c>
      <c r="H6" s="259" t="s">
        <v>40</v>
      </c>
      <c r="I6" s="260">
        <v>8080734</v>
      </c>
      <c r="J6" s="260">
        <v>3912910</v>
      </c>
      <c r="K6" s="260">
        <v>4167824</v>
      </c>
      <c r="M6" s="126">
        <v>120064</v>
      </c>
      <c r="N6" s="126">
        <v>61454</v>
      </c>
      <c r="O6" s="126">
        <v>58610</v>
      </c>
      <c r="P6" s="109"/>
      <c r="Q6" s="116" t="s">
        <v>54</v>
      </c>
      <c r="R6" s="117">
        <v>409257</v>
      </c>
      <c r="S6" s="117">
        <v>199566</v>
      </c>
      <c r="T6" s="117">
        <v>209691</v>
      </c>
    </row>
    <row r="7" spans="1:20" ht="12.75" customHeight="1">
      <c r="A7" s="28" t="s">
        <v>165</v>
      </c>
      <c r="C7" s="35" t="s">
        <v>52</v>
      </c>
      <c r="E7" s="37">
        <v>6</v>
      </c>
      <c r="F7" s="37" t="s">
        <v>53</v>
      </c>
      <c r="H7" s="261" t="s">
        <v>185</v>
      </c>
      <c r="I7" s="262">
        <v>607390</v>
      </c>
      <c r="J7" s="262">
        <v>312062</v>
      </c>
      <c r="K7" s="262">
        <v>295328</v>
      </c>
      <c r="M7" s="126">
        <v>119780</v>
      </c>
      <c r="N7" s="126">
        <v>61272</v>
      </c>
      <c r="O7" s="126">
        <v>58508</v>
      </c>
      <c r="P7" s="109"/>
      <c r="Q7" s="116" t="s">
        <v>56</v>
      </c>
      <c r="R7" s="117">
        <v>400686</v>
      </c>
      <c r="S7" s="117">
        <v>197911</v>
      </c>
      <c r="T7" s="117">
        <v>202775</v>
      </c>
    </row>
    <row r="8" spans="1:20" ht="14.25" customHeight="1">
      <c r="A8" s="28" t="s">
        <v>166</v>
      </c>
      <c r="C8" s="35" t="s">
        <v>92</v>
      </c>
      <c r="E8" s="37">
        <v>7</v>
      </c>
      <c r="F8" s="37" t="s">
        <v>55</v>
      </c>
      <c r="H8" s="261" t="s">
        <v>186</v>
      </c>
      <c r="I8" s="262">
        <v>601914</v>
      </c>
      <c r="J8" s="262">
        <v>308936</v>
      </c>
      <c r="K8" s="262">
        <v>292978</v>
      </c>
      <c r="M8" s="126">
        <v>119273</v>
      </c>
      <c r="N8" s="126">
        <v>61064</v>
      </c>
      <c r="O8" s="126">
        <v>58209</v>
      </c>
      <c r="P8" s="109"/>
      <c r="Q8" s="116" t="s">
        <v>58</v>
      </c>
      <c r="R8" s="117">
        <v>201593</v>
      </c>
      <c r="S8" s="117">
        <v>99557</v>
      </c>
      <c r="T8" s="117">
        <v>102036</v>
      </c>
    </row>
    <row r="9" spans="1:20" ht="15.75" customHeight="1">
      <c r="A9" s="28" t="s">
        <v>167</v>
      </c>
      <c r="C9" s="289" t="s">
        <v>8</v>
      </c>
      <c r="E9" s="37">
        <v>8</v>
      </c>
      <c r="F9" s="37" t="s">
        <v>57</v>
      </c>
      <c r="H9" s="261" t="s">
        <v>187</v>
      </c>
      <c r="I9" s="262">
        <v>602967</v>
      </c>
      <c r="J9" s="262">
        <v>308654</v>
      </c>
      <c r="K9" s="262">
        <v>294313</v>
      </c>
      <c r="M9" s="126">
        <v>118935</v>
      </c>
      <c r="N9" s="126">
        <v>60931</v>
      </c>
      <c r="O9" s="126">
        <v>58004</v>
      </c>
      <c r="P9" s="109"/>
      <c r="Q9" s="116" t="s">
        <v>60</v>
      </c>
      <c r="R9" s="117">
        <v>597522</v>
      </c>
      <c r="S9" s="117">
        <v>292176</v>
      </c>
      <c r="T9" s="117">
        <v>305346</v>
      </c>
    </row>
    <row r="10" spans="1:20" ht="12.75">
      <c r="A10" s="28" t="s">
        <v>168</v>
      </c>
      <c r="C10" s="35" t="s">
        <v>63</v>
      </c>
      <c r="E10" s="37">
        <v>9</v>
      </c>
      <c r="F10" s="37" t="s">
        <v>59</v>
      </c>
      <c r="H10" s="261" t="s">
        <v>188</v>
      </c>
      <c r="I10" s="262">
        <v>632370</v>
      </c>
      <c r="J10" s="262">
        <v>321173</v>
      </c>
      <c r="K10" s="262">
        <v>311197</v>
      </c>
      <c r="M10" s="126">
        <v>118833</v>
      </c>
      <c r="N10" s="126">
        <v>60903</v>
      </c>
      <c r="O10" s="126">
        <v>57930</v>
      </c>
      <c r="P10" s="109"/>
      <c r="Q10" s="116" t="s">
        <v>62</v>
      </c>
      <c r="R10" s="117">
        <v>1030623</v>
      </c>
      <c r="S10" s="117">
        <v>502287</v>
      </c>
      <c r="T10" s="117">
        <v>528336</v>
      </c>
    </row>
    <row r="11" spans="1:20" ht="12.75">
      <c r="A11" s="28" t="s">
        <v>169</v>
      </c>
      <c r="C11" s="35" t="s">
        <v>66</v>
      </c>
      <c r="E11" s="37">
        <v>10</v>
      </c>
      <c r="F11" s="37" t="s">
        <v>61</v>
      </c>
      <c r="H11" s="261" t="s">
        <v>189</v>
      </c>
      <c r="I11" s="262">
        <v>672749</v>
      </c>
      <c r="J11" s="262">
        <v>339928</v>
      </c>
      <c r="K11" s="262">
        <v>332821</v>
      </c>
      <c r="M11" s="126">
        <v>118730</v>
      </c>
      <c r="N11" s="126">
        <v>60874</v>
      </c>
      <c r="O11" s="126">
        <v>57856</v>
      </c>
      <c r="P11" s="109"/>
      <c r="Q11" s="116" t="s">
        <v>65</v>
      </c>
      <c r="R11" s="117">
        <v>353859</v>
      </c>
      <c r="S11" s="117">
        <v>167533</v>
      </c>
      <c r="T11" s="117">
        <v>186326</v>
      </c>
    </row>
    <row r="12" spans="1:20" ht="12.75">
      <c r="A12" s="28" t="s">
        <v>170</v>
      </c>
      <c r="C12" s="35" t="s">
        <v>68</v>
      </c>
      <c r="E12" s="37">
        <v>11</v>
      </c>
      <c r="F12" s="37" t="s">
        <v>64</v>
      </c>
      <c r="H12" s="261" t="s">
        <v>190</v>
      </c>
      <c r="I12" s="262">
        <v>650902</v>
      </c>
      <c r="J12" s="262">
        <v>329064</v>
      </c>
      <c r="K12" s="262">
        <v>321838</v>
      </c>
      <c r="M12" s="126">
        <v>118696</v>
      </c>
      <c r="N12" s="126">
        <v>60878</v>
      </c>
      <c r="O12" s="126">
        <v>57818</v>
      </c>
      <c r="P12" s="109"/>
      <c r="Q12" s="116" t="s">
        <v>67</v>
      </c>
      <c r="R12" s="117">
        <v>851299</v>
      </c>
      <c r="S12" s="117">
        <v>406597</v>
      </c>
      <c r="T12" s="117">
        <v>444702</v>
      </c>
    </row>
    <row r="13" spans="1:20" ht="12.75">
      <c r="A13" s="28" t="s">
        <v>171</v>
      </c>
      <c r="C13" s="35" t="s">
        <v>70</v>
      </c>
      <c r="E13" s="37">
        <v>12</v>
      </c>
      <c r="F13" s="37" t="s">
        <v>13</v>
      </c>
      <c r="H13" s="261" t="s">
        <v>191</v>
      </c>
      <c r="I13" s="262">
        <v>651442</v>
      </c>
      <c r="J13" s="262">
        <v>316050</v>
      </c>
      <c r="K13" s="262">
        <v>335392</v>
      </c>
      <c r="M13" s="126">
        <v>119101</v>
      </c>
      <c r="N13" s="126">
        <v>61076</v>
      </c>
      <c r="O13" s="126">
        <v>58025</v>
      </c>
      <c r="P13" s="109"/>
      <c r="Q13" s="116" t="s">
        <v>69</v>
      </c>
      <c r="R13" s="117">
        <v>1094488</v>
      </c>
      <c r="S13" s="117">
        <v>518960</v>
      </c>
      <c r="T13" s="117">
        <v>575528</v>
      </c>
    </row>
    <row r="14" spans="1:20" ht="12.75">
      <c r="A14" s="28" t="s">
        <v>172</v>
      </c>
      <c r="C14" s="35" t="s">
        <v>72</v>
      </c>
      <c r="E14" s="37">
        <v>13</v>
      </c>
      <c r="F14" s="37" t="s">
        <v>15</v>
      </c>
      <c r="H14" s="261" t="s">
        <v>192</v>
      </c>
      <c r="I14" s="262">
        <v>640060</v>
      </c>
      <c r="J14" s="262">
        <v>303971</v>
      </c>
      <c r="K14" s="262">
        <v>336089</v>
      </c>
      <c r="M14" s="126">
        <v>119856</v>
      </c>
      <c r="N14" s="126">
        <v>61418</v>
      </c>
      <c r="O14" s="126">
        <v>58438</v>
      </c>
      <c r="P14" s="109"/>
      <c r="Q14" s="116" t="s">
        <v>71</v>
      </c>
      <c r="R14" s="117">
        <v>234948</v>
      </c>
      <c r="S14" s="117">
        <v>112703</v>
      </c>
      <c r="T14" s="117">
        <v>122245</v>
      </c>
    </row>
    <row r="15" spans="1:20" ht="12.75">
      <c r="A15" s="28" t="s">
        <v>173</v>
      </c>
      <c r="C15" s="35" t="s">
        <v>74</v>
      </c>
      <c r="E15" s="37">
        <v>14</v>
      </c>
      <c r="F15" s="37" t="s">
        <v>17</v>
      </c>
      <c r="H15" s="261" t="s">
        <v>193</v>
      </c>
      <c r="I15" s="262">
        <v>563389</v>
      </c>
      <c r="J15" s="262">
        <v>268367</v>
      </c>
      <c r="K15" s="262">
        <v>295022</v>
      </c>
      <c r="M15" s="126">
        <v>121019</v>
      </c>
      <c r="N15" s="126">
        <v>61921</v>
      </c>
      <c r="O15" s="126">
        <v>59098</v>
      </c>
      <c r="P15" s="109"/>
      <c r="Q15" s="116" t="s">
        <v>73</v>
      </c>
      <c r="R15" s="117">
        <v>147933</v>
      </c>
      <c r="S15" s="117">
        <v>68544</v>
      </c>
      <c r="T15" s="117">
        <v>79389</v>
      </c>
    </row>
    <row r="16" spans="1:20" ht="12.75">
      <c r="A16" s="28" t="s">
        <v>174</v>
      </c>
      <c r="C16" s="35" t="s">
        <v>76</v>
      </c>
      <c r="E16" s="37">
        <v>15</v>
      </c>
      <c r="F16" s="37" t="s">
        <v>19</v>
      </c>
      <c r="H16" s="261" t="s">
        <v>194</v>
      </c>
      <c r="I16" s="262">
        <v>519261</v>
      </c>
      <c r="J16" s="262">
        <v>244556</v>
      </c>
      <c r="K16" s="262">
        <v>274705</v>
      </c>
      <c r="M16" s="126">
        <v>122272</v>
      </c>
      <c r="N16" s="126">
        <v>62471</v>
      </c>
      <c r="O16" s="126">
        <v>59801</v>
      </c>
      <c r="P16" s="109"/>
      <c r="Q16" s="116" t="s">
        <v>75</v>
      </c>
      <c r="R16" s="117">
        <v>98209</v>
      </c>
      <c r="S16" s="117">
        <v>49277</v>
      </c>
      <c r="T16" s="117">
        <v>48932</v>
      </c>
    </row>
    <row r="17" spans="1:20" ht="12.75">
      <c r="A17" s="29" t="s">
        <v>175</v>
      </c>
      <c r="C17" s="35" t="s">
        <v>79</v>
      </c>
      <c r="E17" s="37">
        <v>16</v>
      </c>
      <c r="F17" s="37" t="s">
        <v>21</v>
      </c>
      <c r="H17" s="261" t="s">
        <v>195</v>
      </c>
      <c r="I17" s="262">
        <v>503389</v>
      </c>
      <c r="J17" s="262">
        <v>233302</v>
      </c>
      <c r="K17" s="262">
        <v>270087</v>
      </c>
      <c r="M17" s="126">
        <v>123722</v>
      </c>
      <c r="N17" s="126">
        <v>63080</v>
      </c>
      <c r="O17" s="126">
        <v>60642</v>
      </c>
      <c r="P17" s="109"/>
      <c r="Q17" s="116" t="s">
        <v>78</v>
      </c>
      <c r="R17" s="117">
        <v>108457</v>
      </c>
      <c r="S17" s="117">
        <v>52580</v>
      </c>
      <c r="T17" s="117">
        <v>55877</v>
      </c>
    </row>
    <row r="18" spans="1:20" ht="33.75" customHeight="1">
      <c r="A18" s="30" t="s">
        <v>287</v>
      </c>
      <c r="C18" s="35" t="s">
        <v>81</v>
      </c>
      <c r="E18" s="37">
        <v>17</v>
      </c>
      <c r="F18" s="37" t="s">
        <v>77</v>
      </c>
      <c r="H18" s="261" t="s">
        <v>196</v>
      </c>
      <c r="I18" s="262">
        <v>439872</v>
      </c>
      <c r="J18" s="262">
        <v>200142</v>
      </c>
      <c r="K18" s="262">
        <v>239730</v>
      </c>
      <c r="M18" s="126">
        <v>125124</v>
      </c>
      <c r="N18" s="126">
        <v>63639</v>
      </c>
      <c r="O18" s="126">
        <v>61485</v>
      </c>
      <c r="P18" s="109"/>
      <c r="Q18" s="116" t="s">
        <v>80</v>
      </c>
      <c r="R18" s="117">
        <v>258212</v>
      </c>
      <c r="S18" s="117">
        <v>125944</v>
      </c>
      <c r="T18" s="117">
        <v>132268</v>
      </c>
    </row>
    <row r="19" spans="1:20" ht="33.75" customHeight="1">
      <c r="A19" s="30" t="s">
        <v>290</v>
      </c>
      <c r="C19" s="35" t="s">
        <v>83</v>
      </c>
      <c r="E19" s="37">
        <v>18</v>
      </c>
      <c r="F19" s="37" t="s">
        <v>23</v>
      </c>
      <c r="H19" s="261" t="s">
        <v>197</v>
      </c>
      <c r="I19" s="262">
        <v>341916</v>
      </c>
      <c r="J19" s="262">
        <v>152813</v>
      </c>
      <c r="K19" s="262">
        <v>189103</v>
      </c>
      <c r="M19" s="126">
        <v>126598</v>
      </c>
      <c r="N19" s="126">
        <v>64282</v>
      </c>
      <c r="O19" s="126">
        <v>62316</v>
      </c>
      <c r="P19" s="109"/>
      <c r="Q19" s="116" t="s">
        <v>82</v>
      </c>
      <c r="R19" s="117">
        <v>24160</v>
      </c>
      <c r="S19" s="117">
        <v>12726</v>
      </c>
      <c r="T19" s="117">
        <v>11434</v>
      </c>
    </row>
    <row r="20" spans="1:20" ht="33.75" customHeight="1">
      <c r="A20" s="30" t="s">
        <v>292</v>
      </c>
      <c r="C20" s="35" t="s">
        <v>85</v>
      </c>
      <c r="E20" s="37">
        <v>19</v>
      </c>
      <c r="F20" s="37" t="s">
        <v>25</v>
      </c>
      <c r="H20" s="261" t="s">
        <v>198</v>
      </c>
      <c r="I20" s="262">
        <v>253646</v>
      </c>
      <c r="J20" s="262">
        <v>111646</v>
      </c>
      <c r="K20" s="262">
        <v>142000</v>
      </c>
      <c r="M20" s="126">
        <v>128143</v>
      </c>
      <c r="N20" s="126">
        <v>65043</v>
      </c>
      <c r="O20" s="126">
        <v>63100</v>
      </c>
      <c r="P20" s="109"/>
      <c r="Q20" s="116" t="s">
        <v>84</v>
      </c>
      <c r="R20" s="117">
        <v>377272</v>
      </c>
      <c r="S20" s="117">
        <v>184951</v>
      </c>
      <c r="T20" s="117">
        <v>192321</v>
      </c>
    </row>
    <row r="21" spans="1:20" ht="33.75" customHeight="1">
      <c r="A21" s="30" t="s">
        <v>295</v>
      </c>
      <c r="C21" s="35" t="s">
        <v>14</v>
      </c>
      <c r="E21" s="37">
        <v>20</v>
      </c>
      <c r="F21" s="37" t="s">
        <v>27</v>
      </c>
      <c r="H21" s="261" t="s">
        <v>199</v>
      </c>
      <c r="I21" s="262">
        <v>177853</v>
      </c>
      <c r="J21" s="262">
        <v>76747</v>
      </c>
      <c r="K21" s="262">
        <v>101106</v>
      </c>
      <c r="M21" s="126">
        <v>129625</v>
      </c>
      <c r="N21" s="126">
        <v>65820</v>
      </c>
      <c r="O21" s="126">
        <v>63805</v>
      </c>
      <c r="P21" s="109"/>
      <c r="Q21" s="116" t="s">
        <v>86</v>
      </c>
      <c r="R21" s="117">
        <v>651586</v>
      </c>
      <c r="S21" s="117">
        <v>319009</v>
      </c>
      <c r="T21" s="117">
        <v>332577</v>
      </c>
    </row>
    <row r="22" spans="1:20" ht="33.75" customHeight="1">
      <c r="A22" s="30" t="s">
        <v>416</v>
      </c>
      <c r="C22" s="35" t="s">
        <v>16</v>
      </c>
      <c r="E22" s="37">
        <v>55</v>
      </c>
      <c r="F22" s="37" t="s">
        <v>29</v>
      </c>
      <c r="H22" s="261" t="s">
        <v>200</v>
      </c>
      <c r="I22" s="262">
        <v>113108</v>
      </c>
      <c r="J22" s="262">
        <v>45521</v>
      </c>
      <c r="K22" s="262">
        <v>67587</v>
      </c>
      <c r="M22" s="126">
        <v>131107</v>
      </c>
      <c r="N22" s="126">
        <v>66558</v>
      </c>
      <c r="O22" s="126">
        <v>64549</v>
      </c>
      <c r="P22" s="109"/>
      <c r="Q22" s="116" t="s">
        <v>87</v>
      </c>
      <c r="R22" s="117">
        <v>6296</v>
      </c>
      <c r="S22" s="117">
        <v>3268</v>
      </c>
      <c r="T22" s="117">
        <v>3028</v>
      </c>
    </row>
    <row r="23" spans="1:20" ht="33.75" customHeight="1">
      <c r="A23" s="30" t="s">
        <v>301</v>
      </c>
      <c r="C23" s="36" t="s">
        <v>18</v>
      </c>
      <c r="E23" s="37">
        <v>66</v>
      </c>
      <c r="F23" s="37" t="s">
        <v>31</v>
      </c>
      <c r="H23" s="261" t="s">
        <v>100</v>
      </c>
      <c r="I23" s="262">
        <v>108506</v>
      </c>
      <c r="J23" s="262">
        <v>39978</v>
      </c>
      <c r="K23" s="262">
        <v>68528</v>
      </c>
      <c r="M23" s="126">
        <v>132790</v>
      </c>
      <c r="N23" s="126">
        <v>67353</v>
      </c>
      <c r="O23" s="126">
        <v>65437</v>
      </c>
      <c r="P23" s="109"/>
      <c r="Q23" s="121" t="s">
        <v>40</v>
      </c>
      <c r="R23" s="135">
        <f>SUM(R3:R22)</f>
        <v>7571345</v>
      </c>
      <c r="S23" s="135">
        <f>SUM(S3:S22)</f>
        <v>3653868</v>
      </c>
      <c r="T23" s="135">
        <f>SUM(T3:T22)</f>
        <v>3917477</v>
      </c>
    </row>
    <row r="24" spans="1:16" ht="33.75" customHeight="1" thickBot="1">
      <c r="A24" s="30" t="s">
        <v>303</v>
      </c>
      <c r="C24" s="35" t="s">
        <v>20</v>
      </c>
      <c r="E24" s="37">
        <v>77</v>
      </c>
      <c r="F24" s="37" t="s">
        <v>88</v>
      </c>
      <c r="M24" s="126">
        <v>133340</v>
      </c>
      <c r="N24" s="126">
        <v>67602</v>
      </c>
      <c r="O24" s="126">
        <v>65738</v>
      </c>
      <c r="P24" s="109"/>
    </row>
    <row r="25" spans="1:20" ht="33.75" customHeight="1">
      <c r="A25" s="30" t="s">
        <v>305</v>
      </c>
      <c r="C25" s="35" t="s">
        <v>22</v>
      </c>
      <c r="E25" s="37">
        <v>88</v>
      </c>
      <c r="F25" s="37" t="s">
        <v>89</v>
      </c>
      <c r="M25" s="126">
        <v>132165</v>
      </c>
      <c r="N25" s="126">
        <v>67024</v>
      </c>
      <c r="O25" s="126">
        <v>65141</v>
      </c>
      <c r="P25" s="109"/>
      <c r="Q25" s="530" t="s">
        <v>182</v>
      </c>
      <c r="R25" s="531"/>
      <c r="S25" s="531"/>
      <c r="T25" s="532"/>
    </row>
    <row r="26" spans="1:20" ht="15" customHeight="1" thickBot="1">
      <c r="A26" s="29" t="s">
        <v>352</v>
      </c>
      <c r="C26" s="35" t="s">
        <v>91</v>
      </c>
      <c r="E26" s="37">
        <v>98</v>
      </c>
      <c r="F26" s="37" t="s">
        <v>90</v>
      </c>
      <c r="M26" s="126">
        <v>129957</v>
      </c>
      <c r="N26" s="126">
        <v>65924</v>
      </c>
      <c r="O26" s="126">
        <v>64033</v>
      </c>
      <c r="P26" s="109"/>
      <c r="Q26" s="525" t="s">
        <v>183</v>
      </c>
      <c r="R26" s="526"/>
      <c r="S26" s="526"/>
      <c r="T26" s="527"/>
    </row>
    <row r="27" spans="1:20" s="136" customFormat="1" ht="26.25" customHeight="1">
      <c r="A27" s="292" t="s">
        <v>427</v>
      </c>
      <c r="C27" s="137" t="s">
        <v>24</v>
      </c>
      <c r="D27" s="138"/>
      <c r="E27" s="139"/>
      <c r="F27" s="139"/>
      <c r="M27" s="140">
        <v>127797</v>
      </c>
      <c r="N27" s="140">
        <v>64838</v>
      </c>
      <c r="O27" s="140">
        <v>62959</v>
      </c>
      <c r="P27" s="141"/>
      <c r="Q27" s="533" t="s">
        <v>37</v>
      </c>
      <c r="R27" s="142">
        <v>2015</v>
      </c>
      <c r="S27" s="143"/>
      <c r="T27" s="144"/>
    </row>
    <row r="28" spans="1:20" s="136" customFormat="1" ht="26.25" customHeight="1">
      <c r="A28" s="292" t="s">
        <v>428</v>
      </c>
      <c r="C28" s="137" t="s">
        <v>26</v>
      </c>
      <c r="D28" s="138"/>
      <c r="E28" s="145"/>
      <c r="F28" s="145"/>
      <c r="M28" s="140">
        <v>125232</v>
      </c>
      <c r="N28" s="140">
        <v>63602</v>
      </c>
      <c r="O28" s="140">
        <v>61630</v>
      </c>
      <c r="P28" s="141"/>
      <c r="Q28" s="534"/>
      <c r="R28" s="146" t="s">
        <v>40</v>
      </c>
      <c r="S28" s="147" t="s">
        <v>41</v>
      </c>
      <c r="T28" s="148" t="s">
        <v>42</v>
      </c>
    </row>
    <row r="29" spans="1:20" s="136" customFormat="1" ht="44.25" customHeight="1">
      <c r="A29" s="292" t="s">
        <v>429</v>
      </c>
      <c r="C29" s="137" t="s">
        <v>28</v>
      </c>
      <c r="D29" s="138"/>
      <c r="E29" s="145"/>
      <c r="F29" s="145"/>
      <c r="M29" s="140">
        <v>124055</v>
      </c>
      <c r="N29" s="140">
        <v>62761</v>
      </c>
      <c r="O29" s="140">
        <v>61294</v>
      </c>
      <c r="P29" s="141"/>
      <c r="Q29" s="149" t="s">
        <v>184</v>
      </c>
      <c r="R29" s="150"/>
      <c r="S29" s="151"/>
      <c r="T29" s="152"/>
    </row>
    <row r="30" spans="1:20" s="136" customFormat="1" ht="26.25" customHeight="1">
      <c r="A30" s="292" t="s">
        <v>430</v>
      </c>
      <c r="C30" s="137" t="s">
        <v>30</v>
      </c>
      <c r="D30" s="138"/>
      <c r="E30" s="145"/>
      <c r="F30" s="145"/>
      <c r="M30" s="140">
        <v>125190</v>
      </c>
      <c r="N30" s="140">
        <v>62619</v>
      </c>
      <c r="O30" s="140">
        <v>62571</v>
      </c>
      <c r="P30" s="141"/>
      <c r="Q30" s="153" t="s">
        <v>40</v>
      </c>
      <c r="R30" s="154">
        <v>7878783</v>
      </c>
      <c r="S30" s="155">
        <v>3810013</v>
      </c>
      <c r="T30" s="156">
        <v>4068770</v>
      </c>
    </row>
    <row r="31" spans="1:20" s="136" customFormat="1" ht="26.25" customHeight="1">
      <c r="A31" s="29" t="s">
        <v>431</v>
      </c>
      <c r="C31" s="137" t="s">
        <v>32</v>
      </c>
      <c r="D31" s="138"/>
      <c r="E31" s="145"/>
      <c r="F31" s="145"/>
      <c r="M31" s="140">
        <v>127692</v>
      </c>
      <c r="N31" s="140">
        <v>62895</v>
      </c>
      <c r="O31" s="140">
        <v>64797</v>
      </c>
      <c r="P31" s="141"/>
      <c r="Q31" s="157" t="s">
        <v>185</v>
      </c>
      <c r="R31" s="158">
        <v>603230</v>
      </c>
      <c r="S31" s="159">
        <v>309432</v>
      </c>
      <c r="T31" s="160">
        <v>293798</v>
      </c>
    </row>
    <row r="32" spans="1:20" ht="14.25" customHeight="1">
      <c r="A32" s="293" t="s">
        <v>432</v>
      </c>
      <c r="C32" s="35" t="s">
        <v>97</v>
      </c>
      <c r="M32" s="126">
        <v>129742</v>
      </c>
      <c r="N32" s="126">
        <v>62993</v>
      </c>
      <c r="O32" s="126">
        <v>66749</v>
      </c>
      <c r="P32" s="109"/>
      <c r="Q32" s="127" t="s">
        <v>186</v>
      </c>
      <c r="R32" s="128">
        <v>598182</v>
      </c>
      <c r="S32" s="129">
        <v>306434</v>
      </c>
      <c r="T32" s="130">
        <v>291748</v>
      </c>
    </row>
    <row r="33" spans="1:20" ht="12.75">
      <c r="A33" s="293" t="s">
        <v>433</v>
      </c>
      <c r="C33" s="289" t="s">
        <v>9</v>
      </c>
      <c r="M33" s="126">
        <v>131768</v>
      </c>
      <c r="N33" s="126">
        <v>63030</v>
      </c>
      <c r="O33" s="126">
        <v>68738</v>
      </c>
      <c r="P33" s="109"/>
      <c r="Q33" s="127" t="s">
        <v>187</v>
      </c>
      <c r="R33" s="128">
        <v>605068</v>
      </c>
      <c r="S33" s="129">
        <v>309819</v>
      </c>
      <c r="T33" s="130">
        <v>295249</v>
      </c>
    </row>
    <row r="34" spans="1:20" ht="25.5">
      <c r="A34" s="293" t="s">
        <v>434</v>
      </c>
      <c r="C34" s="35" t="s">
        <v>92</v>
      </c>
      <c r="M34" s="126">
        <v>132712</v>
      </c>
      <c r="N34" s="126">
        <v>62862</v>
      </c>
      <c r="O34" s="126">
        <v>69850</v>
      </c>
      <c r="P34" s="109"/>
      <c r="Q34" s="127" t="s">
        <v>188</v>
      </c>
      <c r="R34" s="128">
        <v>642476</v>
      </c>
      <c r="S34" s="129">
        <v>325752</v>
      </c>
      <c r="T34" s="130">
        <v>316724</v>
      </c>
    </row>
    <row r="35" spans="1:20" ht="12.75">
      <c r="A35" s="293" t="s">
        <v>435</v>
      </c>
      <c r="C35" s="35" t="s">
        <v>93</v>
      </c>
      <c r="M35" s="126">
        <v>131882</v>
      </c>
      <c r="N35" s="126">
        <v>62354</v>
      </c>
      <c r="O35" s="126">
        <v>69528</v>
      </c>
      <c r="P35" s="109"/>
      <c r="Q35" s="127" t="s">
        <v>189</v>
      </c>
      <c r="R35" s="128">
        <v>669960</v>
      </c>
      <c r="S35" s="129">
        <v>338888</v>
      </c>
      <c r="T35" s="130">
        <v>331072</v>
      </c>
    </row>
    <row r="36" spans="1:20" ht="25.5">
      <c r="A36" s="293" t="s">
        <v>436</v>
      </c>
      <c r="C36" s="35" t="s">
        <v>94</v>
      </c>
      <c r="M36" s="126">
        <v>129823</v>
      </c>
      <c r="N36" s="126">
        <v>61588</v>
      </c>
      <c r="O36" s="126">
        <v>68235</v>
      </c>
      <c r="P36" s="109"/>
      <c r="Q36" s="127" t="s">
        <v>190</v>
      </c>
      <c r="R36" s="128">
        <v>635633</v>
      </c>
      <c r="S36" s="129">
        <v>319048</v>
      </c>
      <c r="T36" s="130">
        <v>316585</v>
      </c>
    </row>
    <row r="37" spans="1:20" ht="25.5">
      <c r="A37" s="293" t="s">
        <v>437</v>
      </c>
      <c r="C37" s="35" t="s">
        <v>95</v>
      </c>
      <c r="D37" s="33"/>
      <c r="M37" s="126">
        <v>127922</v>
      </c>
      <c r="N37" s="126">
        <v>60850</v>
      </c>
      <c r="O37" s="126">
        <v>67072</v>
      </c>
      <c r="P37" s="109"/>
      <c r="Q37" s="127" t="s">
        <v>191</v>
      </c>
      <c r="R37" s="128">
        <v>657874</v>
      </c>
      <c r="S37" s="129">
        <v>313458</v>
      </c>
      <c r="T37" s="130">
        <v>344416</v>
      </c>
    </row>
    <row r="38" spans="1:20" ht="12.75">
      <c r="A38" s="289" t="s">
        <v>438</v>
      </c>
      <c r="C38" s="35" t="s">
        <v>96</v>
      </c>
      <c r="D38" s="34"/>
      <c r="M38" s="126">
        <v>126082</v>
      </c>
      <c r="N38" s="126">
        <v>60165</v>
      </c>
      <c r="O38" s="126">
        <v>65917</v>
      </c>
      <c r="P38" s="109"/>
      <c r="Q38" s="127" t="s">
        <v>192</v>
      </c>
      <c r="R38" s="128">
        <v>614779</v>
      </c>
      <c r="S38" s="129">
        <v>293158</v>
      </c>
      <c r="T38" s="130">
        <v>321621</v>
      </c>
    </row>
    <row r="39" spans="1:20" ht="12.75">
      <c r="A39" s="107" t="s">
        <v>439</v>
      </c>
      <c r="C39" s="35" t="s">
        <v>98</v>
      </c>
      <c r="D39" s="34"/>
      <c r="M39" s="126">
        <v>123600</v>
      </c>
      <c r="N39" s="126">
        <v>59117</v>
      </c>
      <c r="O39" s="126">
        <v>64483</v>
      </c>
      <c r="P39" s="109"/>
      <c r="Q39" s="127" t="s">
        <v>193</v>
      </c>
      <c r="R39" s="128">
        <v>536343</v>
      </c>
      <c r="S39" s="129">
        <v>254902</v>
      </c>
      <c r="T39" s="130">
        <v>281441</v>
      </c>
    </row>
    <row r="40" spans="1:20" ht="12.75">
      <c r="A40" s="111" t="s">
        <v>440</v>
      </c>
      <c r="C40" s="35" t="s">
        <v>99</v>
      </c>
      <c r="D40" s="34"/>
      <c r="M40" s="126">
        <v>120324</v>
      </c>
      <c r="N40" s="126">
        <v>57551</v>
      </c>
      <c r="O40" s="126">
        <v>62773</v>
      </c>
      <c r="P40" s="109"/>
      <c r="Q40" s="127" t="s">
        <v>194</v>
      </c>
      <c r="R40" s="128">
        <v>516837</v>
      </c>
      <c r="S40" s="129">
        <v>242123</v>
      </c>
      <c r="T40" s="130">
        <v>274714</v>
      </c>
    </row>
    <row r="41" spans="1:20" ht="12.75">
      <c r="A41" s="28" t="s">
        <v>441</v>
      </c>
      <c r="M41" s="126">
        <v>116606</v>
      </c>
      <c r="N41" s="126">
        <v>55686</v>
      </c>
      <c r="O41" s="126">
        <v>60920</v>
      </c>
      <c r="P41" s="109"/>
      <c r="Q41" s="127" t="s">
        <v>195</v>
      </c>
      <c r="R41" s="128">
        <v>489703</v>
      </c>
      <c r="S41" s="129">
        <v>225926</v>
      </c>
      <c r="T41" s="130">
        <v>263777</v>
      </c>
    </row>
    <row r="42" spans="1:20" ht="12.75">
      <c r="A42" s="28" t="s">
        <v>442</v>
      </c>
      <c r="M42" s="126">
        <v>112852</v>
      </c>
      <c r="N42" s="126">
        <v>53849</v>
      </c>
      <c r="O42" s="126">
        <v>59003</v>
      </c>
      <c r="P42" s="109"/>
      <c r="Q42" s="127" t="s">
        <v>196</v>
      </c>
      <c r="R42" s="128">
        <v>406084</v>
      </c>
      <c r="S42" s="129">
        <v>183930</v>
      </c>
      <c r="T42" s="130">
        <v>222154</v>
      </c>
    </row>
    <row r="43" spans="1:20" ht="12.75">
      <c r="A43" s="28" t="s">
        <v>443</v>
      </c>
      <c r="M43" s="126">
        <v>108852</v>
      </c>
      <c r="N43" s="126">
        <v>51919</v>
      </c>
      <c r="O43" s="126">
        <v>56933</v>
      </c>
      <c r="P43" s="109"/>
      <c r="Q43" s="127" t="s">
        <v>197</v>
      </c>
      <c r="R43" s="128">
        <v>309925</v>
      </c>
      <c r="S43" s="129">
        <v>138521</v>
      </c>
      <c r="T43" s="130">
        <v>171404</v>
      </c>
    </row>
    <row r="44" spans="1:20" ht="12.75">
      <c r="A44" s="289" t="s">
        <v>444</v>
      </c>
      <c r="M44" s="126">
        <v>105945</v>
      </c>
      <c r="N44" s="126">
        <v>50470</v>
      </c>
      <c r="O44" s="126">
        <v>55475</v>
      </c>
      <c r="P44" s="109"/>
      <c r="Q44" s="127" t="s">
        <v>198</v>
      </c>
      <c r="R44" s="128">
        <v>230197</v>
      </c>
      <c r="S44" s="129">
        <v>101631</v>
      </c>
      <c r="T44" s="130">
        <v>128566</v>
      </c>
    </row>
    <row r="45" spans="1:20" ht="15">
      <c r="A45" s="294" t="s">
        <v>445</v>
      </c>
      <c r="M45" s="126">
        <v>104800</v>
      </c>
      <c r="N45" s="126">
        <v>49806</v>
      </c>
      <c r="O45" s="126">
        <v>54994</v>
      </c>
      <c r="P45" s="109"/>
      <c r="Q45" s="127" t="s">
        <v>199</v>
      </c>
      <c r="R45" s="128">
        <v>158670</v>
      </c>
      <c r="S45" s="129">
        <v>68583</v>
      </c>
      <c r="T45" s="130">
        <v>90087</v>
      </c>
    </row>
    <row r="46" spans="1:20" ht="15">
      <c r="A46" s="294" t="s">
        <v>446</v>
      </c>
      <c r="M46" s="126">
        <v>104794</v>
      </c>
      <c r="N46" s="126">
        <v>49648</v>
      </c>
      <c r="O46" s="126">
        <v>55146</v>
      </c>
      <c r="P46" s="109"/>
      <c r="Q46" s="127" t="s">
        <v>200</v>
      </c>
      <c r="R46" s="128">
        <v>103406</v>
      </c>
      <c r="S46" s="129">
        <v>41392</v>
      </c>
      <c r="T46" s="130">
        <v>62014</v>
      </c>
    </row>
    <row r="47" spans="1:20" ht="15.75" thickBot="1">
      <c r="A47" s="294" t="s">
        <v>447</v>
      </c>
      <c r="M47" s="126">
        <v>104561</v>
      </c>
      <c r="N47" s="126">
        <v>49381</v>
      </c>
      <c r="O47" s="126">
        <v>55180</v>
      </c>
      <c r="P47" s="109"/>
      <c r="Q47" s="131" t="s">
        <v>100</v>
      </c>
      <c r="R47" s="132">
        <v>100416</v>
      </c>
      <c r="S47" s="133">
        <v>37016</v>
      </c>
      <c r="T47" s="134">
        <v>63400</v>
      </c>
    </row>
    <row r="48" spans="1:20" ht="15">
      <c r="A48" s="294" t="s">
        <v>448</v>
      </c>
      <c r="M48" s="126">
        <v>104278</v>
      </c>
      <c r="N48" s="126">
        <v>49084</v>
      </c>
      <c r="O48" s="126">
        <v>55194</v>
      </c>
      <c r="P48" s="109"/>
      <c r="Q48" s="109"/>
      <c r="R48" s="109"/>
      <c r="S48" s="109"/>
      <c r="T48" s="109"/>
    </row>
    <row r="49" spans="1:20" ht="15">
      <c r="A49" s="294" t="s">
        <v>449</v>
      </c>
      <c r="M49" s="126">
        <v>103962</v>
      </c>
      <c r="N49" s="126">
        <v>48778</v>
      </c>
      <c r="O49" s="126">
        <v>55184</v>
      </c>
      <c r="P49" s="109"/>
      <c r="Q49" s="109"/>
      <c r="R49" s="109"/>
      <c r="S49" s="109"/>
      <c r="T49" s="109"/>
    </row>
    <row r="50" spans="1:20" ht="15">
      <c r="A50" s="294" t="s">
        <v>450</v>
      </c>
      <c r="M50" s="126">
        <v>103448</v>
      </c>
      <c r="N50" s="126">
        <v>48396</v>
      </c>
      <c r="O50" s="126">
        <v>55052</v>
      </c>
      <c r="P50" s="109"/>
      <c r="Q50" s="109"/>
      <c r="R50" s="109"/>
      <c r="S50" s="109"/>
      <c r="T50" s="109"/>
    </row>
    <row r="51" spans="1:20" ht="15">
      <c r="A51" s="294" t="s">
        <v>451</v>
      </c>
      <c r="M51" s="126">
        <v>102715</v>
      </c>
      <c r="N51" s="126">
        <v>47923</v>
      </c>
      <c r="O51" s="126">
        <v>54792</v>
      </c>
      <c r="P51" s="109"/>
      <c r="Q51" s="109"/>
      <c r="R51" s="109"/>
      <c r="S51" s="109"/>
      <c r="T51" s="109"/>
    </row>
    <row r="52" spans="1:20" ht="15">
      <c r="A52" s="294" t="s">
        <v>351</v>
      </c>
      <c r="M52" s="126">
        <v>101971</v>
      </c>
      <c r="N52" s="126">
        <v>47444</v>
      </c>
      <c r="O52" s="126">
        <v>54527</v>
      </c>
      <c r="P52" s="109"/>
      <c r="Q52" s="109"/>
      <c r="R52" s="109"/>
      <c r="S52" s="109"/>
      <c r="T52" s="109"/>
    </row>
    <row r="53" spans="1:20" ht="15">
      <c r="A53" s="294" t="s">
        <v>452</v>
      </c>
      <c r="M53" s="126">
        <v>101260</v>
      </c>
      <c r="N53" s="126">
        <v>46986</v>
      </c>
      <c r="O53" s="126">
        <v>54274</v>
      </c>
      <c r="P53" s="109"/>
      <c r="Q53" s="109"/>
      <c r="R53" s="109"/>
      <c r="S53" s="109"/>
      <c r="T53" s="109"/>
    </row>
    <row r="54" spans="1:20" ht="15">
      <c r="A54" s="294" t="s">
        <v>453</v>
      </c>
      <c r="M54" s="126">
        <v>99728</v>
      </c>
      <c r="N54" s="126">
        <v>46141</v>
      </c>
      <c r="O54" s="126">
        <v>53587</v>
      </c>
      <c r="P54" s="109"/>
      <c r="Q54" s="109"/>
      <c r="R54" s="109"/>
      <c r="S54" s="109"/>
      <c r="T54" s="109"/>
    </row>
    <row r="55" spans="1:20" ht="12.75">
      <c r="A55" s="289" t="s">
        <v>399</v>
      </c>
      <c r="M55" s="126">
        <v>97001</v>
      </c>
      <c r="N55" s="126">
        <v>44730</v>
      </c>
      <c r="O55" s="126">
        <v>52271</v>
      </c>
      <c r="P55" s="109"/>
      <c r="Q55" s="109"/>
      <c r="R55" s="109"/>
      <c r="S55" s="109"/>
      <c r="T55" s="109"/>
    </row>
    <row r="56" spans="1:20" ht="75">
      <c r="A56" s="279" t="s">
        <v>400</v>
      </c>
      <c r="M56" s="126">
        <v>93445</v>
      </c>
      <c r="N56" s="126">
        <v>42931</v>
      </c>
      <c r="O56" s="126">
        <v>50514</v>
      </c>
      <c r="P56" s="109"/>
      <c r="Q56" s="109"/>
      <c r="R56" s="109"/>
      <c r="S56" s="109"/>
      <c r="T56" s="109"/>
    </row>
    <row r="57" spans="1:20" ht="45">
      <c r="A57" s="280" t="s">
        <v>401</v>
      </c>
      <c r="M57" s="126">
        <v>89853</v>
      </c>
      <c r="N57" s="126">
        <v>41126</v>
      </c>
      <c r="O57" s="126">
        <v>48727</v>
      </c>
      <c r="P57" s="109"/>
      <c r="Q57" s="109"/>
      <c r="R57" s="109"/>
      <c r="S57" s="109"/>
      <c r="T57" s="109"/>
    </row>
    <row r="58" spans="1:20" ht="30">
      <c r="A58" s="280" t="s">
        <v>402</v>
      </c>
      <c r="M58" s="126">
        <v>86123</v>
      </c>
      <c r="N58" s="126">
        <v>39261</v>
      </c>
      <c r="O58" s="126">
        <v>46862</v>
      </c>
      <c r="P58" s="109"/>
      <c r="Q58" s="109"/>
      <c r="R58" s="109"/>
      <c r="S58" s="109"/>
      <c r="T58" s="109"/>
    </row>
    <row r="59" spans="1:20" ht="60">
      <c r="A59" s="280" t="s">
        <v>403</v>
      </c>
      <c r="M59" s="126">
        <v>82296</v>
      </c>
      <c r="N59" s="126">
        <v>37385</v>
      </c>
      <c r="O59" s="126">
        <v>44911</v>
      </c>
      <c r="P59" s="109"/>
      <c r="Q59" s="109"/>
      <c r="R59" s="109"/>
      <c r="S59" s="109"/>
      <c r="T59" s="109"/>
    </row>
    <row r="60" spans="1:20" ht="30">
      <c r="A60" s="280" t="s">
        <v>404</v>
      </c>
      <c r="M60" s="126">
        <v>78491</v>
      </c>
      <c r="N60" s="126">
        <v>35569</v>
      </c>
      <c r="O60" s="126">
        <v>42922</v>
      </c>
      <c r="P60" s="109"/>
      <c r="Q60" s="109"/>
      <c r="R60" s="109"/>
      <c r="S60" s="109"/>
      <c r="T60" s="109"/>
    </row>
    <row r="61" spans="1:20" ht="30">
      <c r="A61" s="280" t="s">
        <v>405</v>
      </c>
      <c r="M61" s="126">
        <v>74708</v>
      </c>
      <c r="N61" s="126">
        <v>33799</v>
      </c>
      <c r="O61" s="126">
        <v>40909</v>
      </c>
      <c r="P61" s="109"/>
      <c r="Q61" s="109"/>
      <c r="R61" s="109"/>
      <c r="S61" s="109"/>
      <c r="T61" s="109"/>
    </row>
    <row r="62" spans="1:20" ht="45">
      <c r="A62" s="280" t="s">
        <v>406</v>
      </c>
      <c r="M62" s="126">
        <v>70811</v>
      </c>
      <c r="N62" s="126">
        <v>31979</v>
      </c>
      <c r="O62" s="126">
        <v>38832</v>
      </c>
      <c r="P62" s="109"/>
      <c r="Q62" s="109"/>
      <c r="R62" s="109"/>
      <c r="S62" s="109"/>
      <c r="T62" s="109"/>
    </row>
    <row r="63" spans="13:20" ht="12.75">
      <c r="M63" s="126">
        <v>66807</v>
      </c>
      <c r="N63" s="126">
        <v>30117</v>
      </c>
      <c r="O63" s="126">
        <v>36690</v>
      </c>
      <c r="P63" s="109"/>
      <c r="Q63" s="109"/>
      <c r="R63" s="109"/>
      <c r="S63" s="109"/>
      <c r="T63" s="109"/>
    </row>
    <row r="64" spans="13:20" ht="12.75">
      <c r="M64" s="126">
        <v>63071</v>
      </c>
      <c r="N64" s="126">
        <v>28387</v>
      </c>
      <c r="O64" s="126">
        <v>34684</v>
      </c>
      <c r="P64" s="109"/>
      <c r="Q64" s="109"/>
      <c r="R64" s="109"/>
      <c r="S64" s="109"/>
      <c r="T64" s="109"/>
    </row>
    <row r="65" spans="13:20" ht="12.75">
      <c r="M65" s="126">
        <v>59761</v>
      </c>
      <c r="N65" s="126">
        <v>26856</v>
      </c>
      <c r="O65" s="126">
        <v>32905</v>
      </c>
      <c r="P65" s="109"/>
      <c r="Q65" s="109"/>
      <c r="R65" s="109"/>
      <c r="S65" s="109"/>
      <c r="T65" s="109"/>
    </row>
    <row r="66" spans="13:20" ht="12.75">
      <c r="M66" s="126">
        <v>56749</v>
      </c>
      <c r="N66" s="126">
        <v>25466</v>
      </c>
      <c r="O66" s="126">
        <v>31283</v>
      </c>
      <c r="P66" s="109"/>
      <c r="Q66" s="109"/>
      <c r="R66" s="109"/>
      <c r="S66" s="109"/>
      <c r="T66" s="109"/>
    </row>
    <row r="67" spans="13:20" ht="12.75">
      <c r="M67" s="126">
        <v>53748</v>
      </c>
      <c r="N67" s="126">
        <v>24086</v>
      </c>
      <c r="O67" s="126">
        <v>29662</v>
      </c>
      <c r="P67" s="109"/>
      <c r="Q67" s="109"/>
      <c r="R67" s="109"/>
      <c r="S67" s="109"/>
      <c r="T67" s="109"/>
    </row>
    <row r="68" spans="13:20" ht="12.75">
      <c r="M68" s="126">
        <v>50833</v>
      </c>
      <c r="N68" s="126">
        <v>22745</v>
      </c>
      <c r="O68" s="126">
        <v>28088</v>
      </c>
      <c r="P68" s="109"/>
      <c r="Q68" s="109"/>
      <c r="R68" s="109"/>
      <c r="S68" s="109"/>
      <c r="T68" s="109"/>
    </row>
    <row r="69" spans="13:20" ht="12.75">
      <c r="M69" s="126">
        <v>47916</v>
      </c>
      <c r="N69" s="126">
        <v>21407</v>
      </c>
      <c r="O69" s="126">
        <v>26509</v>
      </c>
      <c r="P69" s="109"/>
      <c r="Q69" s="109"/>
      <c r="R69" s="109"/>
      <c r="S69" s="109"/>
      <c r="T69" s="109"/>
    </row>
    <row r="70" spans="13:20" ht="12.75">
      <c r="M70" s="126">
        <v>44929</v>
      </c>
      <c r="N70" s="126">
        <v>20042</v>
      </c>
      <c r="O70" s="126">
        <v>24887</v>
      </c>
      <c r="P70" s="109"/>
      <c r="Q70" s="109"/>
      <c r="R70" s="109"/>
      <c r="S70" s="109"/>
      <c r="T70" s="109"/>
    </row>
    <row r="71" spans="13:20" ht="12.75">
      <c r="M71" s="126">
        <v>41939</v>
      </c>
      <c r="N71" s="126">
        <v>18676</v>
      </c>
      <c r="O71" s="126">
        <v>23263</v>
      </c>
      <c r="P71" s="109"/>
      <c r="Q71" s="109"/>
      <c r="R71" s="109"/>
      <c r="S71" s="109"/>
      <c r="T71" s="109"/>
    </row>
    <row r="72" spans="13:20" ht="12.75">
      <c r="M72" s="126">
        <v>39086</v>
      </c>
      <c r="N72" s="126">
        <v>17369</v>
      </c>
      <c r="O72" s="126">
        <v>21717</v>
      </c>
      <c r="P72" s="109"/>
      <c r="Q72" s="109"/>
      <c r="R72" s="109"/>
      <c r="S72" s="109"/>
      <c r="T72" s="109"/>
    </row>
    <row r="73" spans="13:20" ht="12.75">
      <c r="M73" s="126">
        <v>36348</v>
      </c>
      <c r="N73" s="126">
        <v>16117</v>
      </c>
      <c r="O73" s="126">
        <v>20231</v>
      </c>
      <c r="P73" s="109"/>
      <c r="Q73" s="109"/>
      <c r="R73" s="109"/>
      <c r="S73" s="109"/>
      <c r="T73" s="109"/>
    </row>
    <row r="74" spans="13:20" ht="12.75">
      <c r="M74" s="126">
        <v>33755</v>
      </c>
      <c r="N74" s="126">
        <v>14898</v>
      </c>
      <c r="O74" s="126">
        <v>18857</v>
      </c>
      <c r="P74" s="109"/>
      <c r="Q74" s="109"/>
      <c r="R74" s="109"/>
      <c r="S74" s="109"/>
      <c r="T74" s="109"/>
    </row>
    <row r="75" spans="13:20" ht="12.75">
      <c r="M75" s="126">
        <v>31333</v>
      </c>
      <c r="N75" s="126">
        <v>13708</v>
      </c>
      <c r="O75" s="126">
        <v>17625</v>
      </c>
      <c r="P75" s="109"/>
      <c r="Q75" s="109"/>
      <c r="R75" s="109"/>
      <c r="S75" s="109"/>
      <c r="T75" s="109"/>
    </row>
    <row r="76" spans="13:20" ht="12.75">
      <c r="M76" s="126">
        <v>28832</v>
      </c>
      <c r="N76" s="126">
        <v>12440</v>
      </c>
      <c r="O76" s="126">
        <v>16392</v>
      </c>
      <c r="P76" s="109"/>
      <c r="Q76" s="109"/>
      <c r="R76" s="109"/>
      <c r="S76" s="109"/>
      <c r="T76" s="109"/>
    </row>
    <row r="77" spans="13:20" ht="12.75">
      <c r="M77" s="126">
        <v>26662</v>
      </c>
      <c r="N77" s="126">
        <v>11342</v>
      </c>
      <c r="O77" s="126">
        <v>15320</v>
      </c>
      <c r="P77" s="109"/>
      <c r="Q77" s="109"/>
      <c r="R77" s="109"/>
      <c r="S77" s="109"/>
      <c r="T77" s="109"/>
    </row>
    <row r="78" spans="13:20" ht="12.75">
      <c r="M78" s="126">
        <v>24625</v>
      </c>
      <c r="N78" s="126">
        <v>10306</v>
      </c>
      <c r="O78" s="126">
        <v>14319</v>
      </c>
      <c r="P78" s="109"/>
      <c r="Q78" s="109"/>
      <c r="R78" s="109"/>
      <c r="S78" s="109"/>
      <c r="T78" s="109"/>
    </row>
    <row r="79" spans="13:20" ht="12.75">
      <c r="M79" s="126">
        <v>22734</v>
      </c>
      <c r="N79" s="126">
        <v>9334</v>
      </c>
      <c r="O79" s="126">
        <v>13400</v>
      </c>
      <c r="P79" s="109"/>
      <c r="Q79" s="109"/>
      <c r="R79" s="109"/>
      <c r="S79" s="109"/>
      <c r="T79" s="109"/>
    </row>
    <row r="80" spans="13:20" ht="12.75">
      <c r="M80" s="126">
        <v>20994</v>
      </c>
      <c r="N80" s="126">
        <v>8432</v>
      </c>
      <c r="O80" s="126">
        <v>12562</v>
      </c>
      <c r="P80" s="109"/>
      <c r="Q80" s="109"/>
      <c r="R80" s="109"/>
      <c r="S80" s="109"/>
      <c r="T80" s="109"/>
    </row>
    <row r="81" spans="13:20" ht="12.75">
      <c r="M81" s="126">
        <v>19408</v>
      </c>
      <c r="N81" s="126">
        <v>7603</v>
      </c>
      <c r="O81" s="126">
        <v>11805</v>
      </c>
      <c r="P81" s="109"/>
      <c r="Q81" s="109"/>
      <c r="R81" s="109"/>
      <c r="S81" s="109"/>
      <c r="T81" s="109"/>
    </row>
    <row r="82" spans="13:20" ht="12.75">
      <c r="M82" s="126">
        <v>17988</v>
      </c>
      <c r="N82" s="126">
        <v>7002</v>
      </c>
      <c r="O82" s="126">
        <v>10986</v>
      </c>
      <c r="P82" s="109"/>
      <c r="Q82" s="109"/>
      <c r="R82" s="109"/>
      <c r="S82" s="109"/>
      <c r="T82" s="109"/>
    </row>
    <row r="83" spans="13:20" ht="12.75">
      <c r="M83" s="126">
        <v>16675</v>
      </c>
      <c r="N83" s="126">
        <v>6510</v>
      </c>
      <c r="O83" s="126">
        <v>10165</v>
      </c>
      <c r="P83" s="109"/>
      <c r="Q83" s="109"/>
      <c r="R83" s="109"/>
      <c r="S83" s="109"/>
      <c r="T83" s="109"/>
    </row>
    <row r="84" spans="13:20" ht="12.75">
      <c r="M84" s="126">
        <v>15472</v>
      </c>
      <c r="N84" s="126">
        <v>6134</v>
      </c>
      <c r="O84" s="126">
        <v>9338</v>
      </c>
      <c r="P84" s="109"/>
      <c r="Q84" s="109"/>
      <c r="R84" s="109"/>
      <c r="S84" s="109"/>
      <c r="T84" s="109"/>
    </row>
    <row r="85" spans="13:20" ht="12.75">
      <c r="M85" s="116">
        <v>89747</v>
      </c>
      <c r="N85" s="116">
        <v>33084</v>
      </c>
      <c r="O85" s="116">
        <v>56663</v>
      </c>
      <c r="P85" s="109"/>
      <c r="Q85" s="109"/>
      <c r="R85" s="109"/>
      <c r="S85" s="109"/>
      <c r="T85" s="109"/>
    </row>
  </sheetData>
  <sheetProtection/>
  <mergeCells count="8">
    <mergeCell ref="Q1:T1"/>
    <mergeCell ref="H2:K2"/>
    <mergeCell ref="H3:H4"/>
    <mergeCell ref="Q25:T25"/>
    <mergeCell ref="Q26:T26"/>
    <mergeCell ref="Q27:Q28"/>
    <mergeCell ref="H1:K1"/>
    <mergeCell ref="L1:O1"/>
  </mergeCells>
  <dataValidations count="1">
    <dataValidation type="list" allowBlank="1" showInputMessage="1" showErrorMessage="1" sqref="A10">
      <formula1>$A$13:$A$41</formula1>
    </dataValidation>
  </dataValidations>
  <printOptions/>
  <pageMargins left="0.75" right="0.75" top="1" bottom="1"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64"/>
  <sheetViews>
    <sheetView zoomScale="80" zoomScaleNormal="80" zoomScaleSheetLayoutView="70" zoomScalePageLayoutView="0" workbookViewId="0" topLeftCell="A5">
      <selection activeCell="A12" sqref="A12:A37"/>
    </sheetView>
  </sheetViews>
  <sheetFormatPr defaultColWidth="11.421875" defaultRowHeight="15"/>
  <cols>
    <col min="1" max="1" width="22.00390625" style="1" customWidth="1"/>
    <col min="2" max="2" width="9.28125" style="1" customWidth="1"/>
    <col min="3" max="3" width="22.421875" style="1" customWidth="1"/>
    <col min="4" max="6" width="20.28125" style="1" customWidth="1"/>
    <col min="7" max="7" width="16.57421875" style="1" customWidth="1"/>
    <col min="8" max="8" width="16.28125" style="1" customWidth="1"/>
    <col min="9" max="9" width="11.8515625" style="1" customWidth="1"/>
    <col min="10" max="10" width="16.00390625" style="1" customWidth="1"/>
    <col min="11" max="11" width="12.00390625" style="1" customWidth="1"/>
    <col min="12" max="12" width="15.8515625" style="1" customWidth="1"/>
    <col min="13" max="13" width="12.00390625" style="1" customWidth="1"/>
    <col min="14" max="14" width="15.28125" style="1" customWidth="1"/>
    <col min="15" max="15" width="11.7109375" style="1" customWidth="1"/>
    <col min="16" max="16" width="8.7109375" style="2" customWidth="1"/>
    <col min="17" max="17" width="9.57421875" style="2" customWidth="1"/>
    <col min="18" max="18" width="15.28125" style="2" customWidth="1"/>
    <col min="19" max="19" width="13.28125" style="1" customWidth="1"/>
    <col min="20" max="16384" width="11.421875" style="1" customWidth="1"/>
  </cols>
  <sheetData>
    <row r="1" spans="1:19" s="17" customFormat="1" ht="39.75" customHeight="1">
      <c r="A1" s="362"/>
      <c r="B1" s="363" t="s">
        <v>144</v>
      </c>
      <c r="C1" s="363"/>
      <c r="D1" s="363"/>
      <c r="E1" s="363"/>
      <c r="F1" s="363"/>
      <c r="G1" s="363"/>
      <c r="H1" s="363"/>
      <c r="I1" s="363"/>
      <c r="J1" s="363"/>
      <c r="K1" s="363"/>
      <c r="L1" s="363"/>
      <c r="M1" s="363"/>
      <c r="N1" s="363"/>
      <c r="O1" s="363"/>
      <c r="P1" s="363"/>
      <c r="Q1" s="363"/>
      <c r="R1" s="538"/>
      <c r="S1" s="538"/>
    </row>
    <row r="2" spans="1:19" s="17" customFormat="1" ht="40.5" customHeight="1">
      <c r="A2" s="362"/>
      <c r="B2" s="363" t="s">
        <v>145</v>
      </c>
      <c r="C2" s="363"/>
      <c r="D2" s="363"/>
      <c r="E2" s="363"/>
      <c r="F2" s="363"/>
      <c r="G2" s="363"/>
      <c r="H2" s="363"/>
      <c r="I2" s="363"/>
      <c r="J2" s="363"/>
      <c r="K2" s="363"/>
      <c r="L2" s="363"/>
      <c r="M2" s="363"/>
      <c r="N2" s="363"/>
      <c r="O2" s="363"/>
      <c r="P2" s="363"/>
      <c r="Q2" s="363"/>
      <c r="R2" s="538"/>
      <c r="S2" s="538"/>
    </row>
    <row r="3" spans="1:19" s="17" customFormat="1" ht="42.75" customHeight="1">
      <c r="A3" s="362"/>
      <c r="B3" s="363" t="s">
        <v>146</v>
      </c>
      <c r="C3" s="363"/>
      <c r="D3" s="363"/>
      <c r="E3" s="363"/>
      <c r="F3" s="363"/>
      <c r="G3" s="363"/>
      <c r="H3" s="363"/>
      <c r="I3" s="363"/>
      <c r="J3" s="363"/>
      <c r="K3" s="363"/>
      <c r="L3" s="363"/>
      <c r="M3" s="363"/>
      <c r="N3" s="363"/>
      <c r="O3" s="363"/>
      <c r="P3" s="363"/>
      <c r="Q3" s="363"/>
      <c r="R3" s="538"/>
      <c r="S3" s="538"/>
    </row>
    <row r="4" spans="1:19" s="17" customFormat="1" ht="33.75" customHeight="1">
      <c r="A4" s="362"/>
      <c r="B4" s="369" t="s">
        <v>203</v>
      </c>
      <c r="C4" s="369"/>
      <c r="D4" s="369"/>
      <c r="E4" s="369"/>
      <c r="F4" s="369"/>
      <c r="G4" s="369"/>
      <c r="H4" s="369"/>
      <c r="I4" s="369"/>
      <c r="J4" s="369"/>
      <c r="K4" s="369"/>
      <c r="L4" s="369"/>
      <c r="M4" s="369"/>
      <c r="N4" s="170"/>
      <c r="O4" s="415" t="s">
        <v>237</v>
      </c>
      <c r="P4" s="415"/>
      <c r="Q4" s="415"/>
      <c r="R4" s="538"/>
      <c r="S4" s="538"/>
    </row>
    <row r="5" spans="1:15" ht="12" customHeight="1">
      <c r="A5" s="24"/>
      <c r="B5" s="13"/>
      <c r="C5" s="13"/>
      <c r="D5" s="13"/>
      <c r="E5" s="13"/>
      <c r="F5" s="13"/>
      <c r="G5" s="13"/>
      <c r="H5" s="13"/>
      <c r="I5" s="13"/>
      <c r="J5" s="13"/>
      <c r="K5" s="13"/>
      <c r="L5" s="13"/>
      <c r="M5" s="13"/>
      <c r="N5" s="13"/>
      <c r="O5" s="13"/>
    </row>
    <row r="6" spans="1:19" ht="31.5" customHeight="1">
      <c r="A6" s="101" t="s">
        <v>220</v>
      </c>
      <c r="B6" s="570"/>
      <c r="C6" s="570"/>
      <c r="D6" s="103"/>
      <c r="E6" s="103"/>
      <c r="F6" s="103"/>
      <c r="G6" s="103"/>
      <c r="H6" s="103"/>
      <c r="I6" s="103"/>
      <c r="J6" s="103"/>
      <c r="K6" s="103"/>
      <c r="L6" s="103"/>
      <c r="M6" s="103"/>
      <c r="N6" s="103"/>
      <c r="O6" s="103"/>
      <c r="P6" s="104"/>
      <c r="Q6" s="104"/>
      <c r="R6" s="104"/>
      <c r="S6" s="105"/>
    </row>
    <row r="7" spans="1:18" s="54" customFormat="1" ht="31.5" customHeight="1">
      <c r="A7" s="101" t="s">
        <v>2</v>
      </c>
      <c r="B7" s="564"/>
      <c r="C7" s="564"/>
      <c r="D7" s="106"/>
      <c r="E7" s="106"/>
      <c r="F7" s="106"/>
      <c r="G7" s="106"/>
      <c r="H7" s="106"/>
      <c r="I7" s="106"/>
      <c r="J7" s="106"/>
      <c r="K7" s="106"/>
      <c r="L7" s="106"/>
      <c r="M7" s="106"/>
      <c r="N7" s="106"/>
      <c r="O7" s="106"/>
      <c r="P7" s="53"/>
      <c r="Q7" s="53"/>
      <c r="R7" s="53"/>
    </row>
    <row r="8" spans="1:18" s="54" customFormat="1" ht="31.5" customHeight="1">
      <c r="A8" s="101" t="s">
        <v>226</v>
      </c>
      <c r="B8" s="564"/>
      <c r="C8" s="564"/>
      <c r="D8" s="106"/>
      <c r="E8" s="106"/>
      <c r="F8" s="106"/>
      <c r="G8" s="106"/>
      <c r="H8" s="106"/>
      <c r="I8" s="106"/>
      <c r="J8" s="106"/>
      <c r="K8" s="106"/>
      <c r="L8" s="106"/>
      <c r="M8" s="106"/>
      <c r="N8" s="106"/>
      <c r="O8" s="106"/>
      <c r="P8" s="53"/>
      <c r="Q8" s="53"/>
      <c r="R8" s="53"/>
    </row>
    <row r="9" spans="16:18" s="54" customFormat="1" ht="12">
      <c r="P9" s="53"/>
      <c r="Q9" s="53"/>
      <c r="R9" s="53"/>
    </row>
    <row r="10" spans="1:19" s="54" customFormat="1" ht="27.75" customHeight="1">
      <c r="A10" s="541" t="s">
        <v>227</v>
      </c>
      <c r="B10" s="541" t="s">
        <v>6</v>
      </c>
      <c r="C10" s="541"/>
      <c r="D10" s="542" t="s">
        <v>232</v>
      </c>
      <c r="E10" s="542"/>
      <c r="F10" s="542"/>
      <c r="G10" s="542"/>
      <c r="H10" s="539" t="s">
        <v>242</v>
      </c>
      <c r="I10" s="539"/>
      <c r="J10" s="539"/>
      <c r="K10" s="539"/>
      <c r="L10" s="539" t="s">
        <v>143</v>
      </c>
      <c r="M10" s="539"/>
      <c r="N10" s="539"/>
      <c r="O10" s="539"/>
      <c r="P10" s="539" t="s">
        <v>155</v>
      </c>
      <c r="Q10" s="539"/>
      <c r="R10" s="539"/>
      <c r="S10" s="539"/>
    </row>
    <row r="11" spans="1:19" s="54" customFormat="1" ht="33.75" customHeight="1">
      <c r="A11" s="541"/>
      <c r="B11" s="168" t="s">
        <v>154</v>
      </c>
      <c r="C11" s="168" t="s">
        <v>7</v>
      </c>
      <c r="D11" s="168" t="s">
        <v>1</v>
      </c>
      <c r="E11" s="168" t="s">
        <v>238</v>
      </c>
      <c r="F11" s="168" t="s">
        <v>122</v>
      </c>
      <c r="G11" s="168" t="s">
        <v>239</v>
      </c>
      <c r="H11" s="168" t="s">
        <v>1</v>
      </c>
      <c r="I11" s="168" t="s">
        <v>238</v>
      </c>
      <c r="J11" s="168" t="s">
        <v>122</v>
      </c>
      <c r="K11" s="168" t="s">
        <v>239</v>
      </c>
      <c r="L11" s="168" t="s">
        <v>1</v>
      </c>
      <c r="M11" s="168" t="s">
        <v>240</v>
      </c>
      <c r="N11" s="168" t="s">
        <v>122</v>
      </c>
      <c r="O11" s="168" t="s">
        <v>239</v>
      </c>
      <c r="P11" s="176" t="s">
        <v>158</v>
      </c>
      <c r="Q11" s="176" t="s">
        <v>156</v>
      </c>
      <c r="R11" s="176" t="s">
        <v>157</v>
      </c>
      <c r="S11" s="176" t="s">
        <v>130</v>
      </c>
    </row>
    <row r="12" spans="1:19" s="54" customFormat="1" ht="10.5" customHeight="1">
      <c r="A12" s="571" t="s">
        <v>149</v>
      </c>
      <c r="B12" s="181">
        <v>1</v>
      </c>
      <c r="C12" s="182" t="s">
        <v>36</v>
      </c>
      <c r="D12" s="544" t="s">
        <v>241</v>
      </c>
      <c r="E12" s="545"/>
      <c r="F12" s="545"/>
      <c r="G12" s="546"/>
      <c r="H12" s="543" t="s">
        <v>148</v>
      </c>
      <c r="I12" s="543"/>
      <c r="J12" s="543"/>
      <c r="K12" s="543"/>
      <c r="L12" s="560" t="s">
        <v>150</v>
      </c>
      <c r="M12" s="560"/>
      <c r="N12" s="560"/>
      <c r="O12" s="560"/>
      <c r="P12" s="540" t="s">
        <v>151</v>
      </c>
      <c r="Q12" s="540" t="s">
        <v>152</v>
      </c>
      <c r="R12" s="540" t="s">
        <v>153</v>
      </c>
      <c r="S12" s="540" t="s">
        <v>176</v>
      </c>
    </row>
    <row r="13" spans="1:19" s="54" customFormat="1" ht="10.5" customHeight="1">
      <c r="A13" s="571"/>
      <c r="B13" s="181">
        <v>2</v>
      </c>
      <c r="C13" s="182" t="s">
        <v>39</v>
      </c>
      <c r="D13" s="547"/>
      <c r="E13" s="548"/>
      <c r="F13" s="548"/>
      <c r="G13" s="549"/>
      <c r="H13" s="543"/>
      <c r="I13" s="543"/>
      <c r="J13" s="543"/>
      <c r="K13" s="543"/>
      <c r="L13" s="560"/>
      <c r="M13" s="560"/>
      <c r="N13" s="560"/>
      <c r="O13" s="560"/>
      <c r="P13" s="540"/>
      <c r="Q13" s="540"/>
      <c r="R13" s="540"/>
      <c r="S13" s="540"/>
    </row>
    <row r="14" spans="1:19" s="54" customFormat="1" ht="10.5" customHeight="1">
      <c r="A14" s="571"/>
      <c r="B14" s="181">
        <v>3</v>
      </c>
      <c r="C14" s="182" t="s">
        <v>44</v>
      </c>
      <c r="D14" s="547"/>
      <c r="E14" s="548"/>
      <c r="F14" s="548"/>
      <c r="G14" s="549"/>
      <c r="H14" s="543"/>
      <c r="I14" s="543"/>
      <c r="J14" s="543"/>
      <c r="K14" s="543"/>
      <c r="L14" s="560"/>
      <c r="M14" s="560"/>
      <c r="N14" s="560"/>
      <c r="O14" s="560"/>
      <c r="P14" s="540"/>
      <c r="Q14" s="540"/>
      <c r="R14" s="540"/>
      <c r="S14" s="540"/>
    </row>
    <row r="15" spans="1:19" s="54" customFormat="1" ht="10.5" customHeight="1">
      <c r="A15" s="571"/>
      <c r="B15" s="181">
        <v>4</v>
      </c>
      <c r="C15" s="182" t="s">
        <v>47</v>
      </c>
      <c r="D15" s="547"/>
      <c r="E15" s="548"/>
      <c r="F15" s="548"/>
      <c r="G15" s="549"/>
      <c r="H15" s="543"/>
      <c r="I15" s="543"/>
      <c r="J15" s="543"/>
      <c r="K15" s="543"/>
      <c r="L15" s="560"/>
      <c r="M15" s="560"/>
      <c r="N15" s="560"/>
      <c r="O15" s="560"/>
      <c r="P15" s="540"/>
      <c r="Q15" s="540"/>
      <c r="R15" s="540"/>
      <c r="S15" s="540"/>
    </row>
    <row r="16" spans="1:19" s="54" customFormat="1" ht="10.5" customHeight="1">
      <c r="A16" s="571"/>
      <c r="B16" s="181">
        <v>5</v>
      </c>
      <c r="C16" s="182" t="s">
        <v>50</v>
      </c>
      <c r="D16" s="547"/>
      <c r="E16" s="548"/>
      <c r="F16" s="548"/>
      <c r="G16" s="549"/>
      <c r="H16" s="543"/>
      <c r="I16" s="543"/>
      <c r="J16" s="543"/>
      <c r="K16" s="543"/>
      <c r="L16" s="560"/>
      <c r="M16" s="560"/>
      <c r="N16" s="560"/>
      <c r="O16" s="560"/>
      <c r="P16" s="540"/>
      <c r="Q16" s="540"/>
      <c r="R16" s="540"/>
      <c r="S16" s="540"/>
    </row>
    <row r="17" spans="1:19" s="54" customFormat="1" ht="10.5" customHeight="1">
      <c r="A17" s="571"/>
      <c r="B17" s="181">
        <v>6</v>
      </c>
      <c r="C17" s="182" t="s">
        <v>53</v>
      </c>
      <c r="D17" s="547"/>
      <c r="E17" s="548"/>
      <c r="F17" s="548"/>
      <c r="G17" s="549"/>
      <c r="H17" s="543"/>
      <c r="I17" s="543"/>
      <c r="J17" s="543"/>
      <c r="K17" s="543"/>
      <c r="L17" s="560"/>
      <c r="M17" s="560"/>
      <c r="N17" s="560"/>
      <c r="O17" s="560"/>
      <c r="P17" s="540"/>
      <c r="Q17" s="540"/>
      <c r="R17" s="540"/>
      <c r="S17" s="540"/>
    </row>
    <row r="18" spans="1:19" s="54" customFormat="1" ht="10.5" customHeight="1">
      <c r="A18" s="571"/>
      <c r="B18" s="181">
        <v>7</v>
      </c>
      <c r="C18" s="182" t="s">
        <v>55</v>
      </c>
      <c r="D18" s="547"/>
      <c r="E18" s="548"/>
      <c r="F18" s="548"/>
      <c r="G18" s="549"/>
      <c r="H18" s="543"/>
      <c r="I18" s="543"/>
      <c r="J18" s="543"/>
      <c r="K18" s="543"/>
      <c r="L18" s="560"/>
      <c r="M18" s="560"/>
      <c r="N18" s="560"/>
      <c r="O18" s="560"/>
      <c r="P18" s="540"/>
      <c r="Q18" s="540"/>
      <c r="R18" s="540"/>
      <c r="S18" s="540"/>
    </row>
    <row r="19" spans="1:19" s="54" customFormat="1" ht="10.5" customHeight="1">
      <c r="A19" s="571"/>
      <c r="B19" s="181">
        <v>8</v>
      </c>
      <c r="C19" s="182" t="s">
        <v>57</v>
      </c>
      <c r="D19" s="547"/>
      <c r="E19" s="548"/>
      <c r="F19" s="548"/>
      <c r="G19" s="549"/>
      <c r="H19" s="543"/>
      <c r="I19" s="543"/>
      <c r="J19" s="543"/>
      <c r="K19" s="543"/>
      <c r="L19" s="560"/>
      <c r="M19" s="560"/>
      <c r="N19" s="560"/>
      <c r="O19" s="560"/>
      <c r="P19" s="540"/>
      <c r="Q19" s="540"/>
      <c r="R19" s="540"/>
      <c r="S19" s="540"/>
    </row>
    <row r="20" spans="1:19" s="54" customFormat="1" ht="10.5" customHeight="1">
      <c r="A20" s="571"/>
      <c r="B20" s="181">
        <v>9</v>
      </c>
      <c r="C20" s="182" t="s">
        <v>59</v>
      </c>
      <c r="D20" s="547"/>
      <c r="E20" s="548"/>
      <c r="F20" s="548"/>
      <c r="G20" s="549"/>
      <c r="H20" s="543"/>
      <c r="I20" s="543"/>
      <c r="J20" s="543"/>
      <c r="K20" s="543"/>
      <c r="L20" s="560"/>
      <c r="M20" s="560"/>
      <c r="N20" s="560"/>
      <c r="O20" s="560"/>
      <c r="P20" s="540"/>
      <c r="Q20" s="540"/>
      <c r="R20" s="540"/>
      <c r="S20" s="540"/>
    </row>
    <row r="21" spans="1:19" s="54" customFormat="1" ht="10.5" customHeight="1">
      <c r="A21" s="571"/>
      <c r="B21" s="181">
        <v>10</v>
      </c>
      <c r="C21" s="182" t="s">
        <v>61</v>
      </c>
      <c r="D21" s="547"/>
      <c r="E21" s="548"/>
      <c r="F21" s="548"/>
      <c r="G21" s="549"/>
      <c r="H21" s="543"/>
      <c r="I21" s="543"/>
      <c r="J21" s="543"/>
      <c r="K21" s="543"/>
      <c r="L21" s="560"/>
      <c r="M21" s="560"/>
      <c r="N21" s="560"/>
      <c r="O21" s="560"/>
      <c r="P21" s="540"/>
      <c r="Q21" s="540"/>
      <c r="R21" s="540"/>
      <c r="S21" s="540"/>
    </row>
    <row r="22" spans="1:19" s="54" customFormat="1" ht="10.5" customHeight="1">
      <c r="A22" s="571"/>
      <c r="B22" s="181">
        <v>11</v>
      </c>
      <c r="C22" s="182" t="s">
        <v>64</v>
      </c>
      <c r="D22" s="547"/>
      <c r="E22" s="548"/>
      <c r="F22" s="548"/>
      <c r="G22" s="549"/>
      <c r="H22" s="543"/>
      <c r="I22" s="543"/>
      <c r="J22" s="543"/>
      <c r="K22" s="543"/>
      <c r="L22" s="560"/>
      <c r="M22" s="560"/>
      <c r="N22" s="560"/>
      <c r="O22" s="560"/>
      <c r="P22" s="540"/>
      <c r="Q22" s="540"/>
      <c r="R22" s="540"/>
      <c r="S22" s="540"/>
    </row>
    <row r="23" spans="1:19" s="54" customFormat="1" ht="10.5" customHeight="1">
      <c r="A23" s="571"/>
      <c r="B23" s="181">
        <v>12</v>
      </c>
      <c r="C23" s="182" t="s">
        <v>13</v>
      </c>
      <c r="D23" s="547"/>
      <c r="E23" s="548"/>
      <c r="F23" s="548"/>
      <c r="G23" s="549"/>
      <c r="H23" s="543"/>
      <c r="I23" s="543"/>
      <c r="J23" s="543"/>
      <c r="K23" s="543"/>
      <c r="L23" s="560"/>
      <c r="M23" s="560"/>
      <c r="N23" s="560"/>
      <c r="O23" s="560"/>
      <c r="P23" s="540"/>
      <c r="Q23" s="540"/>
      <c r="R23" s="540"/>
      <c r="S23" s="540"/>
    </row>
    <row r="24" spans="1:19" s="54" customFormat="1" ht="10.5" customHeight="1">
      <c r="A24" s="571"/>
      <c r="B24" s="181">
        <v>13</v>
      </c>
      <c r="C24" s="182" t="s">
        <v>15</v>
      </c>
      <c r="D24" s="547"/>
      <c r="E24" s="548"/>
      <c r="F24" s="548"/>
      <c r="G24" s="549"/>
      <c r="H24" s="543"/>
      <c r="I24" s="543"/>
      <c r="J24" s="543"/>
      <c r="K24" s="543"/>
      <c r="L24" s="560"/>
      <c r="M24" s="560"/>
      <c r="N24" s="560"/>
      <c r="O24" s="560"/>
      <c r="P24" s="540"/>
      <c r="Q24" s="540"/>
      <c r="R24" s="540"/>
      <c r="S24" s="540"/>
    </row>
    <row r="25" spans="1:19" s="54" customFormat="1" ht="10.5" customHeight="1">
      <c r="A25" s="571"/>
      <c r="B25" s="181">
        <v>14</v>
      </c>
      <c r="C25" s="182" t="s">
        <v>17</v>
      </c>
      <c r="D25" s="547"/>
      <c r="E25" s="548"/>
      <c r="F25" s="548"/>
      <c r="G25" s="549"/>
      <c r="H25" s="543"/>
      <c r="I25" s="543"/>
      <c r="J25" s="543"/>
      <c r="K25" s="543"/>
      <c r="L25" s="560"/>
      <c r="M25" s="560"/>
      <c r="N25" s="560"/>
      <c r="O25" s="560"/>
      <c r="P25" s="540"/>
      <c r="Q25" s="540"/>
      <c r="R25" s="540"/>
      <c r="S25" s="540"/>
    </row>
    <row r="26" spans="1:19" s="54" customFormat="1" ht="10.5" customHeight="1">
      <c r="A26" s="571"/>
      <c r="B26" s="181">
        <v>15</v>
      </c>
      <c r="C26" s="182" t="s">
        <v>19</v>
      </c>
      <c r="D26" s="547"/>
      <c r="E26" s="548"/>
      <c r="F26" s="548"/>
      <c r="G26" s="549"/>
      <c r="H26" s="543"/>
      <c r="I26" s="543"/>
      <c r="J26" s="543"/>
      <c r="K26" s="543"/>
      <c r="L26" s="560"/>
      <c r="M26" s="560"/>
      <c r="N26" s="560"/>
      <c r="O26" s="560"/>
      <c r="P26" s="540"/>
      <c r="Q26" s="540"/>
      <c r="R26" s="540"/>
      <c r="S26" s="540"/>
    </row>
    <row r="27" spans="1:19" s="54" customFormat="1" ht="10.5" customHeight="1">
      <c r="A27" s="571"/>
      <c r="B27" s="181">
        <v>16</v>
      </c>
      <c r="C27" s="182" t="s">
        <v>21</v>
      </c>
      <c r="D27" s="547"/>
      <c r="E27" s="548"/>
      <c r="F27" s="548"/>
      <c r="G27" s="549"/>
      <c r="H27" s="543"/>
      <c r="I27" s="543"/>
      <c r="J27" s="543"/>
      <c r="K27" s="543"/>
      <c r="L27" s="560"/>
      <c r="M27" s="560"/>
      <c r="N27" s="560"/>
      <c r="O27" s="560"/>
      <c r="P27" s="540"/>
      <c r="Q27" s="540"/>
      <c r="R27" s="540"/>
      <c r="S27" s="540"/>
    </row>
    <row r="28" spans="1:19" s="54" customFormat="1" ht="10.5" customHeight="1">
      <c r="A28" s="571"/>
      <c r="B28" s="181">
        <v>17</v>
      </c>
      <c r="C28" s="182" t="s">
        <v>77</v>
      </c>
      <c r="D28" s="547"/>
      <c r="E28" s="548"/>
      <c r="F28" s="548"/>
      <c r="G28" s="549"/>
      <c r="H28" s="543"/>
      <c r="I28" s="543"/>
      <c r="J28" s="543"/>
      <c r="K28" s="543"/>
      <c r="L28" s="560"/>
      <c r="M28" s="560"/>
      <c r="N28" s="560"/>
      <c r="O28" s="560"/>
      <c r="P28" s="540"/>
      <c r="Q28" s="540"/>
      <c r="R28" s="540"/>
      <c r="S28" s="540"/>
    </row>
    <row r="29" spans="1:19" s="54" customFormat="1" ht="10.5" customHeight="1">
      <c r="A29" s="571"/>
      <c r="B29" s="181">
        <v>18</v>
      </c>
      <c r="C29" s="182" t="s">
        <v>23</v>
      </c>
      <c r="D29" s="547"/>
      <c r="E29" s="548"/>
      <c r="F29" s="548"/>
      <c r="G29" s="549"/>
      <c r="H29" s="543"/>
      <c r="I29" s="543"/>
      <c r="J29" s="543"/>
      <c r="K29" s="543"/>
      <c r="L29" s="560"/>
      <c r="M29" s="560"/>
      <c r="N29" s="560"/>
      <c r="O29" s="560"/>
      <c r="P29" s="540"/>
      <c r="Q29" s="540"/>
      <c r="R29" s="540"/>
      <c r="S29" s="540"/>
    </row>
    <row r="30" spans="1:19" s="54" customFormat="1" ht="10.5" customHeight="1">
      <c r="A30" s="571"/>
      <c r="B30" s="181">
        <v>19</v>
      </c>
      <c r="C30" s="182" t="s">
        <v>25</v>
      </c>
      <c r="D30" s="547"/>
      <c r="E30" s="548"/>
      <c r="F30" s="548"/>
      <c r="G30" s="549"/>
      <c r="H30" s="543"/>
      <c r="I30" s="543"/>
      <c r="J30" s="543"/>
      <c r="K30" s="543"/>
      <c r="L30" s="560"/>
      <c r="M30" s="560"/>
      <c r="N30" s="560"/>
      <c r="O30" s="560"/>
      <c r="P30" s="540"/>
      <c r="Q30" s="540"/>
      <c r="R30" s="540"/>
      <c r="S30" s="540"/>
    </row>
    <row r="31" spans="1:19" s="54" customFormat="1" ht="10.5" customHeight="1">
      <c r="A31" s="571"/>
      <c r="B31" s="181">
        <v>20</v>
      </c>
      <c r="C31" s="182" t="s">
        <v>27</v>
      </c>
      <c r="D31" s="547"/>
      <c r="E31" s="548"/>
      <c r="F31" s="548"/>
      <c r="G31" s="549"/>
      <c r="H31" s="543"/>
      <c r="I31" s="543"/>
      <c r="J31" s="543"/>
      <c r="K31" s="543"/>
      <c r="L31" s="560"/>
      <c r="M31" s="560"/>
      <c r="N31" s="560"/>
      <c r="O31" s="560"/>
      <c r="P31" s="540"/>
      <c r="Q31" s="540"/>
      <c r="R31" s="540"/>
      <c r="S31" s="540"/>
    </row>
    <row r="32" spans="1:19" s="54" customFormat="1" ht="10.5" customHeight="1">
      <c r="A32" s="571"/>
      <c r="B32" s="181">
        <v>21</v>
      </c>
      <c r="C32" s="182" t="s">
        <v>29</v>
      </c>
      <c r="D32" s="547"/>
      <c r="E32" s="548"/>
      <c r="F32" s="548"/>
      <c r="G32" s="549"/>
      <c r="H32" s="543"/>
      <c r="I32" s="543"/>
      <c r="J32" s="543"/>
      <c r="K32" s="543"/>
      <c r="L32" s="560"/>
      <c r="M32" s="560"/>
      <c r="N32" s="560"/>
      <c r="O32" s="560"/>
      <c r="P32" s="540"/>
      <c r="Q32" s="540"/>
      <c r="R32" s="540"/>
      <c r="S32" s="540"/>
    </row>
    <row r="33" spans="1:19" s="53" customFormat="1" ht="10.5" customHeight="1">
      <c r="A33" s="571"/>
      <c r="B33" s="181">
        <v>22</v>
      </c>
      <c r="C33" s="182" t="s">
        <v>31</v>
      </c>
      <c r="D33" s="547"/>
      <c r="E33" s="548"/>
      <c r="F33" s="548"/>
      <c r="G33" s="549"/>
      <c r="H33" s="543"/>
      <c r="I33" s="543"/>
      <c r="J33" s="543"/>
      <c r="K33" s="543"/>
      <c r="L33" s="560"/>
      <c r="M33" s="560"/>
      <c r="N33" s="560"/>
      <c r="O33" s="560"/>
      <c r="P33" s="540"/>
      <c r="Q33" s="540"/>
      <c r="R33" s="540"/>
      <c r="S33" s="540"/>
    </row>
    <row r="34" spans="1:19" s="53" customFormat="1" ht="10.5" customHeight="1">
      <c r="A34" s="571"/>
      <c r="B34" s="181">
        <v>23</v>
      </c>
      <c r="C34" s="182" t="s">
        <v>88</v>
      </c>
      <c r="D34" s="547"/>
      <c r="E34" s="548"/>
      <c r="F34" s="548"/>
      <c r="G34" s="549"/>
      <c r="H34" s="543"/>
      <c r="I34" s="543"/>
      <c r="J34" s="543"/>
      <c r="K34" s="543"/>
      <c r="L34" s="560"/>
      <c r="M34" s="560"/>
      <c r="N34" s="560"/>
      <c r="O34" s="560"/>
      <c r="P34" s="540"/>
      <c r="Q34" s="540"/>
      <c r="R34" s="540"/>
      <c r="S34" s="540"/>
    </row>
    <row r="35" spans="1:19" s="53" customFormat="1" ht="10.5" customHeight="1">
      <c r="A35" s="571"/>
      <c r="B35" s="181">
        <v>24</v>
      </c>
      <c r="C35" s="182" t="s">
        <v>89</v>
      </c>
      <c r="D35" s="547"/>
      <c r="E35" s="548"/>
      <c r="F35" s="548"/>
      <c r="G35" s="549"/>
      <c r="H35" s="543"/>
      <c r="I35" s="543"/>
      <c r="J35" s="543"/>
      <c r="K35" s="543"/>
      <c r="L35" s="560"/>
      <c r="M35" s="560"/>
      <c r="N35" s="560"/>
      <c r="O35" s="560"/>
      <c r="P35" s="540"/>
      <c r="Q35" s="540"/>
      <c r="R35" s="540"/>
      <c r="S35" s="540"/>
    </row>
    <row r="36" spans="1:19" s="53" customFormat="1" ht="10.5" customHeight="1">
      <c r="A36" s="571"/>
      <c r="B36" s="181">
        <v>25</v>
      </c>
      <c r="C36" s="182" t="s">
        <v>90</v>
      </c>
      <c r="D36" s="550"/>
      <c r="E36" s="551"/>
      <c r="F36" s="551"/>
      <c r="G36" s="552"/>
      <c r="H36" s="543"/>
      <c r="I36" s="543"/>
      <c r="J36" s="543"/>
      <c r="K36" s="543"/>
      <c r="L36" s="560"/>
      <c r="M36" s="560"/>
      <c r="N36" s="560"/>
      <c r="O36" s="560"/>
      <c r="P36" s="540"/>
      <c r="Q36" s="540"/>
      <c r="R36" s="540"/>
      <c r="S36" s="540"/>
    </row>
    <row r="37" spans="1:19" s="53" customFormat="1" ht="15.75" customHeight="1">
      <c r="A37" s="571"/>
      <c r="B37" s="556" t="s">
        <v>120</v>
      </c>
      <c r="C37" s="556"/>
      <c r="D37" s="561" t="s">
        <v>120</v>
      </c>
      <c r="E37" s="562"/>
      <c r="F37" s="562"/>
      <c r="G37" s="563"/>
      <c r="H37" s="572" t="s">
        <v>120</v>
      </c>
      <c r="I37" s="573"/>
      <c r="J37" s="573"/>
      <c r="K37" s="574"/>
      <c r="L37" s="553" t="s">
        <v>120</v>
      </c>
      <c r="M37" s="554"/>
      <c r="N37" s="554"/>
      <c r="O37" s="555"/>
      <c r="P37" s="177"/>
      <c r="Q37" s="178"/>
      <c r="R37" s="179"/>
      <c r="S37" s="180"/>
    </row>
    <row r="38" spans="1:19" s="53" customFormat="1" ht="32.25" customHeight="1">
      <c r="A38" s="565" t="s">
        <v>12</v>
      </c>
      <c r="B38" s="55">
        <v>1</v>
      </c>
      <c r="C38" s="56" t="s">
        <v>36</v>
      </c>
      <c r="D38" s="57"/>
      <c r="E38" s="172"/>
      <c r="F38" s="58"/>
      <c r="G38" s="59"/>
      <c r="H38" s="60"/>
      <c r="I38" s="61"/>
      <c r="J38" s="61"/>
      <c r="K38" s="62"/>
      <c r="L38" s="63"/>
      <c r="M38" s="63"/>
      <c r="N38" s="63"/>
      <c r="O38" s="63"/>
      <c r="P38" s="64"/>
      <c r="Q38" s="65"/>
      <c r="R38" s="66"/>
      <c r="S38" s="67"/>
    </row>
    <row r="39" spans="1:19" s="53" customFormat="1" ht="32.25" customHeight="1">
      <c r="A39" s="565"/>
      <c r="B39" s="55">
        <v>2</v>
      </c>
      <c r="C39" s="68" t="s">
        <v>39</v>
      </c>
      <c r="D39" s="57"/>
      <c r="E39" s="172"/>
      <c r="F39" s="58"/>
      <c r="G39" s="59"/>
      <c r="H39" s="69"/>
      <c r="I39" s="70"/>
      <c r="J39" s="70"/>
      <c r="K39" s="71"/>
      <c r="L39" s="72"/>
      <c r="M39" s="72"/>
      <c r="N39" s="72"/>
      <c r="O39" s="72"/>
      <c r="P39" s="73"/>
      <c r="Q39" s="65"/>
      <c r="R39" s="66"/>
      <c r="S39" s="67"/>
    </row>
    <row r="40" spans="1:19" s="53" customFormat="1" ht="32.25" customHeight="1">
      <c r="A40" s="565"/>
      <c r="B40" s="74">
        <v>3</v>
      </c>
      <c r="C40" s="68" t="s">
        <v>44</v>
      </c>
      <c r="D40" s="57"/>
      <c r="E40" s="172"/>
      <c r="F40" s="58"/>
      <c r="G40" s="59"/>
      <c r="H40" s="69"/>
      <c r="I40" s="70"/>
      <c r="J40" s="70"/>
      <c r="K40" s="71"/>
      <c r="L40" s="72"/>
      <c r="M40" s="72"/>
      <c r="N40" s="72"/>
      <c r="O40" s="72"/>
      <c r="P40" s="73"/>
      <c r="Q40" s="65"/>
      <c r="R40" s="66"/>
      <c r="S40" s="67"/>
    </row>
    <row r="41" spans="1:19" s="53" customFormat="1" ht="32.25" customHeight="1">
      <c r="A41" s="565"/>
      <c r="B41" s="55">
        <v>4</v>
      </c>
      <c r="C41" s="68" t="s">
        <v>47</v>
      </c>
      <c r="D41" s="57"/>
      <c r="E41" s="172"/>
      <c r="F41" s="58"/>
      <c r="G41" s="59"/>
      <c r="H41" s="69"/>
      <c r="I41" s="70"/>
      <c r="J41" s="70"/>
      <c r="K41" s="71"/>
      <c r="L41" s="72"/>
      <c r="M41" s="72"/>
      <c r="N41" s="72"/>
      <c r="O41" s="72"/>
      <c r="P41" s="73"/>
      <c r="Q41" s="65"/>
      <c r="R41" s="66"/>
      <c r="S41" s="67"/>
    </row>
    <row r="42" spans="1:19" s="53" customFormat="1" ht="32.25" customHeight="1">
      <c r="A42" s="565"/>
      <c r="B42" s="55">
        <v>5</v>
      </c>
      <c r="C42" s="68" t="s">
        <v>50</v>
      </c>
      <c r="D42" s="57"/>
      <c r="E42" s="172"/>
      <c r="F42" s="58"/>
      <c r="G42" s="59"/>
      <c r="H42" s="69"/>
      <c r="I42" s="70"/>
      <c r="J42" s="70"/>
      <c r="K42" s="71"/>
      <c r="L42" s="72"/>
      <c r="M42" s="72"/>
      <c r="N42" s="72"/>
      <c r="O42" s="72"/>
      <c r="P42" s="73"/>
      <c r="Q42" s="65"/>
      <c r="R42" s="66"/>
      <c r="S42" s="67"/>
    </row>
    <row r="43" spans="1:19" s="53" customFormat="1" ht="32.25" customHeight="1">
      <c r="A43" s="565"/>
      <c r="B43" s="74">
        <v>6</v>
      </c>
      <c r="C43" s="68" t="s">
        <v>53</v>
      </c>
      <c r="D43" s="57"/>
      <c r="E43" s="172"/>
      <c r="F43" s="58"/>
      <c r="G43" s="59"/>
      <c r="H43" s="69"/>
      <c r="I43" s="70"/>
      <c r="J43" s="70"/>
      <c r="K43" s="71"/>
      <c r="L43" s="72"/>
      <c r="M43" s="72"/>
      <c r="N43" s="72"/>
      <c r="O43" s="72"/>
      <c r="P43" s="73"/>
      <c r="Q43" s="65"/>
      <c r="R43" s="66"/>
      <c r="S43" s="67"/>
    </row>
    <row r="44" spans="1:19" s="53" customFormat="1" ht="32.25" customHeight="1">
      <c r="A44" s="565"/>
      <c r="B44" s="55">
        <v>7</v>
      </c>
      <c r="C44" s="68" t="s">
        <v>55</v>
      </c>
      <c r="D44" s="57"/>
      <c r="E44" s="172"/>
      <c r="F44" s="58"/>
      <c r="G44" s="59"/>
      <c r="H44" s="69"/>
      <c r="I44" s="70"/>
      <c r="J44" s="70"/>
      <c r="K44" s="71"/>
      <c r="L44" s="72"/>
      <c r="M44" s="72"/>
      <c r="N44" s="72"/>
      <c r="O44" s="72"/>
      <c r="P44" s="73"/>
      <c r="Q44" s="65"/>
      <c r="R44" s="66"/>
      <c r="S44" s="67"/>
    </row>
    <row r="45" spans="1:19" s="53" customFormat="1" ht="32.25" customHeight="1">
      <c r="A45" s="565"/>
      <c r="B45" s="55">
        <v>8</v>
      </c>
      <c r="C45" s="68" t="s">
        <v>57</v>
      </c>
      <c r="D45" s="57"/>
      <c r="E45" s="172"/>
      <c r="F45" s="58"/>
      <c r="G45" s="59"/>
      <c r="H45" s="69"/>
      <c r="I45" s="70"/>
      <c r="J45" s="70"/>
      <c r="K45" s="71"/>
      <c r="L45" s="72"/>
      <c r="M45" s="72"/>
      <c r="N45" s="72"/>
      <c r="O45" s="72"/>
      <c r="P45" s="73"/>
      <c r="Q45" s="65"/>
      <c r="R45" s="66"/>
      <c r="S45" s="67"/>
    </row>
    <row r="46" spans="1:19" s="53" customFormat="1" ht="32.25" customHeight="1">
      <c r="A46" s="565"/>
      <c r="B46" s="74">
        <v>9</v>
      </c>
      <c r="C46" s="68" t="s">
        <v>59</v>
      </c>
      <c r="D46" s="57"/>
      <c r="E46" s="172"/>
      <c r="F46" s="58"/>
      <c r="G46" s="59"/>
      <c r="H46" s="69"/>
      <c r="I46" s="70"/>
      <c r="J46" s="70"/>
      <c r="K46" s="71"/>
      <c r="L46" s="72"/>
      <c r="M46" s="72"/>
      <c r="N46" s="72"/>
      <c r="O46" s="72"/>
      <c r="P46" s="73"/>
      <c r="Q46" s="65"/>
      <c r="R46" s="66"/>
      <c r="S46" s="67"/>
    </row>
    <row r="47" spans="1:19" s="53" customFormat="1" ht="32.25" customHeight="1">
      <c r="A47" s="565"/>
      <c r="B47" s="55">
        <v>10</v>
      </c>
      <c r="C47" s="68" t="s">
        <v>61</v>
      </c>
      <c r="D47" s="57"/>
      <c r="E47" s="172"/>
      <c r="F47" s="58"/>
      <c r="G47" s="59"/>
      <c r="H47" s="69"/>
      <c r="I47" s="70"/>
      <c r="J47" s="70"/>
      <c r="K47" s="71"/>
      <c r="L47" s="72"/>
      <c r="M47" s="72"/>
      <c r="N47" s="72"/>
      <c r="O47" s="72"/>
      <c r="P47" s="73"/>
      <c r="Q47" s="65"/>
      <c r="R47" s="66"/>
      <c r="S47" s="67"/>
    </row>
    <row r="48" spans="1:19" s="53" customFormat="1" ht="32.25" customHeight="1">
      <c r="A48" s="566"/>
      <c r="B48" s="55">
        <v>11</v>
      </c>
      <c r="C48" s="68" t="s">
        <v>64</v>
      </c>
      <c r="D48" s="75"/>
      <c r="E48" s="173"/>
      <c r="F48" s="76"/>
      <c r="G48" s="77"/>
      <c r="H48" s="69"/>
      <c r="I48" s="70"/>
      <c r="J48" s="70"/>
      <c r="K48" s="71"/>
      <c r="L48" s="72"/>
      <c r="M48" s="72"/>
      <c r="N48" s="72"/>
      <c r="O48" s="72"/>
      <c r="P48" s="73"/>
      <c r="Q48" s="78"/>
      <c r="R48" s="79"/>
      <c r="S48" s="80"/>
    </row>
    <row r="49" spans="1:19" s="53" customFormat="1" ht="32.25" customHeight="1">
      <c r="A49" s="566"/>
      <c r="B49" s="74">
        <v>12</v>
      </c>
      <c r="C49" s="68" t="s">
        <v>13</v>
      </c>
      <c r="D49" s="75"/>
      <c r="E49" s="173"/>
      <c r="F49" s="76"/>
      <c r="G49" s="77"/>
      <c r="H49" s="69"/>
      <c r="I49" s="70"/>
      <c r="J49" s="70"/>
      <c r="K49" s="71"/>
      <c r="L49" s="72"/>
      <c r="M49" s="72"/>
      <c r="N49" s="72"/>
      <c r="O49" s="72"/>
      <c r="P49" s="73"/>
      <c r="Q49" s="78"/>
      <c r="R49" s="79"/>
      <c r="S49" s="80"/>
    </row>
    <row r="50" spans="1:19" s="53" customFormat="1" ht="32.25" customHeight="1">
      <c r="A50" s="566"/>
      <c r="B50" s="55">
        <v>13</v>
      </c>
      <c r="C50" s="68" t="s">
        <v>15</v>
      </c>
      <c r="D50" s="75"/>
      <c r="E50" s="173"/>
      <c r="F50" s="76"/>
      <c r="G50" s="77"/>
      <c r="H50" s="69"/>
      <c r="I50" s="70"/>
      <c r="J50" s="70"/>
      <c r="K50" s="71"/>
      <c r="L50" s="72"/>
      <c r="M50" s="72"/>
      <c r="N50" s="72"/>
      <c r="O50" s="72"/>
      <c r="P50" s="73"/>
      <c r="Q50" s="78"/>
      <c r="R50" s="79"/>
      <c r="S50" s="80"/>
    </row>
    <row r="51" spans="1:19" s="53" customFormat="1" ht="32.25" customHeight="1">
      <c r="A51" s="566"/>
      <c r="B51" s="55">
        <v>14</v>
      </c>
      <c r="C51" s="68" t="s">
        <v>17</v>
      </c>
      <c r="D51" s="75"/>
      <c r="E51" s="173"/>
      <c r="F51" s="76"/>
      <c r="G51" s="77"/>
      <c r="H51" s="69"/>
      <c r="I51" s="70"/>
      <c r="J51" s="70"/>
      <c r="K51" s="71"/>
      <c r="L51" s="72"/>
      <c r="M51" s="72"/>
      <c r="N51" s="72"/>
      <c r="O51" s="72"/>
      <c r="P51" s="73"/>
      <c r="Q51" s="78"/>
      <c r="R51" s="79"/>
      <c r="S51" s="80"/>
    </row>
    <row r="52" spans="1:19" s="53" customFormat="1" ht="32.25" customHeight="1">
      <c r="A52" s="566"/>
      <c r="B52" s="55">
        <v>15</v>
      </c>
      <c r="C52" s="68" t="s">
        <v>19</v>
      </c>
      <c r="D52" s="75"/>
      <c r="E52" s="173"/>
      <c r="F52" s="76"/>
      <c r="G52" s="77"/>
      <c r="H52" s="69"/>
      <c r="I52" s="70"/>
      <c r="J52" s="70"/>
      <c r="K52" s="71"/>
      <c r="L52" s="72"/>
      <c r="M52" s="72"/>
      <c r="N52" s="72"/>
      <c r="O52" s="72"/>
      <c r="P52" s="73"/>
      <c r="Q52" s="78"/>
      <c r="R52" s="79"/>
      <c r="S52" s="80"/>
    </row>
    <row r="53" spans="1:19" s="54" customFormat="1" ht="32.25" customHeight="1">
      <c r="A53" s="566"/>
      <c r="B53" s="74">
        <v>16</v>
      </c>
      <c r="C53" s="68" t="s">
        <v>21</v>
      </c>
      <c r="D53" s="75"/>
      <c r="E53" s="173"/>
      <c r="F53" s="76"/>
      <c r="G53" s="77"/>
      <c r="H53" s="69"/>
      <c r="I53" s="70"/>
      <c r="J53" s="70"/>
      <c r="K53" s="71"/>
      <c r="L53" s="72"/>
      <c r="M53" s="72"/>
      <c r="N53" s="72"/>
      <c r="O53" s="72"/>
      <c r="P53" s="73"/>
      <c r="Q53" s="78"/>
      <c r="R53" s="79"/>
      <c r="S53" s="80"/>
    </row>
    <row r="54" spans="1:19" s="53" customFormat="1" ht="32.25" customHeight="1">
      <c r="A54" s="566"/>
      <c r="B54" s="55">
        <v>17</v>
      </c>
      <c r="C54" s="68" t="s">
        <v>77</v>
      </c>
      <c r="D54" s="75"/>
      <c r="E54" s="173"/>
      <c r="F54" s="76"/>
      <c r="G54" s="77"/>
      <c r="H54" s="69"/>
      <c r="I54" s="70"/>
      <c r="J54" s="70"/>
      <c r="K54" s="71"/>
      <c r="L54" s="72"/>
      <c r="M54" s="72"/>
      <c r="N54" s="72"/>
      <c r="O54" s="72"/>
      <c r="P54" s="73"/>
      <c r="Q54" s="78"/>
      <c r="R54" s="79"/>
      <c r="S54" s="80"/>
    </row>
    <row r="55" spans="1:19" s="54" customFormat="1" ht="32.25" customHeight="1">
      <c r="A55" s="566"/>
      <c r="B55" s="55">
        <v>18</v>
      </c>
      <c r="C55" s="68" t="s">
        <v>23</v>
      </c>
      <c r="D55" s="75"/>
      <c r="E55" s="173"/>
      <c r="F55" s="76"/>
      <c r="G55" s="77"/>
      <c r="H55" s="69"/>
      <c r="I55" s="70"/>
      <c r="J55" s="70"/>
      <c r="K55" s="71"/>
      <c r="L55" s="72"/>
      <c r="M55" s="72"/>
      <c r="N55" s="72"/>
      <c r="O55" s="72"/>
      <c r="P55" s="73"/>
      <c r="Q55" s="78"/>
      <c r="R55" s="79"/>
      <c r="S55" s="80"/>
    </row>
    <row r="56" spans="1:19" s="54" customFormat="1" ht="32.25" customHeight="1">
      <c r="A56" s="566"/>
      <c r="B56" s="55">
        <v>19</v>
      </c>
      <c r="C56" s="68" t="s">
        <v>25</v>
      </c>
      <c r="D56" s="75"/>
      <c r="E56" s="173"/>
      <c r="F56" s="76"/>
      <c r="G56" s="77"/>
      <c r="H56" s="69"/>
      <c r="I56" s="70"/>
      <c r="J56" s="70"/>
      <c r="K56" s="71"/>
      <c r="L56" s="72"/>
      <c r="M56" s="72"/>
      <c r="N56" s="72"/>
      <c r="O56" s="72"/>
      <c r="P56" s="73"/>
      <c r="Q56" s="78"/>
      <c r="R56" s="79"/>
      <c r="S56" s="80"/>
    </row>
    <row r="57" spans="1:19" s="54" customFormat="1" ht="32.25" customHeight="1">
      <c r="A57" s="566"/>
      <c r="B57" s="74">
        <v>20</v>
      </c>
      <c r="C57" s="68" t="s">
        <v>27</v>
      </c>
      <c r="D57" s="75"/>
      <c r="E57" s="173"/>
      <c r="F57" s="76"/>
      <c r="G57" s="77"/>
      <c r="H57" s="69"/>
      <c r="I57" s="70"/>
      <c r="J57" s="70"/>
      <c r="K57" s="71"/>
      <c r="L57" s="72"/>
      <c r="M57" s="72"/>
      <c r="N57" s="72"/>
      <c r="O57" s="72"/>
      <c r="P57" s="73"/>
      <c r="Q57" s="78"/>
      <c r="R57" s="79"/>
      <c r="S57" s="80"/>
    </row>
    <row r="58" spans="1:19" s="54" customFormat="1" ht="32.25" customHeight="1">
      <c r="A58" s="566"/>
      <c r="B58" s="55">
        <v>21</v>
      </c>
      <c r="C58" s="68" t="s">
        <v>29</v>
      </c>
      <c r="D58" s="75"/>
      <c r="E58" s="173"/>
      <c r="F58" s="76"/>
      <c r="G58" s="77"/>
      <c r="H58" s="69"/>
      <c r="I58" s="70"/>
      <c r="J58" s="70"/>
      <c r="K58" s="71"/>
      <c r="L58" s="72"/>
      <c r="M58" s="72"/>
      <c r="N58" s="72"/>
      <c r="O58" s="72"/>
      <c r="P58" s="73"/>
      <c r="Q58" s="78"/>
      <c r="R58" s="79"/>
      <c r="S58" s="80"/>
    </row>
    <row r="59" spans="1:19" s="54" customFormat="1" ht="32.25" customHeight="1">
      <c r="A59" s="566"/>
      <c r="B59" s="55">
        <v>22</v>
      </c>
      <c r="C59" s="68" t="s">
        <v>31</v>
      </c>
      <c r="D59" s="75"/>
      <c r="E59" s="173"/>
      <c r="F59" s="76"/>
      <c r="G59" s="77"/>
      <c r="H59" s="69"/>
      <c r="I59" s="70"/>
      <c r="J59" s="70"/>
      <c r="K59" s="71"/>
      <c r="L59" s="72"/>
      <c r="M59" s="72"/>
      <c r="N59" s="72"/>
      <c r="O59" s="72"/>
      <c r="P59" s="73"/>
      <c r="Q59" s="78"/>
      <c r="R59" s="79"/>
      <c r="S59" s="80"/>
    </row>
    <row r="60" spans="1:19" s="54" customFormat="1" ht="32.25" customHeight="1">
      <c r="A60" s="566"/>
      <c r="B60" s="55">
        <v>23</v>
      </c>
      <c r="C60" s="68" t="s">
        <v>88</v>
      </c>
      <c r="D60" s="75"/>
      <c r="E60" s="173"/>
      <c r="F60" s="76"/>
      <c r="G60" s="77"/>
      <c r="H60" s="69"/>
      <c r="I60" s="70"/>
      <c r="J60" s="70"/>
      <c r="K60" s="71"/>
      <c r="L60" s="72"/>
      <c r="M60" s="72"/>
      <c r="N60" s="72"/>
      <c r="O60" s="72"/>
      <c r="P60" s="73"/>
      <c r="Q60" s="78"/>
      <c r="R60" s="79"/>
      <c r="S60" s="80"/>
    </row>
    <row r="61" spans="1:19" s="54" customFormat="1" ht="32.25" customHeight="1">
      <c r="A61" s="566"/>
      <c r="B61" s="74">
        <v>24</v>
      </c>
      <c r="C61" s="68" t="s">
        <v>89</v>
      </c>
      <c r="D61" s="75"/>
      <c r="E61" s="173"/>
      <c r="F61" s="76"/>
      <c r="G61" s="77"/>
      <c r="H61" s="69"/>
      <c r="I61" s="70"/>
      <c r="J61" s="70"/>
      <c r="K61" s="71"/>
      <c r="L61" s="72"/>
      <c r="M61" s="72"/>
      <c r="N61" s="72"/>
      <c r="O61" s="72"/>
      <c r="P61" s="73"/>
      <c r="Q61" s="78"/>
      <c r="R61" s="79"/>
      <c r="S61" s="80"/>
    </row>
    <row r="62" spans="1:19" s="54" customFormat="1" ht="32.25" customHeight="1" thickBot="1">
      <c r="A62" s="566"/>
      <c r="B62" s="81">
        <v>25</v>
      </c>
      <c r="C62" s="82" t="s">
        <v>90</v>
      </c>
      <c r="D62" s="83"/>
      <c r="E62" s="174"/>
      <c r="F62" s="84"/>
      <c r="G62" s="85"/>
      <c r="H62" s="86"/>
      <c r="I62" s="87"/>
      <c r="J62" s="87"/>
      <c r="K62" s="88"/>
      <c r="L62" s="72"/>
      <c r="M62" s="72"/>
      <c r="N62" s="72"/>
      <c r="O62" s="72"/>
      <c r="P62" s="89"/>
      <c r="Q62" s="90"/>
      <c r="R62" s="91"/>
      <c r="S62" s="92"/>
    </row>
    <row r="63" spans="1:19" s="54" customFormat="1" ht="32.25" customHeight="1" thickBot="1">
      <c r="A63" s="567"/>
      <c r="B63" s="568" t="s">
        <v>120</v>
      </c>
      <c r="C63" s="569"/>
      <c r="D63" s="93"/>
      <c r="E63" s="175"/>
      <c r="F63" s="94"/>
      <c r="G63" s="95"/>
      <c r="H63" s="96"/>
      <c r="I63" s="97"/>
      <c r="J63" s="97"/>
      <c r="K63" s="98"/>
      <c r="L63" s="99"/>
      <c r="M63" s="99"/>
      <c r="N63" s="99"/>
      <c r="O63" s="99"/>
      <c r="P63" s="557"/>
      <c r="Q63" s="558"/>
      <c r="R63" s="559"/>
      <c r="S63" s="100">
        <f>+SUM(S38:S62)</f>
        <v>0</v>
      </c>
    </row>
    <row r="64" spans="16:18" s="54" customFormat="1" ht="12">
      <c r="P64" s="53"/>
      <c r="Q64" s="53"/>
      <c r="R64" s="53"/>
    </row>
  </sheetData>
  <sheetProtection/>
  <mergeCells count="31">
    <mergeCell ref="A1:A4"/>
    <mergeCell ref="B7:C7"/>
    <mergeCell ref="B8:C8"/>
    <mergeCell ref="A38:A63"/>
    <mergeCell ref="B63:C63"/>
    <mergeCell ref="B6:C6"/>
    <mergeCell ref="A12:A37"/>
    <mergeCell ref="B3:Q3"/>
    <mergeCell ref="B4:M4"/>
    <mergeCell ref="H37:K37"/>
    <mergeCell ref="L37:O37"/>
    <mergeCell ref="Q12:Q36"/>
    <mergeCell ref="R12:R36"/>
    <mergeCell ref="B37:C37"/>
    <mergeCell ref="P63:R63"/>
    <mergeCell ref="P12:P36"/>
    <mergeCell ref="L12:O36"/>
    <mergeCell ref="D37:G37"/>
    <mergeCell ref="A10:A11"/>
    <mergeCell ref="B10:C10"/>
    <mergeCell ref="P10:S10"/>
    <mergeCell ref="D10:G10"/>
    <mergeCell ref="H10:K10"/>
    <mergeCell ref="H12:K36"/>
    <mergeCell ref="D12:G36"/>
    <mergeCell ref="R1:S4"/>
    <mergeCell ref="L10:O10"/>
    <mergeCell ref="O4:Q4"/>
    <mergeCell ref="B1:Q1"/>
    <mergeCell ref="B2:Q2"/>
    <mergeCell ref="S12:S36"/>
  </mergeCells>
  <conditionalFormatting sqref="I38:J38">
    <cfRule type="expression" priority="4" dxfId="0" stopIfTrue="1">
      <formula>IF(F38&gt;0,1,0)</formula>
    </cfRule>
  </conditionalFormatting>
  <conditionalFormatting sqref="I39:J62">
    <cfRule type="expression" priority="2" dxfId="0" stopIfTrue="1">
      <formula>IF(F39&gt;0,1,0)</formula>
    </cfRule>
  </conditionalFormatting>
  <conditionalFormatting sqref="O38:O62">
    <cfRule type="expression" priority="29" dxfId="0" stopIfTrue="1">
      <formula>IF(H38&gt;0,1,0)</formula>
    </cfRule>
  </conditionalFormatting>
  <conditionalFormatting sqref="M38:N62">
    <cfRule type="expression" priority="31" dxfId="0" stopIfTrue="1">
      <formula>IF(H38&gt;0,1,0)</formula>
    </cfRule>
  </conditionalFormatting>
  <conditionalFormatting sqref="H38:L62">
    <cfRule type="expression" priority="32" dxfId="0" stopIfTrue="1">
      <formula>IF(D38&gt;0,1,0)</formula>
    </cfRule>
  </conditionalFormatting>
  <printOptions horizontalCentered="1" verticalCentered="1"/>
  <pageMargins left="0.7874015748031497" right="0.7874015748031497" top="0.1968503937007874" bottom="0.7086614173228347" header="0.1968503937007874" footer="0.31496062992125984"/>
  <pageSetup horizontalDpi="600" verticalDpi="600" orientation="landscape" scale="62" r:id="rId2"/>
  <headerFooter alignWithMargins="0">
    <oddFooter>&amp;L&amp;"Arial,Normal"&amp;7PE01-PR01-F01&amp;C&amp;"Arial,Normal"&amp;7Versión Impresa no controlada, verificar su vigencia en el listado Maestro de Documentos&amp;R&amp;"Arial,Normal"Pag &amp;P de  &amp;N</oddFooter>
  </headerFooter>
  <rowBreaks count="1" manualBreakCount="1">
    <brk id="37"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Julieth Zulima Rojas Rodriguez</cp:lastModifiedBy>
  <cp:lastPrinted>2018-07-18T21:39:25Z</cp:lastPrinted>
  <dcterms:created xsi:type="dcterms:W3CDTF">2010-03-25T16:40:43Z</dcterms:created>
  <dcterms:modified xsi:type="dcterms:W3CDTF">2018-10-26T21:18:47Z</dcterms:modified>
  <cp:category/>
  <cp:version/>
  <cp:contentType/>
  <cp:contentStatus/>
</cp:coreProperties>
</file>