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60" windowWidth="16005" windowHeight="11760" tabRatio="790" activeTab="0"/>
  </bookViews>
  <sheets>
    <sheet name="Sección 1. Metas - Magnitud" sheetId="1" r:id="rId1"/>
    <sheet name="Sección 2. Metas - Presupuesto" sheetId="2" r:id="rId2"/>
    <sheet name="Sección 3. Metas Producto" sheetId="3" r:id="rId3"/>
    <sheet name="20" sheetId="4" r:id="rId4"/>
    <sheet name="ACT_20" sheetId="5" r:id="rId5"/>
    <sheet name="21" sheetId="6" r:id="rId6"/>
    <sheet name="ACT_21" sheetId="7" r:id="rId7"/>
    <sheet name="Variables" sheetId="8" r:id="rId8"/>
    <sheet name="Sección 4. Territorialización" sheetId="9" state="hidden" r:id="rId9"/>
  </sheets>
  <externalReferences>
    <externalReference r:id="rId12"/>
  </externalReferences>
  <definedNames>
    <definedName name="_xlnm.Print_Area" localSheetId="2">'Sección 3. Metas Producto'!$A$2:$AF$13</definedName>
    <definedName name="_xlnm.Print_Area" localSheetId="8">'Sección 4. Territorialización'!$A$1:$S$63</definedName>
    <definedName name="CONDICION_POBLACIONAL" localSheetId="7">#REF!</definedName>
    <definedName name="CONDICION_POBLACIONAL">'[1]Variables'!$C$1:$C$24</definedName>
    <definedName name="GRUPO_ETAREO">'[1]Variables'!$A$1:$A$8</definedName>
    <definedName name="GRUPO_ETAREOS" localSheetId="5">#REF!</definedName>
    <definedName name="GRUPO_ETAREOS" localSheetId="6">#REF!</definedName>
    <definedName name="GRUPO_ETAREOS" localSheetId="8">#REF!</definedName>
    <definedName name="GRUPO_ETAREOS">#REF!</definedName>
    <definedName name="GRUPO_ETARIO" localSheetId="5">#REF!</definedName>
    <definedName name="GRUPO_ETARIO" localSheetId="6">#REF!</definedName>
    <definedName name="GRUPO_ETARIO">#REF!</definedName>
    <definedName name="GRUPO_ETNICO" localSheetId="5">#REF!</definedName>
    <definedName name="GRUPO_ETNICO" localSheetId="6">#REF!</definedName>
    <definedName name="GRUPO_ETNICO">#REF!</definedName>
    <definedName name="GRUPOETNICO" localSheetId="5">#REF!</definedName>
    <definedName name="GRUPOETNICO" localSheetId="6">#REF!</definedName>
    <definedName name="GRUPOETNICO" localSheetId="8">#REF!</definedName>
    <definedName name="GRUPOETNICO">#REF!</definedName>
    <definedName name="GRUPOS_ETNICOS" localSheetId="7">#REF!</definedName>
    <definedName name="GRUPOS_ETNICOS">'[1]Variables'!$H$1:$H$8</definedName>
    <definedName name="LOCALIDAD" localSheetId="5">#REF!</definedName>
    <definedName name="LOCALIDAD" localSheetId="6">#REF!</definedName>
    <definedName name="LOCALIDAD">#REF!</definedName>
    <definedName name="LOCALIZACION" localSheetId="5">#REF!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<sst xmlns="http://schemas.openxmlformats.org/spreadsheetml/2006/main" count="840" uniqueCount="469">
  <si>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</si>
  <si>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</si>
  <si>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</si>
  <si>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</si>
  <si>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</si>
  <si>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</si>
  <si>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</si>
  <si>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</si>
  <si>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</si>
  <si>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</si>
  <si>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</si>
  <si>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</si>
  <si>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</si>
  <si>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</si>
  <si>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</si>
  <si>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</si>
  <si>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</si>
  <si>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</si>
  <si>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</si>
  <si>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</si>
  <si>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</si>
  <si>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</si>
  <si>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</si>
  <si>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</si>
  <si>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</si>
  <si>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</si>
  <si>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</si>
  <si>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</si>
  <si>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</si>
  <si>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</si>
  <si>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</si>
  <si>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</si>
  <si>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</si>
  <si>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</si>
  <si>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</si>
  <si>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</si>
  <si>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</si>
  <si>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</si>
  <si>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</si>
  <si>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</si>
  <si>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</si>
  <si>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</si>
  <si>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</si>
  <si>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</si>
  <si>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</si>
  <si>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</si>
  <si>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</si>
  <si>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</si>
  <si>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</si>
  <si>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</si>
  <si>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</si>
  <si>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</si>
  <si>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</si>
  <si>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</si>
  <si>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</si>
  <si>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</si>
  <si>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</si>
  <si>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</si>
  <si>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</si>
  <si>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</si>
  <si>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</si>
  <si>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</si>
  <si>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</si>
  <si>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</si>
  <si>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</si>
  <si>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</si>
  <si>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</si>
  <si>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</si>
  <si>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</si>
  <si>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</si>
  <si>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</si>
  <si>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</si>
  <si>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</si>
  <si>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</si>
  <si>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</si>
  <si>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</si>
  <si>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</si>
  <si>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</si>
  <si>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</si>
  <si>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</si>
  <si>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</si>
  <si>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</si>
  <si>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</si>
  <si>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</si>
  <si>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</si>
  <si>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</si>
  <si>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</si>
  <si>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</si>
  <si>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</si>
  <si>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</si>
  <si>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</si>
  <si>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</si>
  <si>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</si>
  <si>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</si>
  <si>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</si>
  <si>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</si>
  <si>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</si>
  <si>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</si>
  <si>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</si>
  <si>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</si>
  <si>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</si>
  <si>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</si>
  <si>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</si>
  <si>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</si>
  <si>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</si>
  <si>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</si>
  <si>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</si>
  <si>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</si>
  <si>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</si>
  <si>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</si>
  <si>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</si>
  <si>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</si>
  <si>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</si>
  <si>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</si>
  <si>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</si>
  <si>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</si>
  <si>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</si>
  <si>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</si>
  <si>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</si>
  <si>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</si>
  <si>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</si>
  <si>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</si>
  <si>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</si>
  <si>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</si>
  <si>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</si>
  <si>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</si>
  <si>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</si>
  <si>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</si>
  <si>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</si>
  <si>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</si>
  <si>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</si>
  <si>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</si>
  <si>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</si>
  <si>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</si>
  <si>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</si>
  <si>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</si>
  <si>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</si>
  <si>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</si>
  <si>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</si>
  <si>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</si>
  <si>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</si>
  <si>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</si>
  <si>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</si>
  <si>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</si>
  <si>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</si>
  <si>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</si>
  <si>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</si>
  <si>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</si>
  <si>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</si>
  <si>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</si>
  <si>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</si>
  <si>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</si>
  <si>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</si>
  <si>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</si>
  <si>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</si>
  <si>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</si>
  <si>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</si>
  <si>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</si>
  <si>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</si>
  <si>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</si>
  <si>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</si>
  <si>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</si>
  <si>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</si>
  <si>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</si>
  <si>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</si>
  <si>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</si>
  <si>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</si>
  <si>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</si>
  <si>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</si>
  <si>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</si>
  <si>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</si>
  <si>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</si>
  <si>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</si>
  <si>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</si>
  <si>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</si>
  <si>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</si>
  <si>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</si>
  <si>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</si>
  <si>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</si>
  <si>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</si>
  <si>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</si>
  <si>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</si>
  <si>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</si>
  <si>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</si>
  <si>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</si>
  <si>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</si>
  <si>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</si>
  <si>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</si>
  <si>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</si>
  <si>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</si>
  <si>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</si>
  <si>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</si>
  <si>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</si>
  <si>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</si>
  <si>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</si>
  <si>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</si>
  <si>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</si>
  <si>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</si>
  <si>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</si>
  <si>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</si>
  <si>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</si>
  <si>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</si>
  <si>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</si>
  <si>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Formato de programación y seguimiento al Plan Operativo Anual - POA con inversión</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</si>
  <si>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</si>
  <si>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</si>
  <si>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</si>
  <si>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</si>
  <si>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</si>
  <si>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</si>
  <si>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</si>
  <si>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</si>
  <si>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</si>
  <si>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</si>
  <si>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</si>
  <si>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</si>
  <si>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</si>
  <si>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</si>
  <si>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</si>
  <si>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SEGUIMIENTO VIGENCIA _XXX_</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</si>
  <si>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</si>
  <si>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</si>
  <si>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</si>
  <si>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</si>
  <si>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</si>
  <si>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</si>
  <si>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</si>
  <si>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</si>
  <si>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</si>
  <si>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</si>
  <si>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</si>
  <si>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</si>
  <si>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</si>
  <si>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</si>
  <si>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</si>
  <si>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</si>
  <si>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</si>
  <si>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</si>
  <si>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</si>
  <si>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</si>
  <si>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</si>
  <si>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</si>
  <si>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</si>
  <si>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</si>
  <si>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</si>
  <si>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</si>
  <si>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</si>
  <si>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</si>
  <si>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</si>
  <si>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</si>
  <si>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</si>
  <si>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</si>
  <si>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PILAR / EJES</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</si>
  <si>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</si>
  <si>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</si>
  <si>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</si>
  <si>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</si>
  <si>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</si>
  <si>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</si>
  <si>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</si>
  <si>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</si>
  <si>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</si>
  <si>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</si>
  <si>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</si>
  <si>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</si>
  <si>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</si>
  <si>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</si>
  <si>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</si>
  <si>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</si>
  <si>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</si>
  <si>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</si>
  <si>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</si>
  <si>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</si>
  <si>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</si>
  <si>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</si>
  <si>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</si>
  <si>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</si>
  <si>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</si>
  <si>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</si>
  <si>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</si>
  <si>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</si>
  <si>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</si>
  <si>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</si>
  <si>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</si>
  <si>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</si>
  <si>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</si>
  <si>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</si>
  <si>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</si>
  <si>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</si>
  <si>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</si>
  <si>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</si>
  <si>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</si>
  <si>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</si>
  <si>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</si>
  <si>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</si>
  <si>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</si>
  <si>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</si>
  <si>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</si>
  <si>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</si>
  <si>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</si>
  <si>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</si>
  <si>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</si>
  <si>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</si>
  <si>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</si>
  <si>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</si>
  <si>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</si>
  <si>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</si>
  <si>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</si>
  <si>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</si>
  <si>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</si>
  <si>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</si>
  <si>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</si>
  <si>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</si>
  <si>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</si>
  <si>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</si>
  <si>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</si>
  <si>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</si>
  <si>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</si>
  <si>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</si>
  <si>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</si>
  <si>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</si>
  <si>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</si>
  <si>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</si>
  <si>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</si>
  <si>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</si>
  <si>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</si>
  <si>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</si>
  <si>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</si>
  <si>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</si>
  <si>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</si>
  <si>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</si>
  <si>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</si>
  <si>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</si>
  <si>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</si>
  <si>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</si>
  <si>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</si>
  <si>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</si>
  <si>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</si>
  <si>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</si>
  <si>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</si>
  <si>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</si>
  <si>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</si>
  <si>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</si>
  <si>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</si>
  <si>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</si>
  <si>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</si>
  <si>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</si>
  <si>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</si>
  <si>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</si>
  <si>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</si>
  <si>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</si>
  <si>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</si>
  <si>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</si>
  <si>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</si>
  <si>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</si>
  <si>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</si>
  <si>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02- Pilar Democracia Urbana</t>
  </si>
  <si>
    <t>04- Eje Transversal Nuevo Ordenamiento Territorial</t>
  </si>
  <si>
    <t>07- Eje Transversal Gobierno legítimo, fortalecimiento local y eficiencia</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</si>
  <si>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</si>
  <si>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</si>
  <si>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</si>
  <si>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</si>
  <si>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</si>
  <si>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</si>
  <si>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</si>
  <si>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</si>
  <si>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</si>
  <si>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</si>
  <si>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</si>
  <si>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</si>
  <si>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</si>
  <si>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</si>
  <si>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</si>
  <si>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</si>
  <si>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</si>
  <si>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COMPONENTES DE LA MISIÓN</t>
  </si>
  <si>
    <t>COMPONENTES DE LA VISIÓN</t>
  </si>
  <si>
    <t>Promoción de calidad de vida en términos de movilidad.</t>
  </si>
  <si>
    <r>
      <t xml:space="preserve">SEGUIMIENTO PLAN OPERATIVO ANUAL - POA                                         VIGENCIA: </t>
    </r>
    <r>
      <rPr>
        <b/>
        <u val="single"/>
        <sz val="11"/>
        <rFont val="Arial"/>
        <family val="2"/>
      </rPr>
      <t>2017</t>
    </r>
    <r>
      <rPr>
        <b/>
        <sz val="11"/>
        <rFont val="Arial"/>
        <family val="2"/>
      </rPr>
      <t xml:space="preserve"> </t>
    </r>
  </si>
  <si>
    <t>Enero de 2017</t>
  </si>
  <si>
    <t>Porcentaje</t>
  </si>
  <si>
    <t>Porcentaje de avance en actividades ejecutadas</t>
  </si>
  <si>
    <t>Nasly Jennifer Ruíz González</t>
  </si>
  <si>
    <t>Formato de Anexo de Acitividades</t>
  </si>
  <si>
    <t>CÓDIGO: PE01-PR01-F11</t>
  </si>
  <si>
    <t>Sección No. 2: EJECUCIÓN</t>
  </si>
  <si>
    <t>2. ACTIVIDADES PRIMARIAS</t>
  </si>
  <si>
    <t>3. PONDERACIÓN</t>
  </si>
  <si>
    <t>4. No.</t>
  </si>
  <si>
    <t>5. ACTIVIDADES SECUNDARIAS</t>
  </si>
  <si>
    <t>6. PONDERACIÓN</t>
  </si>
  <si>
    <t>9. FECHA FIN</t>
  </si>
  <si>
    <t>VERSIÓN 2.0</t>
  </si>
  <si>
    <t>SUBSECRETARÍA RESPONSABLE:</t>
  </si>
  <si>
    <t>1. NÚMERO</t>
  </si>
  <si>
    <t>7. FECHA DE EJECUCIÓN PROGRAMADA</t>
  </si>
  <si>
    <t>8. FECHA INICIO</t>
  </si>
  <si>
    <r>
      <t xml:space="preserve">Sección No. 1: PROGRAMACION  VIGENCIA </t>
    </r>
    <r>
      <rPr>
        <b/>
        <u val="single"/>
        <sz val="11"/>
        <color indexed="56"/>
        <rFont val="Calibri"/>
        <family val="2"/>
      </rPr>
      <t>2017</t>
    </r>
  </si>
  <si>
    <t>6094 - FORTALECIMIENTO INSTITUCIONAL</t>
  </si>
  <si>
    <t>SUBSECRETARÍA DE GESTIÓN CORPORATIVA</t>
  </si>
  <si>
    <t>SUBSECRETARÍA DE GESTIÓN CORPORATIVA
DIRECCIÓN ADMINISTRATIVA Y FINANCIERA</t>
  </si>
  <si>
    <t>NASLY JENNIFER RUÍZ GONZÁLEZ</t>
  </si>
  <si>
    <t>Ser referente mundial al contar con un equipo humano comprometido y competente.</t>
  </si>
  <si>
    <t>N.A.</t>
  </si>
  <si>
    <t>Implementar el 100% de la estrategia para la sostenibilidad del subsistema de Responsabilidad Social</t>
  </si>
  <si>
    <t>Oficina Asesora de Comunicaciones</t>
  </si>
  <si>
    <t>Sistema Distrital de Información para la Movilidad</t>
  </si>
  <si>
    <t>PE02</t>
  </si>
  <si>
    <t>Seguimiento al 100% de la estrategia de sostenibilidad del SRS</t>
  </si>
  <si>
    <t xml:space="preserve">Hacer seguimiento a las estrategias de sostenibilidad del Subsistema de Responsabilidad Social </t>
  </si>
  <si>
    <t>Base de Datos y/o registros de la Oficina de Comunicaciones - P.A.A.</t>
  </si>
  <si>
    <t>Porcentaje de actividades ejecutadas / porcentaje de actidades programadas en la vigencia</t>
  </si>
  <si>
    <t>Porcentaje de avance de  en actividades ejecutadas</t>
  </si>
  <si>
    <t>Corresponde al porcentaje avance de las actividades ejecutadas en cumplimiento de la meta establecida</t>
  </si>
  <si>
    <t>Porcentaje de avance de actividades programadas en la vigencia</t>
  </si>
  <si>
    <t xml:space="preserve">Porcentaje </t>
  </si>
  <si>
    <t>Corresponde al porcentaje de actividades programado en la vigencia para desarrollar la estrategia de sostenibilidad del SRS</t>
  </si>
  <si>
    <t>Catherine Juvinao Clavijo</t>
  </si>
  <si>
    <t>Consolidación de Equipo OAC</t>
  </si>
  <si>
    <t>Contratación de prestación de servicios a la OAC trimestre I</t>
  </si>
  <si>
    <t>Contratación de prestación de servicios a la OAC trimestre II</t>
  </si>
  <si>
    <t>Operación Logística</t>
  </si>
  <si>
    <t>Adquisición Servicios Logísticos</t>
  </si>
  <si>
    <t>Realización evento</t>
  </si>
  <si>
    <t>Material P.O.P.</t>
  </si>
  <si>
    <t>Contratación de impresión y producción de material</t>
  </si>
  <si>
    <t>Entrega de material</t>
  </si>
  <si>
    <t>Encuesta de Medios</t>
  </si>
  <si>
    <t>Suscripción de contrato encuesta</t>
  </si>
  <si>
    <t>Desarrollar el 100% del Plan anual estratégico de comunicaciones, integrando canales tradicionales y digitales.</t>
  </si>
  <si>
    <t>5. Fortalecer la cultura y la pedagogía para la movilidad segura de la ciudad.</t>
  </si>
  <si>
    <t>Mantener el 80% de satisfacción con los servicios prestados por las entidades del Sector Movilidad</t>
  </si>
  <si>
    <t>Seguimiento al Plan anual estratégico de comunicaciones</t>
  </si>
  <si>
    <t>Hacer seguimiento a la ejecución de las actividades programadas para el desarrollo del plan anual estratégico de comunicaciones</t>
  </si>
  <si>
    <t>Porcentaje de avance en actividades ejecutadas / Porcentaje total de avance de actividades programadas en la vigencia</t>
  </si>
  <si>
    <t>Porcentaje total  de avance de actividades programadas en la vigencia</t>
  </si>
  <si>
    <t>Corresponde al porcentaje de actividades programado en la vigencia para desarrollar el plan estratégico de comunicaciones</t>
  </si>
  <si>
    <t>DIVULGACIÓN EN MEDIOS</t>
  </si>
  <si>
    <t>Suscripción de contrato</t>
  </si>
  <si>
    <t>Campañas divulgadas</t>
  </si>
  <si>
    <t>MONITOREO DE INFORMACIÓN</t>
  </si>
  <si>
    <t>EDICIÓN DE MATERIAL AUDIOVISUAL</t>
  </si>
  <si>
    <t>Piezas comunicactivas audivisuales realizadas</t>
  </si>
  <si>
    <t>SERVICIOS DE APOYO A LA GESTIÓN</t>
  </si>
  <si>
    <t>Suscripción de contratos</t>
  </si>
  <si>
    <t xml:space="preserve">ESTIMACIONES DE POBLACIÓN 1985-2005  (4) Y PROYECCIONES DE POBLACIÓN 2005-2020 NACIONAL, DEPARTAMENTAL Y MUNICIPAL POR SEXO, GRUPOS QUINQUENALES DE EDAD </t>
  </si>
  <si>
    <t>965 - Movilidad transparente y contra la corrupción</t>
  </si>
  <si>
    <t>N.A: Se relaciona la meta producto a la cual está asociado el proyecto 585 pero el reporte de la amgnitud está a cargo del proyecto 1044 de la Dirección de Servicio al Ciudadano</t>
  </si>
  <si>
    <t>Porcentaje de satisfacción</t>
  </si>
  <si>
    <t>SUMA</t>
  </si>
  <si>
    <t>CONSTANTE</t>
  </si>
  <si>
    <t>585 - SISTEMA DISTRITAL DE INFORMACIÓN PARA LA MOVILIDAD</t>
  </si>
  <si>
    <t>SUBSECRETARÍA DE GESTIÓN CORPORATIVA
OFICINA ASESORA DE COMUNICACIONES</t>
  </si>
  <si>
    <t>255 - Mantener el 80% de satisfacción con los servicios prestados por las entidades del Sector Movilidad</t>
  </si>
  <si>
    <t>Potencialización del desarrollo protegiendo la vida.</t>
  </si>
  <si>
    <t>Potencialización del desarrollo y competitividad protegiendo los derechos de manera incluyente.</t>
  </si>
  <si>
    <t>Potencialización del desarrollo y competitividad a través de la gestión ética y transparente.</t>
  </si>
  <si>
    <t>Ser referente mundial en movilidad sostenible.</t>
  </si>
  <si>
    <t>Ser referente mundial en cultura ciudadana</t>
  </si>
  <si>
    <t>Ser referente mundial en credibilidad y confianza para Bogotá y su región.</t>
  </si>
  <si>
    <t>Ser referente en innovación y creatividad</t>
  </si>
  <si>
    <t>Ser referente mundial al  contar con un sistema de transporte multimodal que salvaguarda la vida en las vías.</t>
  </si>
  <si>
    <t>El desarrollo del plan anual de comunicaciones representa un impacto positivo en la cultura ciudadana que tiene acceso a los espacios de movilidad, toda vez que apropian los mensajes enviados a través de los medios de comunicación y el uso de material pedagógico de recordación de las diferentes campañas realizadas por la SDM.</t>
  </si>
  <si>
    <t>En el marco de la Implementación de la estrategia para la sostenibilidad del subsistema de Responsabilidad Social, el proceso ha fortalecido lo relacionado al talento humano incoprorado mediante la modalidad de contratos de prestación de servicios, durante el primer trimestre del año.
Asi mismo, se han programado las acciones que deberan ser adelantadas durante la presente vigencia.</t>
  </si>
  <si>
    <t>No se presentaron retrasos</t>
  </si>
  <si>
    <t xml:space="preserve">La implementación de la estrategia de sostenibilidad social beneficia a los subsistemas de gestión de calidad,  el subsistema ambiental,  Sistema de salud ocupacional  y responsabilidad social,  toda vez que a poya,  acompaña y coordina la promoción, comunicación y socialización de los programas desarrollados por cada unos de los subsistemas al interior de la entidad y hacia la ciudadanía. </t>
  </si>
  <si>
    <t>Durante el primer trimestre de la presente vigencia, se han realizado las acciones relaciondas con la planeación y estructuración de los procesos contractuales requeridos, para la ejecución del Plan anual estratégico de comunicaciones, integrando canales tradicionales y digitales para el año 2017</t>
  </si>
  <si>
    <t>CODIGO Y NOMBRE DEL PROYECTO DE INVERSIÓN O PROCESO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</si>
</sst>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s>
  <fonts count="103">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b/>
      <u val="single"/>
      <sz val="11"/>
      <color indexed="5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sz val="10"/>
      <color indexed="8"/>
      <name val="Arial"/>
      <family val="2"/>
    </font>
    <font>
      <b/>
      <sz val="11"/>
      <color indexed="8"/>
      <name val="Arial"/>
      <family val="2"/>
    </font>
    <font>
      <b/>
      <sz val="10"/>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b/>
      <sz val="11"/>
      <color indexed="9"/>
      <name val="Arial"/>
      <family val="2"/>
    </font>
    <font>
      <sz val="8"/>
      <name val="Segoe UI"/>
      <family val="2"/>
    </font>
    <font>
      <sz val="9.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sz val="10"/>
      <color theme="1"/>
      <name val="Arial"/>
      <family val="2"/>
    </font>
    <font>
      <sz val="11"/>
      <color theme="1"/>
      <name val="Arial"/>
      <family val="2"/>
    </font>
    <font>
      <b/>
      <sz val="11"/>
      <color theme="1"/>
      <name val="Arial"/>
      <family val="2"/>
    </font>
    <font>
      <b/>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10"/>
      <color rgb="FF000000"/>
      <name val="Arial"/>
      <family val="2"/>
    </font>
    <font>
      <sz val="9"/>
      <color theme="4"/>
      <name val="Arial"/>
      <family val="2"/>
    </font>
    <font>
      <b/>
      <sz val="9"/>
      <color theme="4"/>
      <name val="Arial"/>
      <family val="2"/>
    </font>
    <font>
      <sz val="10"/>
      <color theme="1"/>
      <name val="Calibri"/>
      <family val="2"/>
    </font>
    <font>
      <b/>
      <sz val="11"/>
      <color theme="3" tint="-0.4999699890613556"/>
      <name val="Calibri"/>
      <family val="2"/>
    </font>
    <font>
      <b/>
      <sz val="11"/>
      <color theme="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
      <patternFill patternType="solid">
        <fgColor rgb="FF33CCFF"/>
        <bgColor indexed="64"/>
      </patternFill>
    </fill>
    <fill>
      <patternFill patternType="solid">
        <fgColor theme="3"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right/>
      <top style="medium"/>
      <bottom/>
    </border>
    <border>
      <left style="medium"/>
      <right style="medium"/>
      <top style="medium"/>
      <bottom style="hair">
        <color indexed="10"/>
      </bottom>
    </border>
    <border>
      <left style="medium"/>
      <right style="medium"/>
      <top>
        <color indexed="63"/>
      </top>
      <bottom style="hair">
        <color indexed="10"/>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6" fontId="3"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0" fontId="7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534">
    <xf numFmtId="0" fontId="0" fillId="0" borderId="0" xfId="0" applyFont="1" applyAlignment="1">
      <alignment/>
    </xf>
    <xf numFmtId="0" fontId="3" fillId="0" borderId="0" xfId="62">
      <alignment/>
      <protection/>
    </xf>
    <xf numFmtId="0" fontId="3" fillId="0" borderId="0" xfId="62" applyAlignment="1">
      <alignment wrapText="1"/>
      <protection/>
    </xf>
    <xf numFmtId="0" fontId="3" fillId="0" borderId="0" xfId="66">
      <alignment/>
      <protection/>
    </xf>
    <xf numFmtId="3" fontId="2" fillId="33" borderId="0" xfId="66"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7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0"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0" fillId="0" borderId="0" xfId="0" applyFont="1" applyBorder="1" applyAlignment="1" applyProtection="1">
      <alignment horizontal="center" vertical="center" wrapText="1"/>
      <protection/>
    </xf>
    <xf numFmtId="0" fontId="79" fillId="0" borderId="0" xfId="0" applyFont="1" applyBorder="1" applyAlignment="1" applyProtection="1">
      <alignment vertical="center" wrapText="1"/>
      <protection/>
    </xf>
    <xf numFmtId="0" fontId="0" fillId="34" borderId="0" xfId="0" applyFill="1" applyBorder="1" applyAlignment="1" applyProtection="1">
      <alignment/>
      <protection/>
    </xf>
    <xf numFmtId="0" fontId="79" fillId="34" borderId="0" xfId="0" applyFont="1" applyFill="1" applyBorder="1" applyAlignment="1" applyProtection="1">
      <alignment horizontal="center" vertical="center" wrapText="1"/>
      <protection/>
    </xf>
    <xf numFmtId="0" fontId="79" fillId="34" borderId="0" xfId="0" applyFont="1" applyFill="1" applyBorder="1" applyAlignment="1" applyProtection="1">
      <alignment vertical="center" wrapText="1"/>
      <protection/>
    </xf>
    <xf numFmtId="189" fontId="79"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0" fillId="34" borderId="0" xfId="0" applyFont="1" applyFill="1" applyBorder="1" applyAlignment="1" applyProtection="1">
      <alignment vertical="center" wrapText="1"/>
      <protection/>
    </xf>
    <xf numFmtId="0" fontId="79" fillId="34" borderId="0" xfId="0" applyFont="1" applyFill="1" applyBorder="1" applyAlignment="1" applyProtection="1">
      <alignment vertical="center"/>
      <protection/>
    </xf>
    <xf numFmtId="0" fontId="3" fillId="0" borderId="0" xfId="62" applyBorder="1" applyAlignment="1">
      <alignment horizontal="center"/>
      <protection/>
    </xf>
    <xf numFmtId="0" fontId="8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66" applyFont="1" applyFill="1" applyBorder="1" applyAlignment="1">
      <alignment horizontal="center" vertical="center"/>
      <protection/>
    </xf>
    <xf numFmtId="0" fontId="3" fillId="0" borderId="10" xfId="66" applyBorder="1">
      <alignment/>
      <protection/>
    </xf>
    <xf numFmtId="0" fontId="2" fillId="35" borderId="10" xfId="66" applyFont="1" applyFill="1" applyBorder="1" applyAlignment="1">
      <alignment horizontal="center"/>
      <protection/>
    </xf>
    <xf numFmtId="0" fontId="3" fillId="0" borderId="10" xfId="0" applyFont="1" applyBorder="1" applyAlignment="1">
      <alignment vertical="center" wrapText="1"/>
    </xf>
    <xf numFmtId="0" fontId="3" fillId="0" borderId="0" xfId="66" applyAlignment="1">
      <alignment vertical="center"/>
      <protection/>
    </xf>
    <xf numFmtId="0" fontId="3" fillId="0" borderId="0" xfId="66" applyAlignment="1">
      <alignment horizontal="center" vertical="center"/>
      <protection/>
    </xf>
    <xf numFmtId="0" fontId="2" fillId="0" borderId="0" xfId="66" applyFont="1" applyBorder="1" applyAlignment="1">
      <alignment vertical="center"/>
      <protection/>
    </xf>
    <xf numFmtId="0" fontId="3" fillId="0" borderId="0" xfId="66" applyBorder="1" applyAlignment="1">
      <alignment vertical="center"/>
      <protection/>
    </xf>
    <xf numFmtId="0" fontId="3" fillId="0" borderId="10" xfId="66" applyBorder="1" applyAlignment="1">
      <alignment vertical="center"/>
      <protection/>
    </xf>
    <xf numFmtId="0" fontId="3" fillId="0" borderId="10" xfId="66" applyBorder="1" applyAlignment="1">
      <alignment vertical="center" wrapText="1"/>
      <protection/>
    </xf>
    <xf numFmtId="0" fontId="3" fillId="0" borderId="10" xfId="66" applyBorder="1" applyAlignment="1">
      <alignment horizontal="center" vertical="center"/>
      <protection/>
    </xf>
    <xf numFmtId="0" fontId="3" fillId="0" borderId="0" xfId="66" applyBorder="1" applyAlignment="1">
      <alignment horizontal="center" vertical="center"/>
      <protection/>
    </xf>
    <xf numFmtId="0" fontId="82" fillId="0" borderId="11" xfId="0" applyFont="1" applyBorder="1" applyAlignment="1" applyProtection="1">
      <alignment vertical="center" wrapText="1"/>
      <protection/>
    </xf>
    <xf numFmtId="0" fontId="82" fillId="0" borderId="12" xfId="0" applyFont="1" applyBorder="1" applyAlignment="1" applyProtection="1">
      <alignment vertical="center" wrapText="1"/>
      <protection/>
    </xf>
    <xf numFmtId="0" fontId="83" fillId="0" borderId="0" xfId="0" applyFont="1" applyAlignment="1" applyProtection="1">
      <alignment/>
      <protection/>
    </xf>
    <xf numFmtId="0" fontId="83" fillId="0" borderId="0" xfId="0" applyFont="1" applyAlignment="1" applyProtection="1">
      <alignment horizontal="right" vertical="center"/>
      <protection/>
    </xf>
    <xf numFmtId="0" fontId="82" fillId="0" borderId="0" xfId="0" applyFont="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82" fillId="0" borderId="0" xfId="0" applyFont="1" applyAlignment="1" applyProtection="1">
      <alignment/>
      <protection/>
    </xf>
    <xf numFmtId="0" fontId="84" fillId="0" borderId="0" xfId="0" applyFont="1" applyBorder="1" applyAlignment="1" applyProtection="1">
      <alignment/>
      <protection/>
    </xf>
    <xf numFmtId="0" fontId="85" fillId="0" borderId="0" xfId="0" applyFont="1" applyBorder="1" applyAlignment="1" applyProtection="1">
      <alignment vertical="center" wrapText="1"/>
      <protection/>
    </xf>
    <xf numFmtId="0" fontId="85" fillId="0" borderId="0" xfId="0" applyFont="1" applyBorder="1" applyAlignment="1" applyProtection="1">
      <alignment horizontal="center" vertical="center" wrapText="1"/>
      <protection/>
    </xf>
    <xf numFmtId="0" fontId="84"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center" vertical="center"/>
      <protection/>
    </xf>
    <xf numFmtId="0" fontId="7" fillId="0" borderId="0" xfId="62" applyFont="1" applyAlignment="1">
      <alignment wrapText="1"/>
      <protection/>
    </xf>
    <xf numFmtId="0" fontId="7" fillId="0" borderId="0" xfId="62" applyFont="1">
      <alignment/>
      <protection/>
    </xf>
    <xf numFmtId="0" fontId="7" fillId="0" borderId="13" xfId="62" applyFont="1" applyBorder="1" applyAlignment="1">
      <alignment horizontal="center" vertical="center"/>
      <protection/>
    </xf>
    <xf numFmtId="0" fontId="7" fillId="0" borderId="14" xfId="66" applyFont="1" applyBorder="1" applyAlignment="1">
      <alignment horizontal="center" vertical="center"/>
      <protection/>
    </xf>
    <xf numFmtId="188" fontId="7" fillId="0" borderId="13" xfId="62" applyNumberFormat="1" applyFont="1" applyBorder="1" applyAlignment="1">
      <alignment horizontal="right" vertical="center" wrapText="1"/>
      <protection/>
    </xf>
    <xf numFmtId="188" fontId="7" fillId="0" borderId="15" xfId="62" applyNumberFormat="1" applyFont="1" applyBorder="1" applyAlignment="1">
      <alignment horizontal="right" vertical="center" wrapText="1"/>
      <protection/>
    </xf>
    <xf numFmtId="187" fontId="7" fillId="0" borderId="15" xfId="62" applyNumberFormat="1" applyFont="1" applyBorder="1" applyAlignment="1">
      <alignment horizontal="right" vertical="center" wrapText="1"/>
      <protection/>
    </xf>
    <xf numFmtId="188" fontId="7" fillId="0" borderId="13" xfId="62" applyNumberFormat="1" applyFont="1" applyBorder="1" applyAlignment="1" applyProtection="1">
      <alignment horizontal="right" vertical="center" wrapText="1"/>
      <protection locked="0"/>
    </xf>
    <xf numFmtId="188" fontId="7" fillId="0" borderId="15" xfId="62" applyNumberFormat="1" applyFont="1" applyBorder="1" applyAlignment="1" applyProtection="1">
      <alignment horizontal="center" vertical="center" wrapText="1"/>
      <protection locked="0"/>
    </xf>
    <xf numFmtId="187" fontId="7" fillId="0" borderId="15" xfId="62" applyNumberFormat="1" applyFont="1" applyBorder="1" applyAlignment="1" applyProtection="1">
      <alignment horizontal="right" vertical="center" wrapText="1"/>
      <protection locked="0"/>
    </xf>
    <xf numFmtId="187" fontId="7" fillId="0" borderId="16" xfId="62" applyNumberFormat="1" applyFont="1" applyBorder="1" applyAlignment="1" applyProtection="1">
      <alignment horizontal="right" vertical="center" wrapText="1"/>
      <protection locked="0"/>
    </xf>
    <xf numFmtId="0" fontId="7" fillId="0" borderId="17" xfId="62" applyFont="1" applyBorder="1" applyAlignment="1">
      <alignment horizontal="justify" vertical="center" wrapText="1"/>
      <protection/>
    </xf>
    <xf numFmtId="0" fontId="7" fillId="0" borderId="16" xfId="62" applyFont="1" applyBorder="1">
      <alignment/>
      <protection/>
    </xf>
    <xf numFmtId="0" fontId="7" fillId="0" borderId="15" xfId="62" applyFont="1" applyBorder="1">
      <alignment/>
      <protection/>
    </xf>
    <xf numFmtId="0" fontId="7" fillId="0" borderId="14" xfId="62" applyFont="1" applyBorder="1">
      <alignment/>
      <protection/>
    </xf>
    <xf numFmtId="0" fontId="7" fillId="0" borderId="18" xfId="66" applyFont="1" applyBorder="1" applyAlignment="1">
      <alignment horizontal="center" vertical="center"/>
      <protection/>
    </xf>
    <xf numFmtId="188" fontId="7" fillId="0" borderId="19" xfId="62" applyNumberFormat="1" applyFont="1" applyBorder="1" applyAlignment="1" applyProtection="1">
      <alignment horizontal="right" vertical="center" wrapText="1"/>
      <protection locked="0"/>
    </xf>
    <xf numFmtId="188" fontId="7" fillId="0" borderId="20" xfId="62" applyNumberFormat="1" applyFont="1" applyBorder="1" applyAlignment="1" applyProtection="1">
      <alignment horizontal="center" vertical="center" wrapText="1"/>
      <protection locked="0"/>
    </xf>
    <xf numFmtId="187" fontId="7" fillId="0" borderId="20" xfId="62" applyNumberFormat="1" applyFont="1" applyBorder="1" applyAlignment="1" applyProtection="1">
      <alignment horizontal="right" vertical="center" wrapText="1"/>
      <protection locked="0"/>
    </xf>
    <xf numFmtId="187" fontId="7" fillId="0" borderId="10" xfId="62" applyNumberFormat="1" applyFont="1" applyBorder="1" applyAlignment="1" applyProtection="1">
      <alignment horizontal="right" vertical="center" wrapText="1"/>
      <protection locked="0"/>
    </xf>
    <xf numFmtId="0" fontId="7" fillId="0" borderId="21" xfId="62" applyFont="1" applyBorder="1" applyAlignment="1">
      <alignment horizontal="justify" vertical="center" wrapText="1"/>
      <protection/>
    </xf>
    <xf numFmtId="0" fontId="7" fillId="0" borderId="19" xfId="62" applyFont="1" applyBorder="1" applyAlignment="1">
      <alignment horizontal="center" vertical="center"/>
      <protection/>
    </xf>
    <xf numFmtId="188" fontId="7" fillId="0" borderId="19" xfId="62" applyNumberFormat="1" applyFont="1" applyBorder="1" applyAlignment="1">
      <alignment horizontal="right" vertical="center" wrapText="1"/>
      <protection/>
    </xf>
    <xf numFmtId="188" fontId="7" fillId="0" borderId="20" xfId="62" applyNumberFormat="1" applyFont="1" applyBorder="1" applyAlignment="1">
      <alignment horizontal="right" vertical="center" wrapText="1"/>
      <protection/>
    </xf>
    <xf numFmtId="187" fontId="7" fillId="0" borderId="20" xfId="62" applyNumberFormat="1" applyFont="1" applyBorder="1" applyAlignment="1">
      <alignment horizontal="right" vertical="center" wrapText="1"/>
      <protection/>
    </xf>
    <xf numFmtId="0" fontId="7" fillId="0" borderId="10" xfId="62" applyFont="1" applyBorder="1">
      <alignment/>
      <protection/>
    </xf>
    <xf numFmtId="0" fontId="7" fillId="0" borderId="20" xfId="62" applyFont="1" applyBorder="1">
      <alignment/>
      <protection/>
    </xf>
    <xf numFmtId="0" fontId="7" fillId="0" borderId="18" xfId="62" applyFont="1" applyBorder="1">
      <alignment/>
      <protection/>
    </xf>
    <xf numFmtId="0" fontId="7" fillId="0" borderId="22" xfId="62" applyFont="1" applyBorder="1" applyAlignment="1">
      <alignment horizontal="center" vertical="center"/>
      <protection/>
    </xf>
    <xf numFmtId="0" fontId="7" fillId="0" borderId="23" xfId="66" applyFont="1" applyBorder="1" applyAlignment="1">
      <alignment horizontal="center" vertical="center"/>
      <protection/>
    </xf>
    <xf numFmtId="188" fontId="7" fillId="0" borderId="24" xfId="62" applyNumberFormat="1" applyFont="1" applyBorder="1" applyAlignment="1">
      <alignment horizontal="right" vertical="center" wrapText="1"/>
      <protection/>
    </xf>
    <xf numFmtId="188" fontId="7" fillId="0" borderId="25" xfId="62" applyNumberFormat="1" applyFont="1" applyBorder="1" applyAlignment="1">
      <alignment horizontal="right" vertical="center" wrapText="1"/>
      <protection/>
    </xf>
    <xf numFmtId="187" fontId="7" fillId="0" borderId="25" xfId="62" applyNumberFormat="1" applyFont="1" applyBorder="1" applyAlignment="1">
      <alignment horizontal="right" vertical="center" wrapText="1"/>
      <protection/>
    </xf>
    <xf numFmtId="188" fontId="7" fillId="0" borderId="26" xfId="62" applyNumberFormat="1" applyFont="1" applyBorder="1" applyAlignment="1" applyProtection="1">
      <alignment horizontal="right" vertical="center" wrapText="1"/>
      <protection locked="0"/>
    </xf>
    <xf numFmtId="188" fontId="7" fillId="0" borderId="27" xfId="62" applyNumberFormat="1" applyFont="1" applyBorder="1" applyAlignment="1" applyProtection="1">
      <alignment horizontal="center" vertical="center" wrapText="1"/>
      <protection locked="0"/>
    </xf>
    <xf numFmtId="187" fontId="7" fillId="0" borderId="27" xfId="62" applyNumberFormat="1" applyFont="1" applyBorder="1" applyAlignment="1" applyProtection="1">
      <alignment horizontal="right" vertical="center" wrapText="1"/>
      <protection locked="0"/>
    </xf>
    <xf numFmtId="0" fontId="7" fillId="0" borderId="28" xfId="62" applyFont="1" applyBorder="1" applyAlignment="1">
      <alignment horizontal="justify" vertical="center" wrapText="1"/>
      <protection/>
    </xf>
    <xf numFmtId="0" fontId="7" fillId="0" borderId="29" xfId="62" applyFont="1" applyBorder="1">
      <alignment/>
      <protection/>
    </xf>
    <xf numFmtId="0" fontId="7" fillId="0" borderId="25" xfId="62" applyFont="1" applyBorder="1">
      <alignment/>
      <protection/>
    </xf>
    <xf numFmtId="0" fontId="7" fillId="0" borderId="23" xfId="62" applyFont="1" applyBorder="1">
      <alignment/>
      <protection/>
    </xf>
    <xf numFmtId="188" fontId="7" fillId="36" borderId="30" xfId="62" applyNumberFormat="1" applyFont="1" applyFill="1" applyBorder="1" applyAlignment="1">
      <alignment horizontal="right" vertical="center" wrapText="1"/>
      <protection/>
    </xf>
    <xf numFmtId="188" fontId="7" fillId="36" borderId="31" xfId="62" applyNumberFormat="1" applyFont="1" applyFill="1" applyBorder="1" applyAlignment="1">
      <alignment horizontal="right" vertical="center" wrapText="1"/>
      <protection/>
    </xf>
    <xf numFmtId="187" fontId="7" fillId="36" borderId="31" xfId="62" applyNumberFormat="1" applyFont="1" applyFill="1" applyBorder="1" applyAlignment="1">
      <alignment horizontal="right" vertical="center" wrapText="1"/>
      <protection/>
    </xf>
    <xf numFmtId="188" fontId="7" fillId="36" borderId="11" xfId="62" applyNumberFormat="1" applyFont="1" applyFill="1" applyBorder="1" applyAlignment="1">
      <alignment horizontal="right" vertical="center" wrapText="1"/>
      <protection/>
    </xf>
    <xf numFmtId="188" fontId="7" fillId="36" borderId="31" xfId="62" applyNumberFormat="1" applyFont="1" applyFill="1" applyBorder="1" applyAlignment="1" applyProtection="1">
      <alignment horizontal="center" vertical="center" wrapText="1"/>
      <protection/>
    </xf>
    <xf numFmtId="187" fontId="7" fillId="36" borderId="32" xfId="62" applyNumberFormat="1" applyFont="1" applyFill="1" applyBorder="1" applyAlignment="1">
      <alignment horizontal="right" vertical="center" wrapText="1"/>
      <protection/>
    </xf>
    <xf numFmtId="187" fontId="7" fillId="36" borderId="33" xfId="62" applyNumberFormat="1" applyFont="1" applyFill="1" applyBorder="1" applyAlignment="1">
      <alignment horizontal="right" vertical="center" wrapText="1"/>
      <protection/>
    </xf>
    <xf numFmtId="3" fontId="7" fillId="36" borderId="32" xfId="62"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86" fillId="0" borderId="0" xfId="0" applyFont="1" applyBorder="1" applyAlignment="1">
      <alignment horizontal="center" vertical="center" wrapText="1"/>
    </xf>
    <xf numFmtId="0" fontId="3" fillId="0" borderId="0" xfId="62" applyFont="1" applyAlignment="1">
      <alignment wrapText="1"/>
      <protection/>
    </xf>
    <xf numFmtId="0" fontId="3" fillId="0" borderId="0" xfId="62" applyFont="1">
      <alignment/>
      <protection/>
    </xf>
    <xf numFmtId="0" fontId="82" fillId="0" borderId="0" xfId="0" applyFont="1" applyBorder="1" applyAlignment="1">
      <alignment horizontal="center" vertical="center" wrapText="1"/>
    </xf>
    <xf numFmtId="0" fontId="3" fillId="0" borderId="10" xfId="63" applyBorder="1" applyAlignment="1">
      <alignment vertical="center"/>
      <protection/>
    </xf>
    <xf numFmtId="0" fontId="6" fillId="35" borderId="10" xfId="63" applyFont="1" applyFill="1" applyBorder="1" applyAlignment="1">
      <alignment horizontal="center" vertical="center"/>
      <protection/>
    </xf>
    <xf numFmtId="0" fontId="3" fillId="0" borderId="0" xfId="63">
      <alignment/>
      <protection/>
    </xf>
    <xf numFmtId="0" fontId="6" fillId="35" borderId="10" xfId="63" applyFont="1" applyFill="1" applyBorder="1" applyAlignment="1">
      <alignment horizontal="center" wrapText="1"/>
      <protection/>
    </xf>
    <xf numFmtId="0" fontId="3" fillId="0" borderId="10" xfId="63" applyBorder="1" applyAlignment="1">
      <alignment wrapText="1"/>
      <protection/>
    </xf>
    <xf numFmtId="0" fontId="10" fillId="37" borderId="34" xfId="65" applyFont="1" applyFill="1" applyBorder="1" applyAlignment="1">
      <alignment horizontal="center" vertical="center"/>
      <protection/>
    </xf>
    <xf numFmtId="0" fontId="10" fillId="37" borderId="35" xfId="65" applyFont="1" applyFill="1" applyBorder="1" applyAlignment="1">
      <alignment horizontal="center" vertical="center"/>
      <protection/>
    </xf>
    <xf numFmtId="0" fontId="10" fillId="37" borderId="36" xfId="65" applyFont="1" applyFill="1" applyBorder="1" applyAlignment="1">
      <alignment horizontal="center" vertical="center"/>
      <protection/>
    </xf>
    <xf numFmtId="0" fontId="6" fillId="35" borderId="10" xfId="63" applyFont="1" applyFill="1" applyBorder="1" applyAlignment="1">
      <alignment horizontal="center" vertical="center" wrapText="1"/>
      <protection/>
    </xf>
    <xf numFmtId="0" fontId="3" fillId="0" borderId="10" xfId="63" applyBorder="1">
      <alignment/>
      <protection/>
    </xf>
    <xf numFmtId="3" fontId="6" fillId="0" borderId="10" xfId="63" applyNumberFormat="1" applyFont="1" applyFill="1" applyBorder="1" applyAlignment="1">
      <alignment horizontal="right"/>
      <protection/>
    </xf>
    <xf numFmtId="0" fontId="10" fillId="37" borderId="37" xfId="65" applyFont="1" applyFill="1" applyBorder="1" applyAlignment="1">
      <alignment horizontal="center" vertical="center" wrapText="1"/>
      <protection/>
    </xf>
    <xf numFmtId="0" fontId="10" fillId="37" borderId="38" xfId="65" applyFont="1" applyFill="1" applyBorder="1" applyAlignment="1">
      <alignment horizontal="center" vertical="center" wrapText="1"/>
      <protection/>
    </xf>
    <xf numFmtId="0" fontId="10" fillId="37" borderId="39" xfId="65" applyFont="1" applyFill="1" applyBorder="1" applyAlignment="1">
      <alignment horizontal="center" vertical="center" wrapText="1"/>
      <protection/>
    </xf>
    <xf numFmtId="0" fontId="6" fillId="0" borderId="10" xfId="63" applyFont="1" applyFill="1" applyBorder="1" applyAlignment="1">
      <alignment horizontal="center"/>
      <protection/>
    </xf>
    <xf numFmtId="0" fontId="6" fillId="38" borderId="40" xfId="65" applyFont="1" applyFill="1" applyBorder="1">
      <alignment/>
      <protection/>
    </xf>
    <xf numFmtId="0" fontId="7" fillId="38" borderId="41" xfId="65" applyFont="1" applyFill="1" applyBorder="1" applyAlignment="1">
      <alignment horizontal="center"/>
      <protection/>
    </xf>
    <xf numFmtId="0" fontId="7" fillId="38" borderId="0" xfId="65" applyFont="1" applyFill="1" applyBorder="1" applyAlignment="1">
      <alignment horizontal="center"/>
      <protection/>
    </xf>
    <xf numFmtId="0" fontId="7" fillId="38" borderId="42" xfId="65" applyFont="1" applyFill="1" applyBorder="1" applyAlignment="1">
      <alignment horizontal="center"/>
      <protection/>
    </xf>
    <xf numFmtId="0" fontId="7" fillId="0" borderId="10" xfId="63" applyFont="1" applyFill="1" applyBorder="1" applyAlignment="1">
      <alignment horizontal="center"/>
      <protection/>
    </xf>
    <xf numFmtId="3" fontId="7" fillId="0" borderId="10" xfId="63" applyNumberFormat="1" applyFont="1" applyFill="1" applyBorder="1" applyAlignment="1">
      <alignment/>
      <protection/>
    </xf>
    <xf numFmtId="0" fontId="7" fillId="0" borderId="43" xfId="65" applyFont="1" applyFill="1" applyBorder="1" applyAlignment="1">
      <alignment horizontal="center"/>
      <protection/>
    </xf>
    <xf numFmtId="3" fontId="7" fillId="0" borderId="37" xfId="65" applyNumberFormat="1" applyFont="1" applyFill="1" applyBorder="1" applyAlignment="1">
      <alignment/>
      <protection/>
    </xf>
    <xf numFmtId="3" fontId="7" fillId="0" borderId="38" xfId="65" applyNumberFormat="1" applyFont="1" applyFill="1" applyBorder="1" applyAlignment="1">
      <alignment/>
      <protection/>
    </xf>
    <xf numFmtId="3" fontId="7" fillId="0" borderId="39" xfId="65" applyNumberFormat="1" applyFont="1" applyFill="1" applyBorder="1" applyAlignment="1">
      <alignment/>
      <protection/>
    </xf>
    <xf numFmtId="0" fontId="7" fillId="0" borderId="44" xfId="65" applyFont="1" applyFill="1" applyBorder="1" applyAlignment="1">
      <alignment horizontal="center"/>
      <protection/>
    </xf>
    <xf numFmtId="3" fontId="7" fillId="0" borderId="45" xfId="65" applyNumberFormat="1" applyFont="1" applyFill="1" applyBorder="1" applyAlignment="1">
      <alignment/>
      <protection/>
    </xf>
    <xf numFmtId="3" fontId="7" fillId="0" borderId="46" xfId="65" applyNumberFormat="1" applyFont="1" applyFill="1" applyBorder="1" applyAlignment="1">
      <alignment/>
      <protection/>
    </xf>
    <xf numFmtId="3" fontId="7" fillId="0" borderId="47" xfId="65" applyNumberFormat="1" applyFont="1" applyFill="1" applyBorder="1" applyAlignment="1">
      <alignment/>
      <protection/>
    </xf>
    <xf numFmtId="3" fontId="3" fillId="0" borderId="10" xfId="63" applyNumberFormat="1" applyBorder="1">
      <alignment/>
      <protection/>
    </xf>
    <xf numFmtId="0" fontId="2" fillId="34" borderId="0" xfId="63" applyFont="1" applyFill="1" applyBorder="1" applyAlignment="1">
      <alignment horizontal="center" vertical="center"/>
      <protection/>
    </xf>
    <xf numFmtId="0" fontId="3" fillId="0" borderId="0" xfId="66" applyFont="1">
      <alignment/>
      <protection/>
    </xf>
    <xf numFmtId="0" fontId="3" fillId="0" borderId="10" xfId="66" applyFont="1" applyBorder="1" applyAlignment="1">
      <alignment vertical="center"/>
      <protection/>
    </xf>
    <xf numFmtId="0" fontId="3" fillId="0" borderId="0" xfId="66" applyFont="1" applyAlignment="1">
      <alignment vertical="center"/>
      <protection/>
    </xf>
    <xf numFmtId="0" fontId="3" fillId="0" borderId="0" xfId="66" applyFont="1" applyBorder="1" applyAlignment="1">
      <alignment horizontal="center" vertical="center"/>
      <protection/>
    </xf>
    <xf numFmtId="0" fontId="3" fillId="0" borderId="10" xfId="63" applyFont="1" applyFill="1" applyBorder="1" applyAlignment="1">
      <alignment horizontal="center"/>
      <protection/>
    </xf>
    <xf numFmtId="3" fontId="3" fillId="0" borderId="10" xfId="63" applyNumberFormat="1" applyFont="1" applyFill="1" applyBorder="1" applyAlignment="1">
      <alignment/>
      <protection/>
    </xf>
    <xf numFmtId="0" fontId="3" fillId="0" borderId="0" xfId="63" applyFont="1">
      <alignment/>
      <protection/>
    </xf>
    <xf numFmtId="0" fontId="12" fillId="37" borderId="34" xfId="65" applyFont="1" applyFill="1" applyBorder="1" applyAlignment="1">
      <alignment horizontal="centerContinuous" vertical="center"/>
      <protection/>
    </xf>
    <xf numFmtId="0" fontId="12" fillId="37" borderId="35" xfId="65" applyFont="1" applyFill="1" applyBorder="1" applyAlignment="1">
      <alignment horizontal="centerContinuous" vertical="center"/>
      <protection/>
    </xf>
    <xf numFmtId="0" fontId="12" fillId="37" borderId="36" xfId="65" applyFont="1" applyFill="1" applyBorder="1" applyAlignment="1">
      <alignment horizontal="centerContinuous" vertical="center"/>
      <protection/>
    </xf>
    <xf numFmtId="0" fontId="3" fillId="0" borderId="0" xfId="66" applyFont="1" applyAlignment="1">
      <alignment horizontal="center" vertical="center"/>
      <protection/>
    </xf>
    <xf numFmtId="0" fontId="12" fillId="37" borderId="37" xfId="65" applyFont="1" applyFill="1" applyBorder="1" applyAlignment="1">
      <alignment horizontal="center" vertical="center" wrapText="1"/>
      <protection/>
    </xf>
    <xf numFmtId="0" fontId="12" fillId="37" borderId="38" xfId="65" applyFont="1" applyFill="1" applyBorder="1" applyAlignment="1">
      <alignment horizontal="center" vertical="center" wrapText="1"/>
      <protection/>
    </xf>
    <xf numFmtId="0" fontId="12" fillId="37" borderId="39" xfId="65" applyFont="1" applyFill="1" applyBorder="1" applyAlignment="1">
      <alignment horizontal="center" vertical="center" wrapText="1"/>
      <protection/>
    </xf>
    <xf numFmtId="0" fontId="2" fillId="38" borderId="40" xfId="65" applyFont="1" applyFill="1" applyBorder="1">
      <alignment/>
      <protection/>
    </xf>
    <xf numFmtId="0" fontId="3" fillId="38" borderId="41" xfId="65" applyFont="1" applyFill="1" applyBorder="1" applyAlignment="1">
      <alignment horizontal="center"/>
      <protection/>
    </xf>
    <xf numFmtId="0" fontId="3" fillId="38" borderId="0" xfId="65" applyFont="1" applyFill="1" applyBorder="1" applyAlignment="1">
      <alignment horizontal="center"/>
      <protection/>
    </xf>
    <xf numFmtId="0" fontId="3" fillId="38" borderId="42" xfId="65" applyFont="1" applyFill="1" applyBorder="1" applyAlignment="1">
      <alignment horizontal="center"/>
      <protection/>
    </xf>
    <xf numFmtId="0" fontId="2" fillId="0" borderId="43" xfId="65" applyFont="1" applyFill="1" applyBorder="1" applyAlignment="1">
      <alignment horizontal="center"/>
      <protection/>
    </xf>
    <xf numFmtId="3" fontId="2" fillId="0" borderId="37" xfId="65" applyNumberFormat="1" applyFont="1" applyFill="1" applyBorder="1" applyAlignment="1">
      <alignment horizontal="right"/>
      <protection/>
    </xf>
    <xf numFmtId="3" fontId="2" fillId="0" borderId="38" xfId="65" applyNumberFormat="1" applyFont="1" applyFill="1" applyBorder="1" applyAlignment="1">
      <alignment horizontal="right"/>
      <protection/>
    </xf>
    <xf numFmtId="3" fontId="2" fillId="0" borderId="39" xfId="65" applyNumberFormat="1" applyFont="1" applyFill="1" applyBorder="1" applyAlignment="1">
      <alignment horizontal="right"/>
      <protection/>
    </xf>
    <xf numFmtId="0" fontId="3" fillId="0" borderId="43" xfId="65" applyFont="1" applyFill="1" applyBorder="1" applyAlignment="1">
      <alignment horizontal="center"/>
      <protection/>
    </xf>
    <xf numFmtId="3" fontId="3" fillId="0" borderId="37" xfId="65" applyNumberFormat="1" applyFont="1" applyFill="1" applyBorder="1" applyAlignment="1">
      <alignment/>
      <protection/>
    </xf>
    <xf numFmtId="3" fontId="3" fillId="0" borderId="38" xfId="65" applyNumberFormat="1" applyFont="1" applyFill="1" applyBorder="1" applyAlignment="1">
      <alignment/>
      <protection/>
    </xf>
    <xf numFmtId="3" fontId="3" fillId="0" borderId="39" xfId="65" applyNumberFormat="1" applyFont="1" applyFill="1" applyBorder="1" applyAlignment="1">
      <alignment/>
      <protection/>
    </xf>
    <xf numFmtId="0" fontId="83"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0"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87" fillId="0" borderId="0" xfId="0" applyFont="1" applyBorder="1" applyAlignment="1" applyProtection="1">
      <alignment/>
      <protection/>
    </xf>
    <xf numFmtId="10" fontId="88" fillId="36" borderId="10" xfId="68" applyNumberFormat="1" applyFont="1" applyFill="1" applyBorder="1" applyAlignment="1" applyProtection="1">
      <alignment horizontal="right" vertical="center" wrapText="1"/>
      <protection/>
    </xf>
    <xf numFmtId="0" fontId="11" fillId="2" borderId="10" xfId="62"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2" applyNumberFormat="1" applyFont="1" applyBorder="1" applyAlignment="1">
      <alignment horizontal="right" vertical="center" wrapText="1"/>
      <protection/>
    </xf>
    <xf numFmtId="188" fontId="7" fillId="0" borderId="49" xfId="62" applyNumberFormat="1" applyFont="1" applyBorder="1" applyAlignment="1">
      <alignment horizontal="right" vertical="center" wrapText="1"/>
      <protection/>
    </xf>
    <xf numFmtId="188" fontId="7" fillId="0" borderId="50" xfId="62" applyNumberFormat="1" applyFont="1" applyBorder="1" applyAlignment="1">
      <alignment horizontal="right" vertical="center" wrapText="1"/>
      <protection/>
    </xf>
    <xf numFmtId="188" fontId="7" fillId="36" borderId="51" xfId="62" applyNumberFormat="1" applyFont="1" applyFill="1" applyBorder="1" applyAlignment="1">
      <alignment horizontal="right" vertical="center" wrapText="1"/>
      <protection/>
    </xf>
    <xf numFmtId="0" fontId="15" fillId="2" borderId="10" xfId="62" applyFont="1" applyFill="1" applyBorder="1" applyAlignment="1">
      <alignment horizontal="center" vertical="center" wrapText="1"/>
      <protection/>
    </xf>
    <xf numFmtId="0" fontId="17" fillId="36" borderId="20" xfId="62" applyFont="1" applyFill="1" applyBorder="1" applyAlignment="1">
      <alignment/>
      <protection/>
    </xf>
    <xf numFmtId="0" fontId="17" fillId="36" borderId="49" xfId="62" applyFont="1" applyFill="1" applyBorder="1" applyAlignment="1">
      <alignment/>
      <protection/>
    </xf>
    <xf numFmtId="0" fontId="17" fillId="36" borderId="21" xfId="62" applyFont="1" applyFill="1" applyBorder="1" applyAlignment="1">
      <alignment/>
      <protection/>
    </xf>
    <xf numFmtId="3" fontId="17" fillId="36" borderId="10" xfId="62" applyNumberFormat="1" applyFont="1" applyFill="1" applyBorder="1" applyAlignment="1">
      <alignment horizontal="right" vertical="center" wrapText="1"/>
      <protection/>
    </xf>
    <xf numFmtId="0" fontId="7" fillId="0" borderId="10" xfId="62" applyFont="1" applyBorder="1" applyAlignment="1">
      <alignment horizontal="center" vertical="center"/>
      <protection/>
    </xf>
    <xf numFmtId="0" fontId="7" fillId="0" borderId="10" xfId="66"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0" fontId="88" fillId="34" borderId="10" xfId="68" applyNumberFormat="1" applyFont="1" applyFill="1" applyBorder="1" applyAlignment="1" applyProtection="1">
      <alignment vertical="center" wrapText="1"/>
      <protection/>
    </xf>
    <xf numFmtId="171" fontId="87" fillId="0" borderId="10" xfId="51" applyFont="1" applyBorder="1" applyAlignment="1" applyProtection="1">
      <alignment horizontal="justify" vertical="center" wrapText="1"/>
      <protection/>
    </xf>
    <xf numFmtId="171" fontId="87" fillId="34" borderId="10" xfId="51" applyFont="1" applyFill="1" applyBorder="1" applyAlignment="1" applyProtection="1">
      <alignment vertical="center" wrapText="1"/>
      <protection/>
    </xf>
    <xf numFmtId="171" fontId="88" fillId="34" borderId="10" xfId="51" applyFont="1" applyFill="1" applyBorder="1" applyAlignment="1" applyProtection="1">
      <alignment vertical="center" wrapText="1"/>
      <protection/>
    </xf>
    <xf numFmtId="171" fontId="88" fillId="36" borderId="10" xfId="51" applyFont="1" applyFill="1" applyBorder="1" applyAlignment="1" applyProtection="1">
      <alignment horizontal="right" vertical="center" wrapText="1"/>
      <protection/>
    </xf>
    <xf numFmtId="187" fontId="13" fillId="0" borderId="10" xfId="0" applyNumberFormat="1" applyFont="1" applyFill="1" applyBorder="1" applyAlignment="1" applyProtection="1">
      <alignment vertical="center" wrapText="1"/>
      <protection/>
    </xf>
    <xf numFmtId="0" fontId="11" fillId="2" borderId="10" xfId="60" applyFont="1" applyFill="1" applyBorder="1" applyAlignment="1" applyProtection="1">
      <alignment horizontal="center" vertical="center" wrapText="1"/>
      <protection/>
    </xf>
    <xf numFmtId="0" fontId="88" fillId="0" borderId="0" xfId="0" applyFont="1" applyFill="1" applyAlignment="1" applyProtection="1">
      <alignment/>
      <protection/>
    </xf>
    <xf numFmtId="0" fontId="88" fillId="0" borderId="0" xfId="0" applyFont="1" applyFill="1" applyAlignment="1" applyProtection="1">
      <alignment horizontal="center" vertical="center"/>
      <protection/>
    </xf>
    <xf numFmtId="10" fontId="88" fillId="0" borderId="10" xfId="68" applyNumberFormat="1" applyFont="1" applyBorder="1" applyAlignment="1" applyProtection="1">
      <alignment vertical="center" wrapText="1"/>
      <protection locked="0"/>
    </xf>
    <xf numFmtId="10" fontId="88" fillId="34" borderId="10" xfId="68" applyNumberFormat="1" applyFont="1" applyFill="1" applyBorder="1" applyAlignment="1" applyProtection="1">
      <alignment horizontal="center" vertical="center" wrapText="1"/>
      <protection/>
    </xf>
    <xf numFmtId="10" fontId="88" fillId="34" borderId="10" xfId="68" applyNumberFormat="1" applyFont="1" applyFill="1" applyBorder="1" applyAlignment="1" applyProtection="1">
      <alignment horizontal="center" vertical="center" wrapText="1"/>
      <protection/>
    </xf>
    <xf numFmtId="0" fontId="88"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9" fontId="88" fillId="0" borderId="10" xfId="0" applyNumberFormat="1" applyFont="1" applyBorder="1" applyAlignment="1" applyProtection="1">
      <alignment vertical="center"/>
      <protection locked="0"/>
    </xf>
    <xf numFmtId="0" fontId="90" fillId="0" borderId="0" xfId="0" applyFont="1" applyAlignment="1">
      <alignment horizontal="center"/>
    </xf>
    <xf numFmtId="0" fontId="87" fillId="0" borderId="0" xfId="0" applyFont="1" applyAlignment="1">
      <alignment/>
    </xf>
    <xf numFmtId="0" fontId="90" fillId="0" borderId="0" xfId="0" applyFont="1" applyAlignment="1">
      <alignment/>
    </xf>
    <xf numFmtId="0" fontId="87" fillId="0" borderId="0" xfId="0" applyFont="1" applyFill="1" applyAlignment="1">
      <alignment/>
    </xf>
    <xf numFmtId="0" fontId="83" fillId="0" borderId="0" xfId="0" applyFont="1" applyFill="1" applyAlignment="1">
      <alignment/>
    </xf>
    <xf numFmtId="0" fontId="83" fillId="0" borderId="0" xfId="0" applyFont="1" applyAlignment="1">
      <alignment/>
    </xf>
    <xf numFmtId="0" fontId="90" fillId="0" borderId="0" xfId="0" applyFont="1" applyFill="1" applyBorder="1" applyAlignment="1" applyProtection="1">
      <alignment horizontal="center" vertical="center" wrapText="1"/>
      <protection locked="0"/>
    </xf>
    <xf numFmtId="0" fontId="91" fillId="0" borderId="0" xfId="60" applyFont="1" applyFill="1" applyAlignment="1" applyProtection="1">
      <alignment vertical="center" wrapText="1"/>
      <protection/>
    </xf>
    <xf numFmtId="0" fontId="2" fillId="0" borderId="0" xfId="64" applyFont="1" applyFill="1" applyBorder="1" applyAlignment="1" applyProtection="1">
      <alignment horizontal="center" vertical="center"/>
      <protection/>
    </xf>
    <xf numFmtId="0" fontId="90" fillId="0" borderId="0" xfId="64" applyFont="1" applyFill="1" applyBorder="1" applyAlignment="1">
      <alignment horizontal="center" vertical="center"/>
      <protection/>
    </xf>
    <xf numFmtId="0" fontId="89" fillId="0" borderId="0" xfId="64" applyFont="1" applyFill="1" applyBorder="1" applyAlignment="1">
      <alignment horizontal="center" vertical="center"/>
      <protection/>
    </xf>
    <xf numFmtId="0" fontId="92" fillId="0" borderId="0" xfId="0" applyFont="1" applyFill="1" applyAlignment="1">
      <alignment/>
    </xf>
    <xf numFmtId="0" fontId="13" fillId="0" borderId="0" xfId="64" applyFont="1" applyFill="1" applyBorder="1" applyAlignment="1">
      <alignment horizontal="center" vertical="top" wrapText="1"/>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vertical="center" wrapText="1"/>
      <protection/>
    </xf>
    <xf numFmtId="0" fontId="13" fillId="0" borderId="0" xfId="64" applyFont="1" applyFill="1" applyBorder="1" applyAlignment="1">
      <alignment horizontal="center" vertical="center"/>
      <protection/>
    </xf>
    <xf numFmtId="1" fontId="11" fillId="0" borderId="0" xfId="54" applyNumberFormat="1" applyFont="1" applyFill="1" applyBorder="1" applyAlignment="1">
      <alignment horizontal="center" vertical="center" wrapText="1"/>
    </xf>
    <xf numFmtId="0" fontId="11" fillId="0" borderId="0" xfId="69" applyNumberFormat="1" applyFont="1" applyFill="1" applyBorder="1" applyAlignment="1">
      <alignment horizontal="center" vertical="center" wrapText="1"/>
    </xf>
    <xf numFmtId="0" fontId="91" fillId="0" borderId="0" xfId="60" applyFont="1" applyFill="1" applyAlignment="1" applyProtection="1">
      <alignment vertical="center"/>
      <protection/>
    </xf>
    <xf numFmtId="0" fontId="13" fillId="0" borderId="0" xfId="64" applyFont="1" applyFill="1" applyBorder="1" applyAlignment="1">
      <alignment horizontal="left" vertical="center" wrapText="1"/>
      <protection/>
    </xf>
    <xf numFmtId="0" fontId="13" fillId="0" borderId="0" xfId="64"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19" fillId="0" borderId="0" xfId="64" applyFont="1" applyFill="1" applyBorder="1" applyAlignment="1">
      <alignment horizontal="center" vertical="center"/>
      <protection/>
    </xf>
    <xf numFmtId="9" fontId="11" fillId="0" borderId="0" xfId="69" applyFont="1" applyFill="1" applyBorder="1" applyAlignment="1">
      <alignment horizontal="center" vertical="center"/>
    </xf>
    <xf numFmtId="0" fontId="93" fillId="0" borderId="0" xfId="60" applyFont="1" applyFill="1" applyAlignment="1" applyProtection="1">
      <alignment vertical="center"/>
      <protection/>
    </xf>
    <xf numFmtId="187" fontId="13" fillId="0" borderId="0" xfId="69" applyNumberFormat="1" applyFont="1" applyFill="1" applyBorder="1" applyAlignment="1">
      <alignment horizontal="center" vertical="top" wrapText="1"/>
    </xf>
    <xf numFmtId="9" fontId="13" fillId="0" borderId="0" xfId="69" applyFont="1" applyFill="1" applyBorder="1" applyAlignment="1">
      <alignment horizontal="center" vertical="top" wrapText="1"/>
    </xf>
    <xf numFmtId="0" fontId="6" fillId="40" borderId="10" xfId="64"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88" fillId="0" borderId="0" xfId="68" applyFont="1" applyFill="1" applyBorder="1" applyAlignment="1">
      <alignment horizontal="center" vertical="center" wrapText="1"/>
    </xf>
    <xf numFmtId="0" fontId="94" fillId="0" borderId="0" xfId="64" applyFont="1" applyFill="1" applyBorder="1" applyAlignment="1" applyProtection="1">
      <alignment horizontal="center" vertical="center" wrapText="1"/>
      <protection locked="0"/>
    </xf>
    <xf numFmtId="0" fontId="2" fillId="0" borderId="0" xfId="64" applyFont="1" applyFill="1" applyBorder="1" applyAlignment="1">
      <alignment horizontal="center" vertical="center"/>
      <protection/>
    </xf>
    <xf numFmtId="0" fontId="87" fillId="0" borderId="0" xfId="0" applyFont="1" applyFill="1" applyBorder="1" applyAlignment="1">
      <alignment horizontal="center" vertical="center"/>
    </xf>
    <xf numFmtId="0" fontId="2" fillId="0" borderId="0" xfId="64" applyFont="1" applyFill="1" applyBorder="1" applyAlignment="1" applyProtection="1">
      <alignment horizontal="center" vertical="center" wrapText="1"/>
      <protection locked="0"/>
    </xf>
    <xf numFmtId="0" fontId="7" fillId="33" borderId="10" xfId="64" applyFont="1" applyFill="1" applyBorder="1" applyAlignment="1" applyProtection="1">
      <alignment vertical="center" wrapText="1"/>
      <protection locked="0"/>
    </xf>
    <xf numFmtId="0" fontId="3" fillId="0" borderId="0" xfId="64" applyFont="1" applyFill="1" applyBorder="1" applyAlignment="1" applyProtection="1">
      <alignment horizontal="center" vertical="center"/>
      <protection locked="0"/>
    </xf>
    <xf numFmtId="0" fontId="3" fillId="0" borderId="0" xfId="64" applyFont="1" applyFill="1" applyBorder="1" applyAlignment="1" applyProtection="1">
      <alignment vertical="center" wrapText="1"/>
      <protection locked="0"/>
    </xf>
    <xf numFmtId="0" fontId="95" fillId="0" borderId="0" xfId="0" applyFont="1" applyAlignment="1" applyProtection="1">
      <alignment/>
      <protection/>
    </xf>
    <xf numFmtId="0" fontId="95" fillId="0" borderId="0" xfId="0" applyFont="1" applyAlignment="1" applyProtection="1">
      <alignment horizontal="center"/>
      <protection/>
    </xf>
    <xf numFmtId="0" fontId="95" fillId="0" borderId="0" xfId="0" applyFont="1" applyFill="1" applyAlignment="1" applyProtection="1">
      <alignment horizontal="center"/>
      <protection/>
    </xf>
    <xf numFmtId="0" fontId="2" fillId="33" borderId="0" xfId="64" applyFont="1" applyFill="1" applyAlignment="1">
      <alignment horizontal="center" vertical="center"/>
      <protection/>
    </xf>
    <xf numFmtId="0" fontId="3" fillId="33" borderId="0" xfId="64" applyFont="1" applyFill="1" applyAlignment="1">
      <alignment vertical="center"/>
      <protection/>
    </xf>
    <xf numFmtId="0" fontId="3" fillId="33" borderId="0" xfId="64" applyFont="1" applyFill="1" applyAlignment="1">
      <alignment vertical="top" wrapText="1"/>
      <protection/>
    </xf>
    <xf numFmtId="9" fontId="2" fillId="33" borderId="0" xfId="69" applyFont="1" applyFill="1" applyAlignment="1">
      <alignment vertical="center"/>
    </xf>
    <xf numFmtId="9" fontId="3" fillId="33" borderId="0" xfId="69" applyFont="1" applyFill="1" applyAlignment="1">
      <alignment vertical="center"/>
    </xf>
    <xf numFmtId="0" fontId="3" fillId="0" borderId="0" xfId="64" applyFont="1" applyFill="1" applyAlignment="1">
      <alignment vertical="center"/>
      <protection/>
    </xf>
    <xf numFmtId="0" fontId="0" fillId="0" borderId="10" xfId="0" applyFont="1" applyBorder="1" applyAlignment="1">
      <alignment/>
    </xf>
    <xf numFmtId="0" fontId="96" fillId="41" borderId="10" xfId="0" applyFont="1" applyFill="1" applyBorder="1" applyAlignment="1">
      <alignment horizontal="justify" vertical="center" wrapText="1"/>
    </xf>
    <xf numFmtId="0" fontId="96" fillId="0" borderId="10" xfId="0" applyFont="1" applyBorder="1" applyAlignment="1">
      <alignment horizontal="justify" vertical="center" wrapText="1"/>
    </xf>
    <xf numFmtId="0" fontId="13" fillId="39" borderId="10" xfId="0" applyNumberFormat="1" applyFont="1" applyFill="1" applyBorder="1" applyAlignment="1" applyProtection="1">
      <alignment vertical="center" wrapText="1"/>
      <protection/>
    </xf>
    <xf numFmtId="9" fontId="89" fillId="0" borderId="10" xfId="0" applyNumberFormat="1" applyFont="1" applyBorder="1" applyAlignment="1" applyProtection="1">
      <alignment vertical="center"/>
      <protection locked="0"/>
    </xf>
    <xf numFmtId="10" fontId="89" fillId="34" borderId="10" xfId="68" applyNumberFormat="1" applyFont="1" applyFill="1" applyBorder="1" applyAlignment="1" applyProtection="1">
      <alignment vertical="center" wrapText="1"/>
      <protection/>
    </xf>
    <xf numFmtId="171" fontId="90" fillId="0" borderId="10" xfId="51" applyFont="1" applyBorder="1" applyAlignment="1" applyProtection="1">
      <alignment vertical="center" wrapText="1"/>
      <protection/>
    </xf>
    <xf numFmtId="187" fontId="89" fillId="0" borderId="10" xfId="0" applyNumberFormat="1" applyFont="1" applyFill="1" applyBorder="1" applyAlignment="1" applyProtection="1">
      <alignment horizontal="right" vertical="center"/>
      <protection/>
    </xf>
    <xf numFmtId="0" fontId="2" fillId="35" borderId="10" xfId="63" applyFont="1" applyFill="1" applyBorder="1" applyAlignment="1">
      <alignment horizontal="center" vertical="center"/>
      <protection/>
    </xf>
    <xf numFmtId="10" fontId="97" fillId="34" borderId="10" xfId="68" applyNumberFormat="1" applyFont="1" applyFill="1" applyBorder="1" applyAlignment="1" applyProtection="1">
      <alignment horizontal="center" vertical="center" wrapText="1"/>
      <protection locked="0"/>
    </xf>
    <xf numFmtId="10" fontId="97" fillId="33" borderId="10" xfId="68" applyNumberFormat="1" applyFont="1" applyFill="1" applyBorder="1" applyAlignment="1">
      <alignment horizontal="center" vertical="center"/>
    </xf>
    <xf numFmtId="10" fontId="7" fillId="33" borderId="10" xfId="68" applyNumberFormat="1" applyFont="1" applyFill="1" applyBorder="1" applyAlignment="1">
      <alignment horizontal="center" vertical="center"/>
    </xf>
    <xf numFmtId="10" fontId="7" fillId="34" borderId="10" xfId="68" applyNumberFormat="1" applyFont="1" applyFill="1" applyBorder="1" applyAlignment="1" applyProtection="1">
      <alignment horizontal="center" vertical="center" wrapText="1"/>
      <protection locked="0"/>
    </xf>
    <xf numFmtId="10" fontId="98" fillId="0" borderId="10" xfId="68" applyNumberFormat="1" applyFont="1" applyBorder="1" applyAlignment="1">
      <alignment horizontal="center" vertical="center" wrapText="1"/>
    </xf>
    <xf numFmtId="10" fontId="97" fillId="0" borderId="10" xfId="68" applyNumberFormat="1" applyFont="1" applyBorder="1" applyAlignment="1">
      <alignment horizontal="center" vertical="center" wrapText="1"/>
    </xf>
    <xf numFmtId="0" fontId="7" fillId="33" borderId="10" xfId="64" applyFont="1" applyFill="1" applyBorder="1" applyAlignment="1">
      <alignment vertical="center"/>
      <protection/>
    </xf>
    <xf numFmtId="0" fontId="87" fillId="0" borderId="0" xfId="0" applyFont="1" applyBorder="1" applyAlignment="1" applyProtection="1">
      <alignment horizontal="center"/>
      <protection locked="0"/>
    </xf>
    <xf numFmtId="0" fontId="90" fillId="0" borderId="0" xfId="0" applyFont="1" applyBorder="1" applyAlignment="1" applyProtection="1">
      <alignment horizontal="center" vertical="center" wrapText="1"/>
      <protection locked="0"/>
    </xf>
    <xf numFmtId="0" fontId="78" fillId="0" borderId="0" xfId="0" applyFont="1" applyBorder="1" applyAlignment="1">
      <alignment horizontal="center"/>
    </xf>
    <xf numFmtId="0" fontId="82" fillId="0" borderId="0" xfId="0" applyFont="1" applyBorder="1" applyAlignment="1" applyProtection="1">
      <alignment vertical="center" wrapText="1"/>
      <protection/>
    </xf>
    <xf numFmtId="0" fontId="0" fillId="0" borderId="0" xfId="0" applyAlignment="1">
      <alignment horizontal="center"/>
    </xf>
    <xf numFmtId="0" fontId="78" fillId="0" borderId="0" xfId="0" applyFont="1" applyFill="1" applyBorder="1" applyAlignment="1">
      <alignment horizontal="center" vertical="center" wrapText="1"/>
    </xf>
    <xf numFmtId="0" fontId="0" fillId="0" borderId="0" xfId="0" applyBorder="1" applyAlignment="1">
      <alignment/>
    </xf>
    <xf numFmtId="9" fontId="78" fillId="14" borderId="16" xfId="68" applyFont="1" applyFill="1" applyBorder="1" applyAlignment="1">
      <alignment horizontal="center" vertical="center" wrapText="1"/>
    </xf>
    <xf numFmtId="9" fontId="78" fillId="14" borderId="15" xfId="68" applyFont="1" applyFill="1" applyBorder="1" applyAlignment="1">
      <alignment horizontal="center" vertical="center" wrapText="1"/>
    </xf>
    <xf numFmtId="0" fontId="0" fillId="0" borderId="0" xfId="0" applyBorder="1" applyAlignment="1">
      <alignment horizontal="center" vertical="center"/>
    </xf>
    <xf numFmtId="10" fontId="97" fillId="0" borderId="10" xfId="68" applyNumberFormat="1"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10" xfId="0" applyBorder="1" applyAlignment="1">
      <alignment horizontal="center" vertical="center" wrapText="1"/>
    </xf>
    <xf numFmtId="200" fontId="3" fillId="0" borderId="10" xfId="51" applyNumberFormat="1" applyFont="1" applyFill="1" applyBorder="1" applyAlignment="1" applyProtection="1">
      <alignment vertical="center"/>
      <protection/>
    </xf>
    <xf numFmtId="0" fontId="6" fillId="40" borderId="10" xfId="64" applyFont="1" applyFill="1" applyBorder="1" applyAlignment="1" applyProtection="1">
      <alignment horizontal="justify" vertical="center" wrapText="1"/>
      <protection locked="0"/>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center" vertical="center"/>
      <protection/>
    </xf>
    <xf numFmtId="0" fontId="99" fillId="0" borderId="10" xfId="0" applyFont="1" applyFill="1" applyBorder="1" applyAlignment="1">
      <alignment horizontal="justify" vertical="center" wrapText="1"/>
    </xf>
    <xf numFmtId="0" fontId="99" fillId="0" borderId="29" xfId="0" applyFont="1" applyFill="1" applyBorder="1" applyAlignment="1">
      <alignment horizontal="justify" vertical="center" wrapText="1"/>
    </xf>
    <xf numFmtId="0" fontId="99" fillId="0" borderId="21" xfId="0" applyFont="1" applyFill="1" applyBorder="1" applyAlignment="1">
      <alignment horizontal="justify" vertical="center" wrapText="1"/>
    </xf>
    <xf numFmtId="171" fontId="89" fillId="36" borderId="10" xfId="68" applyNumberFormat="1" applyFont="1" applyFill="1" applyBorder="1" applyAlignment="1" applyProtection="1">
      <alignment horizontal="right" vertical="center" wrapText="1"/>
      <protection/>
    </xf>
    <xf numFmtId="0" fontId="6" fillId="34" borderId="10" xfId="65" applyFont="1" applyFill="1" applyBorder="1" applyAlignment="1">
      <alignment horizontal="center"/>
      <protection/>
    </xf>
    <xf numFmtId="3" fontId="6" fillId="34" borderId="10" xfId="60" applyNumberFormat="1" applyFont="1" applyFill="1" applyBorder="1" applyAlignment="1">
      <alignment horizontal="right"/>
      <protection/>
    </xf>
    <xf numFmtId="0" fontId="7" fillId="34" borderId="10" xfId="65" applyFont="1" applyFill="1" applyBorder="1" applyAlignment="1">
      <alignment horizontal="center"/>
      <protection/>
    </xf>
    <xf numFmtId="3" fontId="7" fillId="34" borderId="10" xfId="60" applyNumberFormat="1" applyFont="1" applyFill="1" applyBorder="1" applyAlignment="1">
      <alignment/>
      <protection/>
    </xf>
    <xf numFmtId="10" fontId="87" fillId="0" borderId="10" xfId="68" applyNumberFormat="1" applyFont="1" applyBorder="1" applyAlignment="1" applyProtection="1">
      <alignment horizontal="center" vertical="center" wrapText="1"/>
      <protection/>
    </xf>
    <xf numFmtId="10" fontId="87" fillId="34" borderId="10" xfId="68" applyNumberFormat="1" applyFont="1" applyFill="1" applyBorder="1" applyAlignment="1" applyProtection="1">
      <alignment horizontal="center" vertical="center" wrapText="1"/>
      <protection locked="0"/>
    </xf>
    <xf numFmtId="10" fontId="87" fillId="34" borderId="10" xfId="68" applyNumberFormat="1" applyFont="1" applyFill="1" applyBorder="1" applyAlignment="1" applyProtection="1">
      <alignment horizontal="center" vertical="center" wrapText="1"/>
      <protection/>
    </xf>
    <xf numFmtId="200" fontId="87" fillId="0" borderId="10" xfId="51" applyNumberFormat="1" applyFont="1" applyBorder="1" applyAlignment="1" applyProtection="1">
      <alignment horizontal="center" vertical="center" wrapText="1"/>
      <protection/>
    </xf>
    <xf numFmtId="200" fontId="3" fillId="34" borderId="10" xfId="51" applyNumberFormat="1" applyFont="1" applyFill="1" applyBorder="1" applyAlignment="1" applyProtection="1">
      <alignment vertical="center"/>
      <protection locked="0"/>
    </xf>
    <xf numFmtId="187" fontId="87" fillId="0" borderId="10" xfId="0" applyNumberFormat="1" applyFont="1" applyBorder="1" applyAlignment="1" applyProtection="1">
      <alignment horizontal="center" vertical="center" wrapText="1"/>
      <protection/>
    </xf>
    <xf numFmtId="187" fontId="87" fillId="34" borderId="10" xfId="0" applyNumberFormat="1" applyFont="1" applyFill="1" applyBorder="1" applyAlignment="1" applyProtection="1">
      <alignment horizontal="center" vertical="center" wrapText="1"/>
      <protection/>
    </xf>
    <xf numFmtId="187" fontId="90" fillId="0" borderId="10" xfId="0" applyNumberFormat="1" applyFont="1" applyBorder="1" applyAlignment="1" applyProtection="1">
      <alignment horizontal="center" vertical="center" wrapText="1"/>
      <protection/>
    </xf>
    <xf numFmtId="0" fontId="13" fillId="0" borderId="10" xfId="60"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7" fillId="34" borderId="10" xfId="64" applyFont="1" applyFill="1" applyBorder="1" applyAlignment="1">
      <alignment horizontal="center" vertical="center"/>
      <protection/>
    </xf>
    <xf numFmtId="0" fontId="6" fillId="40" borderId="10" xfId="64" applyFont="1" applyFill="1" applyBorder="1" applyAlignment="1">
      <alignment vertical="top" wrapText="1"/>
      <protection/>
    </xf>
    <xf numFmtId="10" fontId="83" fillId="0" borderId="10" xfId="68" applyNumberFormat="1" applyFont="1" applyBorder="1" applyAlignment="1">
      <alignment horizontal="center" vertical="center" wrapText="1"/>
    </xf>
    <xf numFmtId="0" fontId="7" fillId="34" borderId="10" xfId="64" applyFont="1" applyFill="1" applyBorder="1" applyAlignment="1">
      <alignment horizontal="center" vertical="center"/>
      <protection/>
    </xf>
    <xf numFmtId="0" fontId="0" fillId="0" borderId="29" xfId="0" applyBorder="1" applyAlignment="1">
      <alignment horizontal="center" vertical="center"/>
    </xf>
    <xf numFmtId="0" fontId="99" fillId="0" borderId="29" xfId="0" applyFont="1" applyFill="1" applyBorder="1" applyAlignment="1">
      <alignment horizontal="center" vertical="center" wrapText="1"/>
    </xf>
    <xf numFmtId="9" fontId="78" fillId="14" borderId="10" xfId="68" applyFont="1" applyFill="1" applyBorder="1" applyAlignment="1">
      <alignment horizontal="center" vertical="center" wrapText="1"/>
    </xf>
    <xf numFmtId="9" fontId="0" fillId="0" borderId="29" xfId="55" applyNumberFormat="1" applyFont="1" applyBorder="1" applyAlignment="1">
      <alignment horizontal="center" vertical="center"/>
    </xf>
    <xf numFmtId="9" fontId="0" fillId="0" borderId="10" xfId="55" applyNumberFormat="1" applyFont="1" applyBorder="1" applyAlignment="1">
      <alignment vertical="center"/>
    </xf>
    <xf numFmtId="17" fontId="0" fillId="0" borderId="10" xfId="0" applyNumberFormat="1" applyFill="1" applyBorder="1" applyAlignment="1">
      <alignment horizontal="right" vertical="center" wrapText="1"/>
    </xf>
    <xf numFmtId="17" fontId="0" fillId="0" borderId="10" xfId="0" applyNumberFormat="1" applyBorder="1" applyAlignment="1">
      <alignment wrapText="1"/>
    </xf>
    <xf numFmtId="187" fontId="88" fillId="42" borderId="10" xfId="0" applyNumberFormat="1" applyFont="1" applyFill="1" applyBorder="1" applyAlignment="1" applyProtection="1">
      <alignment horizontal="center" vertical="center" wrapText="1"/>
      <protection/>
    </xf>
    <xf numFmtId="171" fontId="88" fillId="42" borderId="10" xfId="51" applyFont="1" applyFill="1" applyBorder="1" applyAlignment="1" applyProtection="1">
      <alignment horizontal="center" vertical="center" wrapText="1"/>
      <protection/>
    </xf>
    <xf numFmtId="187" fontId="89" fillId="42" borderId="10" xfId="0" applyNumberFormat="1" applyFont="1" applyFill="1" applyBorder="1" applyAlignment="1" applyProtection="1">
      <alignment horizontal="center" vertical="center" wrapText="1"/>
      <protection/>
    </xf>
    <xf numFmtId="171" fontId="89" fillId="43" borderId="10" xfId="51" applyFont="1" applyFill="1" applyBorder="1" applyAlignment="1" applyProtection="1">
      <alignment vertical="center" wrapText="1"/>
      <protection/>
    </xf>
    <xf numFmtId="0" fontId="88" fillId="0" borderId="0" xfId="68" applyNumberFormat="1" applyFont="1" applyFill="1" applyBorder="1" applyAlignment="1">
      <alignment horizontal="center" vertical="center" wrapText="1"/>
    </xf>
    <xf numFmtId="0" fontId="88" fillId="0" borderId="10" xfId="0" applyFont="1" applyBorder="1" applyAlignment="1" applyProtection="1">
      <alignment horizontal="justify" vertical="center" wrapText="1"/>
      <protection/>
    </xf>
    <xf numFmtId="0" fontId="88" fillId="0" borderId="29" xfId="0" applyFont="1" applyBorder="1" applyAlignment="1" applyProtection="1">
      <alignment horizontal="justify" vertical="center" wrapText="1"/>
      <protection/>
    </xf>
    <xf numFmtId="0" fontId="88" fillId="0" borderId="52" xfId="0" applyFont="1" applyBorder="1" applyAlignment="1" applyProtection="1">
      <alignment horizontal="justify" vertical="center" wrapText="1"/>
      <protection/>
    </xf>
    <xf numFmtId="0" fontId="88" fillId="0" borderId="16" xfId="0" applyFont="1" applyBorder="1" applyAlignment="1" applyProtection="1">
      <alignment horizontal="justify" vertical="center" wrapText="1"/>
      <protection/>
    </xf>
    <xf numFmtId="0" fontId="88" fillId="0" borderId="10" xfId="0" applyFont="1" applyFill="1" applyBorder="1" applyAlignment="1" applyProtection="1">
      <alignment horizontal="justify" vertical="center" wrapText="1"/>
      <protection/>
    </xf>
    <xf numFmtId="0" fontId="82" fillId="0" borderId="11" xfId="0" applyFont="1" applyBorder="1" applyAlignment="1" applyProtection="1">
      <alignment horizontal="center" vertical="center" wrapText="1"/>
      <protection/>
    </xf>
    <xf numFmtId="0" fontId="82" fillId="0" borderId="51" xfId="0" applyFont="1" applyBorder="1" applyAlignment="1" applyProtection="1">
      <alignment horizontal="center" vertical="center" wrapText="1"/>
      <protection/>
    </xf>
    <xf numFmtId="0" fontId="82" fillId="0" borderId="53" xfId="0" applyFont="1" applyBorder="1" applyAlignment="1" applyProtection="1">
      <alignment horizontal="center" vertical="center" wrapText="1"/>
      <protection/>
    </xf>
    <xf numFmtId="0" fontId="82" fillId="0" borderId="54" xfId="0" applyFont="1" applyBorder="1" applyAlignment="1" applyProtection="1">
      <alignment horizontal="center" vertical="center" wrapText="1"/>
      <protection/>
    </xf>
    <xf numFmtId="0" fontId="82" fillId="0" borderId="33" xfId="0" applyFont="1" applyBorder="1" applyAlignment="1" applyProtection="1">
      <alignment horizontal="center" vertical="center" wrapText="1"/>
      <protection/>
    </xf>
    <xf numFmtId="0" fontId="82" fillId="0" borderId="55" xfId="0" applyFont="1" applyBorder="1" applyAlignment="1" applyProtection="1">
      <alignment horizontal="center" vertical="center" wrapText="1"/>
      <protection/>
    </xf>
    <xf numFmtId="0" fontId="11" fillId="2" borderId="10" xfId="6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1" fillId="2" borderId="20" xfId="60" applyFont="1" applyFill="1" applyBorder="1" applyAlignment="1" applyProtection="1">
      <alignment horizontal="center" vertical="center" wrapText="1"/>
      <protection/>
    </xf>
    <xf numFmtId="0" fontId="11" fillId="2" borderId="49" xfId="60" applyFont="1" applyFill="1" applyBorder="1" applyAlignment="1" applyProtection="1">
      <alignment horizontal="center" vertical="center" wrapText="1"/>
      <protection/>
    </xf>
    <xf numFmtId="0" fontId="11" fillId="2" borderId="21" xfId="60" applyFont="1" applyFill="1" applyBorder="1" applyAlignment="1" applyProtection="1">
      <alignment horizontal="center" vertical="center" wrapText="1"/>
      <protection/>
    </xf>
    <xf numFmtId="0" fontId="89" fillId="0" borderId="20" xfId="0" applyFont="1" applyFill="1" applyBorder="1" applyAlignment="1" applyProtection="1">
      <alignment horizontal="center" vertical="center"/>
      <protection/>
    </xf>
    <xf numFmtId="0" fontId="89" fillId="0" borderId="49"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83" fillId="0" borderId="0" xfId="0" applyFont="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1" fillId="4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88" fillId="0" borderId="29" xfId="0" applyFont="1" applyFill="1" applyBorder="1" applyAlignment="1" applyProtection="1">
      <alignment horizontal="justify" vertical="center" wrapText="1"/>
      <protection/>
    </xf>
    <xf numFmtId="0" fontId="88" fillId="0" borderId="52" xfId="0" applyFont="1" applyFill="1" applyBorder="1" applyAlignment="1" applyProtection="1">
      <alignment horizontal="justify" vertical="center" wrapText="1"/>
      <protection/>
    </xf>
    <xf numFmtId="0" fontId="88" fillId="0" borderId="16"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10" fontId="88" fillId="34" borderId="10" xfId="68"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0" fontId="89" fillId="0" borderId="11" xfId="0" applyFont="1" applyBorder="1" applyAlignment="1" applyProtection="1">
      <alignment horizontal="center" vertical="center" wrapText="1"/>
      <protection/>
    </xf>
    <xf numFmtId="0" fontId="89" fillId="0" borderId="53" xfId="0" applyFont="1" applyBorder="1" applyAlignment="1" applyProtection="1">
      <alignment horizontal="center" vertical="center" wrapText="1"/>
      <protection/>
    </xf>
    <xf numFmtId="0" fontId="89" fillId="0" borderId="54" xfId="0" applyFont="1" applyBorder="1" applyAlignment="1" applyProtection="1">
      <alignment horizontal="center" vertical="center" wrapText="1"/>
      <protection/>
    </xf>
    <xf numFmtId="0" fontId="89" fillId="0" borderId="55" xfId="0" applyFont="1" applyBorder="1" applyAlignment="1" applyProtection="1">
      <alignment horizontal="center" vertical="center" wrapText="1"/>
      <protection/>
    </xf>
    <xf numFmtId="0" fontId="89" fillId="0" borderId="51" xfId="0" applyFont="1" applyBorder="1" applyAlignment="1" applyProtection="1">
      <alignment horizontal="center" vertical="center" wrapText="1"/>
      <protection/>
    </xf>
    <xf numFmtId="0" fontId="11" fillId="44" borderId="10" xfId="0" applyFont="1" applyFill="1" applyBorder="1" applyAlignment="1" applyProtection="1">
      <alignment horizontal="center" vertical="center" wrapText="1"/>
      <protection/>
    </xf>
    <xf numFmtId="0" fontId="6" fillId="44" borderId="10" xfId="0" applyFont="1" applyFill="1" applyBorder="1" applyAlignment="1" applyProtection="1">
      <alignment horizontal="center" vertical="center" wrapText="1"/>
      <protection/>
    </xf>
    <xf numFmtId="0" fontId="87" fillId="0" borderId="10" xfId="0" applyFont="1" applyBorder="1" applyAlignment="1" applyProtection="1">
      <alignment horizontal="center" vertical="center" wrapText="1"/>
      <protection locked="0"/>
    </xf>
    <xf numFmtId="0" fontId="87" fillId="0" borderId="10" xfId="0" applyFont="1" applyBorder="1" applyAlignment="1" applyProtection="1">
      <alignment horizontal="justify" vertical="center" wrapText="1"/>
      <protection/>
    </xf>
    <xf numFmtId="0" fontId="87" fillId="0" borderId="10" xfId="0" applyFont="1" applyBorder="1" applyAlignment="1" applyProtection="1">
      <alignment horizontal="center" vertical="center" wrapText="1"/>
      <protection/>
    </xf>
    <xf numFmtId="187" fontId="88" fillId="34" borderId="10" xfId="0" applyNumberFormat="1" applyFont="1" applyFill="1" applyBorder="1" applyAlignment="1" applyProtection="1">
      <alignment horizontal="justify" vertical="center" wrapText="1"/>
      <protection/>
    </xf>
    <xf numFmtId="0" fontId="89" fillId="0" borderId="25" xfId="0" applyFont="1" applyFill="1" applyBorder="1" applyAlignment="1" applyProtection="1">
      <alignment horizontal="center" vertical="center" wrapText="1"/>
      <protection/>
    </xf>
    <xf numFmtId="0" fontId="89" fillId="0" borderId="56" xfId="0" applyFont="1" applyFill="1" applyBorder="1" applyAlignment="1" applyProtection="1">
      <alignment horizontal="center" vertical="center" wrapText="1"/>
      <protection/>
    </xf>
    <xf numFmtId="0" fontId="89" fillId="0" borderId="57" xfId="0" applyFont="1" applyFill="1" applyBorder="1" applyAlignment="1" applyProtection="1">
      <alignment horizontal="center" vertical="center" wrapText="1"/>
      <protection/>
    </xf>
    <xf numFmtId="0" fontId="89" fillId="0" borderId="58" xfId="0" applyFont="1" applyFill="1" applyBorder="1" applyAlignment="1" applyProtection="1">
      <alignment horizontal="center" vertical="center" wrapText="1"/>
      <protection/>
    </xf>
    <xf numFmtId="0" fontId="89" fillId="0" borderId="15" xfId="0" applyFont="1" applyFill="1" applyBorder="1" applyAlignment="1" applyProtection="1">
      <alignment horizontal="center" vertical="center" wrapText="1"/>
      <protection/>
    </xf>
    <xf numFmtId="0" fontId="89" fillId="0" borderId="17" xfId="0" applyFont="1" applyFill="1" applyBorder="1" applyAlignment="1" applyProtection="1">
      <alignment horizontal="center" vertical="center" wrapText="1"/>
      <protection/>
    </xf>
    <xf numFmtId="0" fontId="89" fillId="0" borderId="20" xfId="0" applyFont="1" applyFill="1" applyBorder="1" applyAlignment="1" applyProtection="1">
      <alignment horizontal="center" vertical="center" wrapText="1"/>
      <protection/>
    </xf>
    <xf numFmtId="0" fontId="89" fillId="0" borderId="49" xfId="0" applyFont="1" applyFill="1" applyBorder="1" applyAlignment="1" applyProtection="1">
      <alignment horizontal="center" vertical="center" wrapText="1"/>
      <protection/>
    </xf>
    <xf numFmtId="0" fontId="89" fillId="0" borderId="21" xfId="0" applyFont="1" applyFill="1" applyBorder="1" applyAlignment="1" applyProtection="1">
      <alignment horizontal="center" vertical="center" wrapText="1"/>
      <protection/>
    </xf>
    <xf numFmtId="0" fontId="89" fillId="0" borderId="21" xfId="0" applyFont="1" applyFill="1" applyBorder="1" applyAlignment="1" applyProtection="1">
      <alignment horizontal="center" vertical="center"/>
      <protection/>
    </xf>
    <xf numFmtId="0" fontId="89" fillId="34" borderId="20" xfId="0" applyFont="1" applyFill="1" applyBorder="1" applyAlignment="1" applyProtection="1">
      <alignment horizontal="center" vertical="center"/>
      <protection/>
    </xf>
    <xf numFmtId="0" fontId="89" fillId="34" borderId="49" xfId="0" applyFont="1" applyFill="1" applyBorder="1" applyAlignment="1" applyProtection="1">
      <alignment horizontal="center" vertical="center"/>
      <protection/>
    </xf>
    <xf numFmtId="0" fontId="89" fillId="34" borderId="21" xfId="0" applyFont="1" applyFill="1" applyBorder="1" applyAlignment="1" applyProtection="1">
      <alignment horizontal="center" vertical="center"/>
      <protection/>
    </xf>
    <xf numFmtId="0" fontId="0" fillId="0" borderId="56"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17" xfId="0" applyFill="1" applyBorder="1" applyAlignment="1" applyProtection="1">
      <alignment horizontal="center"/>
      <protection/>
    </xf>
    <xf numFmtId="0" fontId="11" fillId="44" borderId="20" xfId="0" applyFont="1" applyFill="1" applyBorder="1" applyAlignment="1" applyProtection="1">
      <alignment horizontal="center" vertical="center" wrapText="1"/>
      <protection/>
    </xf>
    <xf numFmtId="0" fontId="11" fillId="44" borderId="49" xfId="0" applyFont="1" applyFill="1" applyBorder="1" applyAlignment="1" applyProtection="1">
      <alignment horizontal="center" vertical="center" wrapText="1"/>
      <protection/>
    </xf>
    <xf numFmtId="0" fontId="11" fillId="44" borderId="21" xfId="0" applyFont="1" applyFill="1" applyBorder="1" applyAlignment="1" applyProtection="1">
      <alignment horizontal="center" vertical="center" wrapText="1"/>
      <protection/>
    </xf>
    <xf numFmtId="0" fontId="2" fillId="44" borderId="25"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56"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87" fillId="0" borderId="10" xfId="0" applyFont="1" applyBorder="1" applyAlignment="1" applyProtection="1">
      <alignment horizontal="center"/>
      <protection locked="0"/>
    </xf>
    <xf numFmtId="0" fontId="89" fillId="0" borderId="10" xfId="0"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89" fillId="0" borderId="10" xfId="0" applyFont="1" applyBorder="1" applyAlignment="1" applyProtection="1">
      <alignment horizontal="center" vertical="center" wrapText="1"/>
      <protection locked="0"/>
    </xf>
    <xf numFmtId="0" fontId="89" fillId="34" borderId="10" xfId="0" applyFont="1" applyFill="1" applyBorder="1" applyAlignment="1" applyProtection="1">
      <alignment horizontal="center" vertical="center" wrapText="1"/>
      <protection locked="0"/>
    </xf>
    <xf numFmtId="0" fontId="11" fillId="33" borderId="10" xfId="64" applyFont="1" applyFill="1" applyBorder="1" applyAlignment="1" applyProtection="1">
      <alignment horizontal="center" vertical="center"/>
      <protection/>
    </xf>
    <xf numFmtId="0" fontId="89" fillId="0" borderId="10" xfId="64" applyFont="1" applyFill="1" applyBorder="1" applyAlignment="1">
      <alignment horizontal="center" vertical="center"/>
      <protection/>
    </xf>
    <xf numFmtId="0" fontId="89" fillId="8" borderId="10" xfId="64" applyFont="1" applyFill="1" applyBorder="1" applyAlignment="1">
      <alignment horizontal="center" vertical="center"/>
      <protection/>
    </xf>
    <xf numFmtId="0" fontId="6" fillId="40" borderId="10" xfId="64" applyFont="1" applyFill="1" applyBorder="1" applyAlignment="1">
      <alignment horizontal="center" vertical="center" wrapText="1"/>
      <protection/>
    </xf>
    <xf numFmtId="0" fontId="7" fillId="34" borderId="10" xfId="64" applyFont="1" applyFill="1" applyBorder="1" applyAlignment="1">
      <alignment horizontal="center" vertical="center"/>
      <protection/>
    </xf>
    <xf numFmtId="0" fontId="7" fillId="34" borderId="10" xfId="64" applyFont="1" applyFill="1" applyBorder="1" applyAlignment="1">
      <alignment horizontal="center" vertical="center" wrapText="1"/>
      <protection/>
    </xf>
    <xf numFmtId="0" fontId="7" fillId="0" borderId="10" xfId="64" applyFont="1" applyBorder="1" applyAlignment="1">
      <alignment horizontal="center" vertical="center" wrapText="1"/>
      <protection/>
    </xf>
    <xf numFmtId="1" fontId="7" fillId="34" borderId="10" xfId="54" applyNumberFormat="1" applyFont="1" applyFill="1" applyBorder="1" applyAlignment="1">
      <alignment horizontal="center" vertical="center" wrapText="1"/>
    </xf>
    <xf numFmtId="9" fontId="7" fillId="33" borderId="10" xfId="69" applyFont="1" applyFill="1" applyBorder="1" applyAlignment="1">
      <alignment horizontal="center" vertical="center"/>
    </xf>
    <xf numFmtId="0" fontId="7" fillId="34" borderId="10" xfId="69" applyNumberFormat="1" applyFont="1" applyFill="1" applyBorder="1" applyAlignment="1">
      <alignment horizontal="center" vertical="center" wrapText="1"/>
    </xf>
    <xf numFmtId="0" fontId="7" fillId="0" borderId="10" xfId="64" applyFont="1" applyFill="1" applyBorder="1" applyAlignment="1">
      <alignment horizontal="left" vertical="center" wrapText="1"/>
      <protection/>
    </xf>
    <xf numFmtId="0" fontId="7" fillId="0" borderId="10" xfId="64" applyFont="1" applyFill="1" applyBorder="1" applyAlignment="1">
      <alignment horizontal="center" vertical="center"/>
      <protection/>
    </xf>
    <xf numFmtId="49" fontId="7" fillId="33" borderId="10" xfId="64" applyNumberFormat="1" applyFont="1" applyFill="1" applyBorder="1" applyAlignment="1">
      <alignment horizontal="center" vertical="center"/>
      <protection/>
    </xf>
    <xf numFmtId="0" fontId="83" fillId="34" borderId="10" xfId="0" applyFont="1" applyFill="1" applyBorder="1" applyAlignment="1">
      <alignment horizontal="center" vertical="center"/>
    </xf>
    <xf numFmtId="0" fontId="7" fillId="33" borderId="20" xfId="64" applyFont="1" applyFill="1" applyBorder="1" applyAlignment="1">
      <alignment horizontal="center" vertical="center" wrapText="1"/>
      <protection/>
    </xf>
    <xf numFmtId="0" fontId="7" fillId="33" borderId="49" xfId="64" applyFont="1" applyFill="1" applyBorder="1" applyAlignment="1">
      <alignment horizontal="center" vertical="center" wrapText="1"/>
      <protection/>
    </xf>
    <xf numFmtId="0" fontId="7" fillId="33" borderId="21" xfId="64" applyFont="1" applyFill="1" applyBorder="1" applyAlignment="1">
      <alignment horizontal="center" vertical="center" wrapText="1"/>
      <protection/>
    </xf>
    <xf numFmtId="0" fontId="21" fillId="33" borderId="10" xfId="64" applyFont="1" applyFill="1" applyBorder="1" applyAlignment="1">
      <alignment horizontal="center" vertical="center"/>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horizontal="center" vertical="center"/>
      <protection/>
    </xf>
    <xf numFmtId="9" fontId="6" fillId="40" borderId="10" xfId="69" applyFont="1" applyFill="1" applyBorder="1" applyAlignment="1">
      <alignment horizontal="center" vertical="center"/>
    </xf>
    <xf numFmtId="0" fontId="6" fillId="34" borderId="10" xfId="64" applyFont="1" applyFill="1" applyBorder="1" applyAlignment="1">
      <alignment horizontal="center" vertical="center" wrapText="1"/>
      <protection/>
    </xf>
    <xf numFmtId="0" fontId="7" fillId="34" borderId="10" xfId="64" applyFont="1" applyFill="1" applyBorder="1" applyAlignment="1">
      <alignment horizontal="justify" vertical="center" wrapText="1"/>
      <protection/>
    </xf>
    <xf numFmtId="14" fontId="7" fillId="33" borderId="10" xfId="64" applyNumberFormat="1" applyFont="1" applyFill="1" applyBorder="1" applyAlignment="1">
      <alignment horizontal="center" vertical="center" wrapText="1"/>
      <protection/>
    </xf>
    <xf numFmtId="187" fontId="7" fillId="34" borderId="10" xfId="69" applyNumberFormat="1" applyFont="1" applyFill="1" applyBorder="1" applyAlignment="1">
      <alignment horizontal="center" vertical="center" wrapText="1"/>
    </xf>
    <xf numFmtId="9" fontId="7" fillId="33" borderId="10" xfId="69" applyFont="1" applyFill="1" applyBorder="1" applyAlignment="1">
      <alignment horizontal="center" vertical="center" wrapText="1"/>
    </xf>
    <xf numFmtId="9" fontId="6" fillId="34" borderId="10" xfId="69" applyFont="1" applyFill="1" applyBorder="1" applyAlignment="1">
      <alignment horizontal="center" vertical="center"/>
    </xf>
    <xf numFmtId="0" fontId="82" fillId="8" borderId="10" xfId="64" applyFont="1" applyFill="1" applyBorder="1" applyAlignment="1">
      <alignment horizontal="center" vertical="center"/>
      <protection/>
    </xf>
    <xf numFmtId="0" fontId="7" fillId="33" borderId="10" xfId="64" applyFont="1" applyFill="1" applyBorder="1" applyAlignment="1" applyProtection="1">
      <alignment horizontal="center" vertical="center" wrapText="1"/>
      <protection locked="0"/>
    </xf>
    <xf numFmtId="0" fontId="82" fillId="0" borderId="10" xfId="64" applyFont="1" applyFill="1" applyBorder="1" applyAlignment="1">
      <alignment horizontal="center" vertical="center"/>
      <protection/>
    </xf>
    <xf numFmtId="0" fontId="83" fillId="34" borderId="20" xfId="0" applyFont="1" applyFill="1" applyBorder="1" applyAlignment="1">
      <alignment horizontal="left" vertical="center" wrapText="1"/>
    </xf>
    <xf numFmtId="0" fontId="83" fillId="34" borderId="49" xfId="0" applyFont="1" applyFill="1" applyBorder="1" applyAlignment="1">
      <alignment horizontal="left" vertical="center" wrapText="1"/>
    </xf>
    <xf numFmtId="0" fontId="83" fillId="34" borderId="21" xfId="0" applyFont="1" applyFill="1" applyBorder="1" applyAlignment="1">
      <alignment horizontal="left" vertical="center" wrapText="1"/>
    </xf>
    <xf numFmtId="0" fontId="83" fillId="34" borderId="20" xfId="0" applyFont="1" applyFill="1" applyBorder="1" applyAlignment="1">
      <alignment horizontal="left" vertical="center"/>
    </xf>
    <xf numFmtId="0" fontId="83" fillId="34" borderId="49" xfId="0" applyFont="1" applyFill="1" applyBorder="1" applyAlignment="1">
      <alignment horizontal="left" vertical="center"/>
    </xf>
    <xf numFmtId="0" fontId="83" fillId="34" borderId="21" xfId="0" applyFont="1" applyFill="1" applyBorder="1" applyAlignment="1">
      <alignment horizontal="left" vertical="center"/>
    </xf>
    <xf numFmtId="0" fontId="83" fillId="34" borderId="10" xfId="0" applyFont="1" applyFill="1" applyBorder="1" applyAlignment="1">
      <alignment horizontal="justify" vertical="center" wrapText="1"/>
    </xf>
    <xf numFmtId="0" fontId="83" fillId="34" borderId="10" xfId="0" applyFont="1" applyFill="1" applyBorder="1" applyAlignment="1">
      <alignment horizontal="justify" vertical="center"/>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6" fillId="33"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justify" vertical="center"/>
      <protection/>
    </xf>
    <xf numFmtId="0" fontId="7" fillId="33" borderId="10" xfId="64" applyFont="1" applyFill="1" applyBorder="1" applyAlignment="1" applyProtection="1">
      <alignment horizontal="center" vertical="center"/>
      <protection locked="0"/>
    </xf>
    <xf numFmtId="0" fontId="6" fillId="40" borderId="10" xfId="64" applyFont="1" applyFill="1" applyBorder="1" applyAlignment="1" applyProtection="1">
      <alignment horizontal="justify" vertical="center" wrapText="1"/>
      <protection locked="0"/>
    </xf>
    <xf numFmtId="0" fontId="6" fillId="40" borderId="10" xfId="64" applyFont="1" applyFill="1" applyBorder="1" applyAlignment="1" applyProtection="1">
      <alignment horizontal="left" vertical="center" wrapText="1"/>
      <protection locked="0"/>
    </xf>
    <xf numFmtId="9" fontId="0" fillId="0" borderId="29" xfId="55" applyNumberFormat="1" applyFont="1" applyBorder="1" applyAlignment="1">
      <alignment horizontal="center" vertical="center"/>
    </xf>
    <xf numFmtId="9" fontId="0" fillId="0" borderId="16" xfId="55" applyNumberFormat="1"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99" fillId="0" borderId="29"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78" fillId="40" borderId="10" xfId="0" applyFont="1" applyFill="1" applyBorder="1" applyAlignment="1">
      <alignment horizontal="center" vertical="center" wrapText="1"/>
    </xf>
    <xf numFmtId="0" fontId="78" fillId="14" borderId="29" xfId="0" applyFont="1" applyFill="1" applyBorder="1" applyAlignment="1">
      <alignment horizontal="center" vertical="center" wrapText="1"/>
    </xf>
    <xf numFmtId="0" fontId="78" fillId="14" borderId="16" xfId="0" applyFont="1" applyFill="1" applyBorder="1" applyAlignment="1">
      <alignment horizontal="center" vertical="center" wrapText="1"/>
    </xf>
    <xf numFmtId="0" fontId="78" fillId="14" borderId="10" xfId="0" applyFont="1" applyFill="1" applyBorder="1" applyAlignment="1">
      <alignment horizontal="center" vertical="center" wrapText="1"/>
    </xf>
    <xf numFmtId="0" fontId="100" fillId="45" borderId="20" xfId="0" applyFont="1" applyFill="1" applyBorder="1" applyAlignment="1">
      <alignment horizontal="center" vertical="center"/>
    </xf>
    <xf numFmtId="0" fontId="100" fillId="45" borderId="49" xfId="0" applyFont="1" applyFill="1" applyBorder="1" applyAlignment="1">
      <alignment horizontal="center" vertical="center"/>
    </xf>
    <xf numFmtId="0" fontId="100" fillId="45" borderId="21" xfId="0" applyFont="1" applyFill="1" applyBorder="1" applyAlignment="1">
      <alignment horizontal="center" vertical="center"/>
    </xf>
    <xf numFmtId="9" fontId="78" fillId="14" borderId="10" xfId="68" applyFont="1" applyFill="1" applyBorder="1" applyAlignment="1">
      <alignment horizontal="center" vertical="center" wrapText="1"/>
    </xf>
    <xf numFmtId="0" fontId="64" fillId="46" borderId="20" xfId="0" applyFont="1" applyFill="1" applyBorder="1" applyAlignment="1">
      <alignment horizontal="center" vertical="center"/>
    </xf>
    <xf numFmtId="0" fontId="64" fillId="46" borderId="21" xfId="0" applyFont="1" applyFill="1" applyBorder="1" applyAlignment="1">
      <alignment horizontal="center" vertical="center"/>
    </xf>
    <xf numFmtId="0" fontId="87" fillId="0" borderId="59" xfId="0" applyFont="1" applyBorder="1" applyAlignment="1" applyProtection="1">
      <alignment horizontal="center"/>
      <protection locked="0"/>
    </xf>
    <xf numFmtId="0" fontId="87" fillId="0" borderId="40" xfId="0" applyFont="1" applyBorder="1" applyAlignment="1" applyProtection="1">
      <alignment horizontal="center"/>
      <protection locked="0"/>
    </xf>
    <xf numFmtId="0" fontId="87" fillId="0" borderId="60" xfId="0" applyFont="1" applyBorder="1" applyAlignment="1" applyProtection="1">
      <alignment horizontal="center"/>
      <protection locked="0"/>
    </xf>
    <xf numFmtId="0" fontId="90" fillId="0" borderId="11" xfId="0" applyFont="1" applyFill="1" applyBorder="1" applyAlignment="1" applyProtection="1">
      <alignment horizontal="center" vertical="center" wrapText="1"/>
      <protection locked="0"/>
    </xf>
    <xf numFmtId="0" fontId="90" fillId="0" borderId="51" xfId="0" applyFont="1" applyFill="1" applyBorder="1" applyAlignment="1" applyProtection="1">
      <alignment horizontal="center" vertical="center" wrapText="1"/>
      <protection locked="0"/>
    </xf>
    <xf numFmtId="0" fontId="90" fillId="0" borderId="53" xfId="0" applyFont="1" applyFill="1" applyBorder="1" applyAlignment="1" applyProtection="1">
      <alignment horizontal="center" vertical="center" wrapText="1"/>
      <protection locked="0"/>
    </xf>
    <xf numFmtId="0" fontId="90" fillId="0" borderId="61" xfId="0" applyFont="1" applyFill="1" applyBorder="1" applyAlignment="1" applyProtection="1">
      <alignment horizontal="center" vertical="center" wrapText="1"/>
      <protection locked="0"/>
    </xf>
    <xf numFmtId="0" fontId="90" fillId="0" borderId="62" xfId="0" applyFont="1" applyFill="1" applyBorder="1" applyAlignment="1" applyProtection="1">
      <alignment horizontal="center" vertical="center" wrapText="1"/>
      <protection locked="0"/>
    </xf>
    <xf numFmtId="0" fontId="90" fillId="0" borderId="41" xfId="0" applyFont="1" applyFill="1" applyBorder="1" applyAlignment="1" applyProtection="1">
      <alignment horizontal="center" vertical="center" wrapText="1"/>
      <protection locked="0"/>
    </xf>
    <xf numFmtId="0" fontId="90" fillId="0" borderId="42" xfId="0" applyFont="1" applyFill="1" applyBorder="1" applyAlignment="1" applyProtection="1">
      <alignment horizontal="center" vertical="center" wrapText="1"/>
      <protection locked="0"/>
    </xf>
    <xf numFmtId="0" fontId="90" fillId="0" borderId="54" xfId="0" applyFont="1" applyFill="1" applyBorder="1" applyAlignment="1" applyProtection="1">
      <alignment horizontal="center" vertical="center" wrapText="1"/>
      <protection locked="0"/>
    </xf>
    <xf numFmtId="0" fontId="90" fillId="0" borderId="55" xfId="0" applyFont="1" applyFill="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90" fillId="0" borderId="51" xfId="0" applyFont="1" applyBorder="1" applyAlignment="1" applyProtection="1">
      <alignment horizontal="center" vertical="center" wrapText="1"/>
      <protection locked="0"/>
    </xf>
    <xf numFmtId="0" fontId="90" fillId="0" borderId="53" xfId="0" applyFont="1" applyBorder="1" applyAlignment="1" applyProtection="1">
      <alignment horizontal="center" vertical="center" wrapText="1"/>
      <protection locked="0"/>
    </xf>
    <xf numFmtId="0" fontId="78" fillId="34" borderId="11" xfId="0" applyFont="1" applyFill="1" applyBorder="1" applyAlignment="1">
      <alignment horizontal="center"/>
    </xf>
    <xf numFmtId="0" fontId="78" fillId="34" borderId="53" xfId="0" applyFont="1" applyFill="1" applyBorder="1" applyAlignment="1">
      <alignment horizontal="center"/>
    </xf>
    <xf numFmtId="0" fontId="7" fillId="33" borderId="10" xfId="64" applyFont="1" applyFill="1" applyBorder="1" applyAlignment="1">
      <alignment horizontal="center" vertical="top" wrapText="1"/>
      <protection/>
    </xf>
    <xf numFmtId="0" fontId="7" fillId="0" borderId="20" xfId="64" applyFont="1" applyBorder="1" applyAlignment="1">
      <alignment horizontal="center" vertical="center" wrapText="1"/>
      <protection/>
    </xf>
    <xf numFmtId="0" fontId="7" fillId="0" borderId="49" xfId="64" applyFont="1" applyBorder="1" applyAlignment="1">
      <alignment horizontal="center" vertical="center" wrapText="1"/>
      <protection/>
    </xf>
    <xf numFmtId="0" fontId="7" fillId="0" borderId="21" xfId="64" applyFont="1" applyBorder="1" applyAlignment="1">
      <alignment horizontal="center" vertical="center" wrapText="1"/>
      <protection/>
    </xf>
    <xf numFmtId="0" fontId="7" fillId="0" borderId="10" xfId="64" applyFont="1" applyFill="1" applyBorder="1" applyAlignment="1">
      <alignment horizontal="center" vertical="center" wrapText="1"/>
      <protection/>
    </xf>
    <xf numFmtId="9" fontId="7" fillId="34" borderId="10" xfId="69" applyFont="1" applyFill="1" applyBorder="1" applyAlignment="1">
      <alignment horizontal="center" vertical="center"/>
    </xf>
    <xf numFmtId="0" fontId="7" fillId="33" borderId="20" xfId="64" applyFont="1" applyFill="1" applyBorder="1" applyAlignment="1" applyProtection="1">
      <alignment horizontal="left" vertical="center" wrapText="1"/>
      <protection locked="0"/>
    </xf>
    <xf numFmtId="0" fontId="7" fillId="33" borderId="49" xfId="64" applyFont="1" applyFill="1" applyBorder="1" applyAlignment="1" applyProtection="1">
      <alignment horizontal="left" vertical="center" wrapText="1"/>
      <protection locked="0"/>
    </xf>
    <xf numFmtId="0" fontId="7" fillId="33" borderId="21" xfId="64" applyFont="1" applyFill="1" applyBorder="1" applyAlignment="1" applyProtection="1">
      <alignment horizontal="left" vertical="center" wrapText="1"/>
      <protection locked="0"/>
    </xf>
    <xf numFmtId="0" fontId="64" fillId="46" borderId="10" xfId="0" applyFont="1" applyFill="1" applyBorder="1" applyAlignment="1">
      <alignment horizontal="center" vertical="center"/>
    </xf>
    <xf numFmtId="0" fontId="2" fillId="0" borderId="61" xfId="65" applyFont="1" applyBorder="1" applyAlignment="1">
      <alignment horizontal="center" vertical="center" wrapText="1"/>
      <protection/>
    </xf>
    <xf numFmtId="0" fontId="2" fillId="0" borderId="63" xfId="65" applyFont="1" applyBorder="1" applyAlignment="1">
      <alignment horizontal="center" vertical="center" wrapText="1"/>
      <protection/>
    </xf>
    <xf numFmtId="0" fontId="2" fillId="0" borderId="62" xfId="65" applyFont="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33"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49" fontId="12" fillId="37" borderId="64" xfId="65" applyNumberFormat="1" applyFont="1" applyFill="1" applyBorder="1" applyAlignment="1">
      <alignment horizontal="center" vertical="center" wrapText="1"/>
      <protection/>
    </xf>
    <xf numFmtId="49" fontId="12" fillId="37" borderId="43" xfId="65" applyNumberFormat="1" applyFont="1" applyFill="1" applyBorder="1" applyAlignment="1">
      <alignment horizontal="center" vertical="center" wrapText="1"/>
      <protection/>
    </xf>
    <xf numFmtId="0" fontId="2" fillId="0" borderId="10" xfId="65" applyFont="1" applyBorder="1" applyAlignment="1">
      <alignment horizontal="center" vertical="center" wrapText="1"/>
      <protection/>
    </xf>
    <xf numFmtId="3" fontId="2" fillId="35" borderId="21" xfId="66" applyNumberFormat="1" applyFont="1" applyFill="1" applyBorder="1" applyAlignment="1">
      <alignment horizontal="center" vertical="center"/>
      <protection/>
    </xf>
    <xf numFmtId="3" fontId="2" fillId="35" borderId="10" xfId="66" applyNumberFormat="1" applyFont="1" applyFill="1" applyBorder="1" applyAlignment="1">
      <alignment horizontal="center" vertical="center"/>
      <protection/>
    </xf>
    <xf numFmtId="0" fontId="2" fillId="35" borderId="10" xfId="63" applyFont="1" applyFill="1" applyBorder="1" applyAlignment="1">
      <alignment horizontal="center" vertical="center"/>
      <protection/>
    </xf>
    <xf numFmtId="49" fontId="6" fillId="35" borderId="10" xfId="63" applyNumberFormat="1" applyFont="1" applyFill="1" applyBorder="1" applyAlignment="1">
      <alignment horizontal="center" vertical="center" wrapText="1"/>
      <protection/>
    </xf>
    <xf numFmtId="49" fontId="10" fillId="37" borderId="59" xfId="65" applyNumberFormat="1" applyFont="1" applyFill="1" applyBorder="1" applyAlignment="1">
      <alignment horizontal="center" vertical="center" wrapText="1"/>
      <protection/>
    </xf>
    <xf numFmtId="49" fontId="10" fillId="37" borderId="65" xfId="65" applyNumberFormat="1" applyFont="1" applyFill="1" applyBorder="1" applyAlignment="1">
      <alignment horizontal="center" vertical="center" wrapText="1"/>
      <protection/>
    </xf>
    <xf numFmtId="0" fontId="81" fillId="0" borderId="10" xfId="0" applyFont="1" applyFill="1" applyBorder="1" applyAlignment="1" applyProtection="1">
      <alignment horizontal="center" vertical="center" wrapText="1"/>
      <protection/>
    </xf>
    <xf numFmtId="0" fontId="15" fillId="47" borderId="10" xfId="62" applyFont="1" applyFill="1" applyBorder="1" applyAlignment="1">
      <alignment horizontal="center" vertical="center" wrapText="1"/>
      <protection/>
    </xf>
    <xf numFmtId="0" fontId="13" fillId="0" borderId="10" xfId="62" applyFont="1" applyBorder="1" applyAlignment="1" applyProtection="1">
      <alignment horizontal="center" vertical="center" wrapText="1"/>
      <protection locked="0"/>
    </xf>
    <xf numFmtId="0" fontId="11" fillId="47" borderId="10" xfId="62" applyFont="1" applyFill="1" applyBorder="1" applyAlignment="1">
      <alignment horizontal="center" vertical="center" wrapText="1"/>
      <protection/>
    </xf>
    <xf numFmtId="0" fontId="101" fillId="48" borderId="10" xfId="62"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2" applyNumberFormat="1" applyFont="1" applyFill="1" applyBorder="1" applyAlignment="1">
      <alignment horizontal="center" vertical="center" wrapText="1"/>
      <protection/>
    </xf>
    <xf numFmtId="188" fontId="13" fillId="2" borderId="50" xfId="62" applyNumberFormat="1" applyFont="1" applyFill="1" applyBorder="1" applyAlignment="1">
      <alignment horizontal="center" vertical="center" wrapText="1"/>
      <protection/>
    </xf>
    <xf numFmtId="188" fontId="13" fillId="2" borderId="56" xfId="62" applyNumberFormat="1" applyFont="1" applyFill="1" applyBorder="1" applyAlignment="1">
      <alignment horizontal="center" vertical="center" wrapText="1"/>
      <protection/>
    </xf>
    <xf numFmtId="188" fontId="13" fillId="2" borderId="57" xfId="62" applyNumberFormat="1" applyFont="1" applyFill="1" applyBorder="1" applyAlignment="1">
      <alignment horizontal="center" vertical="center" wrapText="1"/>
      <protection/>
    </xf>
    <xf numFmtId="188" fontId="13" fillId="2" borderId="0" xfId="62" applyNumberFormat="1" applyFont="1" applyFill="1" applyBorder="1" applyAlignment="1">
      <alignment horizontal="center" vertical="center" wrapText="1"/>
      <protection/>
    </xf>
    <xf numFmtId="188" fontId="13" fillId="2" borderId="58" xfId="62" applyNumberFormat="1" applyFont="1" applyFill="1" applyBorder="1" applyAlignment="1">
      <alignment horizontal="center" vertical="center" wrapText="1"/>
      <protection/>
    </xf>
    <xf numFmtId="188" fontId="13" fillId="2" borderId="15" xfId="62" applyNumberFormat="1" applyFont="1" applyFill="1" applyBorder="1" applyAlignment="1">
      <alignment horizontal="center" vertical="center" wrapText="1"/>
      <protection/>
    </xf>
    <xf numFmtId="188" fontId="13" fillId="2" borderId="48" xfId="62" applyNumberFormat="1" applyFont="1" applyFill="1" applyBorder="1" applyAlignment="1">
      <alignment horizontal="center" vertical="center" wrapText="1"/>
      <protection/>
    </xf>
    <xf numFmtId="188" fontId="13" fillId="2" borderId="17" xfId="62" applyNumberFormat="1" applyFont="1" applyFill="1" applyBorder="1" applyAlignment="1">
      <alignment horizontal="center" vertical="center" wrapText="1"/>
      <protection/>
    </xf>
    <xf numFmtId="187" fontId="15" fillId="36" borderId="20" xfId="62" applyNumberFormat="1" applyFont="1" applyFill="1" applyBorder="1" applyAlignment="1" applyProtection="1">
      <alignment horizontal="center" vertical="center" wrapText="1"/>
      <protection/>
    </xf>
    <xf numFmtId="187" fontId="15" fillId="36" borderId="49" xfId="62" applyNumberFormat="1" applyFont="1" applyFill="1" applyBorder="1" applyAlignment="1" applyProtection="1">
      <alignment horizontal="center" vertical="center" wrapText="1"/>
      <protection/>
    </xf>
    <xf numFmtId="187" fontId="15" fillId="36" borderId="21" xfId="62" applyNumberFormat="1" applyFont="1" applyFill="1" applyBorder="1" applyAlignment="1" applyProtection="1">
      <alignment horizontal="center" vertical="center" wrapText="1"/>
      <protection/>
    </xf>
    <xf numFmtId="0" fontId="11" fillId="36" borderId="10" xfId="62" applyFont="1" applyFill="1" applyBorder="1" applyAlignment="1">
      <alignment horizontal="center" vertical="center"/>
      <protection/>
    </xf>
    <xf numFmtId="0" fontId="7" fillId="36" borderId="11" xfId="62" applyFont="1" applyFill="1" applyBorder="1" applyAlignment="1">
      <alignment horizontal="center"/>
      <protection/>
    </xf>
    <xf numFmtId="0" fontId="7" fillId="36" borderId="51" xfId="62" applyFont="1" applyFill="1" applyBorder="1" applyAlignment="1">
      <alignment horizontal="center"/>
      <protection/>
    </xf>
    <xf numFmtId="0" fontId="7" fillId="36" borderId="66" xfId="62" applyFont="1" applyFill="1" applyBorder="1" applyAlignment="1">
      <alignment horizontal="center"/>
      <protection/>
    </xf>
    <xf numFmtId="187" fontId="13" fillId="34" borderId="10" xfId="62" applyNumberFormat="1" applyFont="1" applyFill="1" applyBorder="1" applyAlignment="1" applyProtection="1">
      <alignment horizontal="center" vertical="center" wrapText="1"/>
      <protection locked="0"/>
    </xf>
    <xf numFmtId="188" fontId="11" fillId="36" borderId="20" xfId="62" applyNumberFormat="1" applyFont="1" applyFill="1" applyBorder="1" applyAlignment="1">
      <alignment horizontal="center" vertical="center" wrapText="1"/>
      <protection/>
    </xf>
    <xf numFmtId="188" fontId="11" fillId="36" borderId="49" xfId="62" applyNumberFormat="1" applyFont="1" applyFill="1" applyBorder="1" applyAlignment="1">
      <alignment horizontal="center" vertical="center" wrapText="1"/>
      <protection/>
    </xf>
    <xf numFmtId="188" fontId="11" fillId="36" borderId="21" xfId="62"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9" fillId="0" borderId="67" xfId="62" applyFont="1" applyFill="1" applyBorder="1" applyAlignment="1">
      <alignment horizontal="center" vertical="center" wrapText="1"/>
      <protection/>
    </xf>
    <xf numFmtId="0" fontId="9" fillId="0" borderId="68" xfId="62" applyFont="1" applyFill="1" applyBorder="1" applyAlignment="1">
      <alignment horizontal="center" vertical="center" wrapText="1"/>
      <protection/>
    </xf>
    <xf numFmtId="0" fontId="9" fillId="0" borderId="69" xfId="62" applyFont="1" applyFill="1" applyBorder="1" applyAlignment="1">
      <alignment horizontal="center" vertical="center" wrapText="1"/>
      <protection/>
    </xf>
    <xf numFmtId="0" fontId="6" fillId="36" borderId="11" xfId="62" applyFont="1" applyFill="1" applyBorder="1" applyAlignment="1">
      <alignment horizontal="center" vertical="center"/>
      <protection/>
    </xf>
    <xf numFmtId="0" fontId="6" fillId="36" borderId="53" xfId="62"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2" applyFont="1" applyFill="1" applyBorder="1" applyAlignment="1">
      <alignment horizontal="center" vertical="center" wrapText="1"/>
      <protection/>
    </xf>
    <xf numFmtId="188" fontId="15" fillId="36" borderId="20" xfId="62" applyNumberFormat="1" applyFont="1" applyFill="1" applyBorder="1" applyAlignment="1" applyProtection="1">
      <alignment horizontal="center" vertical="center" wrapText="1"/>
      <protection/>
    </xf>
    <xf numFmtId="188" fontId="15" fillId="36" borderId="49" xfId="62" applyNumberFormat="1" applyFont="1" applyFill="1" applyBorder="1" applyAlignment="1" applyProtection="1">
      <alignment horizontal="center" vertical="center" wrapText="1"/>
      <protection/>
    </xf>
    <xf numFmtId="188" fontId="15" fillId="36" borderId="21" xfId="62" applyNumberFormat="1"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Millares 8" xfId="55"/>
    <cellStyle name="Currency" xfId="56"/>
    <cellStyle name="Currency [0]" xfId="57"/>
    <cellStyle name="Moneda 2" xfId="58"/>
    <cellStyle name="Neutral" xfId="59"/>
    <cellStyle name="Normal 2" xfId="60"/>
    <cellStyle name="Normal 2 2" xfId="61"/>
    <cellStyle name="Normal 3" xfId="62"/>
    <cellStyle name="Normal 3 2" xfId="63"/>
    <cellStyle name="Normal 4" xfId="64"/>
    <cellStyle name="Normal 8" xfId="65"/>
    <cellStyle name="Normal_573_2009_ Actualizado 22_12_2009"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1975"/>
          <c:h val="0.99475"/>
        </c:manualLayout>
      </c:layout>
      <c:lineChart>
        <c:grouping val="standard"/>
        <c:varyColors val="0"/>
        <c:ser>
          <c:idx val="0"/>
          <c:order val="0"/>
          <c:tx>
            <c:strRef>
              <c:f>'20'!$D$29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'20'!$B$30:$B$41</c:f>
              <c:strCache/>
            </c:strRef>
          </c:cat>
          <c:val>
            <c:numRef>
              <c:f>'20'!$D$30:$D$41</c:f>
              <c:numCache/>
            </c:numRef>
          </c:val>
          <c:smooth val="0"/>
        </c:ser>
        <c:ser>
          <c:idx val="1"/>
          <c:order val="1"/>
          <c:tx>
            <c:strRef>
              <c:f>'20'!$F$29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'20'!$B$30:$B$41</c:f>
              <c:strCache/>
            </c:strRef>
          </c:cat>
          <c:val>
            <c:numRef>
              <c:f>'20'!$F$30:$F$41</c:f>
              <c:numCache/>
            </c:numRef>
          </c:val>
          <c:smooth val="0"/>
        </c:ser>
        <c:marker val="1"/>
        <c:axId val="23526845"/>
        <c:axId val="10415014"/>
      </c:lineChart>
      <c:catAx>
        <c:axId val="235268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415014"/>
        <c:crosses val="autoZero"/>
        <c:auto val="1"/>
        <c:lblOffset val="100"/>
        <c:tickLblSkip val="1"/>
        <c:noMultiLvlLbl val="0"/>
      </c:catAx>
      <c:valAx>
        <c:axId val="104150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526845"/>
        <c:crossesAt val="1"/>
        <c:crossBetween val="between"/>
        <c:dispUnits/>
      </c:valAx>
      <c:spPr>
        <a:solidFill>
          <a:srgbClr val="FFFFFF"/>
        </a:solidFill>
        <a:ln w="3175">
          <a:noFill/>
        </a:ln>
      </c:spPr>
    </c:plotArea>
    <c:legend>
      <c:legendPos val="r"/>
      <c:layout>
        <c:manualLayout>
          <c:xMode val="edge"/>
          <c:yMode val="edge"/>
          <c:x val="0.65825"/>
          <c:y val="0.34775"/>
          <c:w val="0.33125"/>
          <c:h val="0.29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1975"/>
          <c:h val="0.9945"/>
        </c:manualLayout>
      </c:layout>
      <c:lineChart>
        <c:grouping val="standard"/>
        <c:varyColors val="0"/>
        <c:ser>
          <c:idx val="0"/>
          <c:order val="0"/>
          <c:tx>
            <c:strRef>
              <c:f>'21'!$D$29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'21'!$B$30:$B$41</c:f>
              <c:strCache/>
            </c:strRef>
          </c:cat>
          <c:val>
            <c:numRef>
              <c:f>'21'!$D$30:$D$41</c:f>
              <c:numCache/>
            </c:numRef>
          </c:val>
          <c:smooth val="0"/>
        </c:ser>
        <c:ser>
          <c:idx val="1"/>
          <c:order val="1"/>
          <c:tx>
            <c:strRef>
              <c:f>'21'!$F$29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'21'!$B$30:$B$41</c:f>
              <c:strCache/>
            </c:strRef>
          </c:cat>
          <c:val>
            <c:numRef>
              <c:f>'21'!$F$30:$F$41</c:f>
              <c:numCache/>
            </c:numRef>
          </c:val>
          <c:smooth val="0"/>
        </c:ser>
        <c:marker val="1"/>
        <c:axId val="26626263"/>
        <c:axId val="38309776"/>
      </c:lineChart>
      <c:catAx>
        <c:axId val="266262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09776"/>
        <c:crosses val="autoZero"/>
        <c:auto val="1"/>
        <c:lblOffset val="100"/>
        <c:tickLblSkip val="1"/>
        <c:noMultiLvlLbl val="0"/>
      </c:catAx>
      <c:valAx>
        <c:axId val="383097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26263"/>
        <c:crossesAt val="1"/>
        <c:crossBetween val="between"/>
        <c:dispUnits/>
      </c:valAx>
      <c:spPr>
        <a:solidFill>
          <a:srgbClr val="FFFFFF"/>
        </a:solidFill>
        <a:ln w="3175">
          <a:noFill/>
        </a:ln>
      </c:spPr>
    </c:plotArea>
    <c:legend>
      <c:legendPos val="r"/>
      <c:layout>
        <c:manualLayout>
          <c:xMode val="edge"/>
          <c:yMode val="edge"/>
          <c:x val="0.65825"/>
          <c:y val="0.34025"/>
          <c:w val="0.33125"/>
          <c:h val="0.311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24</xdr:col>
      <xdr:colOff>104775</xdr:colOff>
      <xdr:row>0</xdr:row>
      <xdr:rowOff>104775</xdr:rowOff>
    </xdr:from>
    <xdr:to>
      <xdr:col>25</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28232100" y="104775"/>
          <a:ext cx="228600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95250</xdr:rowOff>
    </xdr:from>
    <xdr:to>
      <xdr:col>2</xdr:col>
      <xdr:colOff>723900</xdr:colOff>
      <xdr:row>3</xdr:row>
      <xdr:rowOff>381000</xdr:rowOff>
    </xdr:to>
    <xdr:pic>
      <xdr:nvPicPr>
        <xdr:cNvPr id="1" name="Imagen 1"/>
        <xdr:cNvPicPr preferRelativeResize="1">
          <a:picLocks noChangeAspect="1"/>
        </xdr:cNvPicPr>
      </xdr:nvPicPr>
      <xdr:blipFill>
        <a:blip r:embed="rId1"/>
        <a:srcRect l="19607" t="7638" r="18504" b="10522"/>
        <a:stretch>
          <a:fillRect/>
        </a:stretch>
      </xdr:blipFill>
      <xdr:spPr>
        <a:xfrm>
          <a:off x="257175" y="95250"/>
          <a:ext cx="1323975" cy="184785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29470350"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1</xdr:col>
      <xdr:colOff>1104900</xdr:colOff>
      <xdr:row>3</xdr:row>
      <xdr:rowOff>161925</xdr:rowOff>
    </xdr:to>
    <xdr:pic>
      <xdr:nvPicPr>
        <xdr:cNvPr id="1" name="Imagen 1"/>
        <xdr:cNvPicPr preferRelativeResize="1">
          <a:picLocks noChangeAspect="1"/>
        </xdr:cNvPicPr>
      </xdr:nvPicPr>
      <xdr:blipFill>
        <a:blip r:embed="rId1"/>
        <a:stretch>
          <a:fillRect/>
        </a:stretch>
      </xdr:blipFill>
      <xdr:spPr>
        <a:xfrm>
          <a:off x="190500" y="19050"/>
          <a:ext cx="1000125" cy="828675"/>
        </a:xfrm>
        <a:prstGeom prst="rect">
          <a:avLst/>
        </a:prstGeom>
        <a:noFill/>
        <a:ln w="9525" cmpd="sng">
          <a:noFill/>
        </a:ln>
      </xdr:spPr>
    </xdr:pic>
    <xdr:clientData/>
  </xdr:twoCellAnchor>
  <xdr:twoCellAnchor>
    <xdr:from>
      <xdr:col>8</xdr:col>
      <xdr:colOff>352425</xdr:colOff>
      <xdr:row>0</xdr:row>
      <xdr:rowOff>38100</xdr:rowOff>
    </xdr:from>
    <xdr:to>
      <xdr:col>9</xdr:col>
      <xdr:colOff>504825</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0715625" y="38100"/>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28575</xdr:rowOff>
    </xdr:from>
    <xdr:to>
      <xdr:col>1</xdr:col>
      <xdr:colOff>1162050</xdr:colOff>
      <xdr:row>3</xdr:row>
      <xdr:rowOff>171450</xdr:rowOff>
    </xdr:to>
    <xdr:pic>
      <xdr:nvPicPr>
        <xdr:cNvPr id="1" name="Imagen 1"/>
        <xdr:cNvPicPr preferRelativeResize="1">
          <a:picLocks noChangeAspect="1"/>
        </xdr:cNvPicPr>
      </xdr:nvPicPr>
      <xdr:blipFill>
        <a:blip r:embed="rId1"/>
        <a:stretch>
          <a:fillRect/>
        </a:stretch>
      </xdr:blipFill>
      <xdr:spPr>
        <a:xfrm>
          <a:off x="247650" y="28575"/>
          <a:ext cx="1000125" cy="828675"/>
        </a:xfrm>
        <a:prstGeom prst="rect">
          <a:avLst/>
        </a:prstGeom>
        <a:noFill/>
        <a:ln w="9525" cmpd="sng">
          <a:noFill/>
        </a:ln>
      </xdr:spPr>
    </xdr:pic>
    <xdr:clientData/>
  </xdr:twoCellAnchor>
  <xdr:twoCellAnchor>
    <xdr:from>
      <xdr:col>8</xdr:col>
      <xdr:colOff>352425</xdr:colOff>
      <xdr:row>0</xdr:row>
      <xdr:rowOff>38100</xdr:rowOff>
    </xdr:from>
    <xdr:to>
      <xdr:col>9</xdr:col>
      <xdr:colOff>504825</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1296650" y="38100"/>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20"/>
  <sheetViews>
    <sheetView showGridLines="0" tabSelected="1" zoomScale="70" zoomScaleNormal="70" workbookViewId="0" topLeftCell="A1">
      <selection activeCell="A8" sqref="A8"/>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28.28125" style="12" customWidth="1"/>
    <col min="10" max="10" width="27.28125" style="12" customWidth="1"/>
    <col min="11" max="11" width="24.8515625" style="12" customWidth="1"/>
    <col min="12" max="23" width="14.00390625" style="12" customWidth="1"/>
    <col min="24" max="24" width="20.421875" style="12" customWidth="1"/>
    <col min="25" max="26" width="25.140625" style="12" customWidth="1"/>
    <col min="27" max="16384" width="11.421875" style="12" customWidth="1"/>
  </cols>
  <sheetData>
    <row r="1" spans="1:26" s="17" customFormat="1" ht="39.75" customHeight="1">
      <c r="A1" s="337"/>
      <c r="B1" s="337"/>
      <c r="C1" s="336" t="s">
        <v>144</v>
      </c>
      <c r="D1" s="336"/>
      <c r="E1" s="336"/>
      <c r="F1" s="336"/>
      <c r="G1" s="336"/>
      <c r="H1" s="336"/>
      <c r="I1" s="336"/>
      <c r="J1" s="336"/>
      <c r="K1" s="336"/>
      <c r="L1" s="336"/>
      <c r="M1" s="336"/>
      <c r="N1" s="336"/>
      <c r="O1" s="336"/>
      <c r="P1" s="336"/>
      <c r="Q1" s="336"/>
      <c r="R1" s="336"/>
      <c r="S1" s="336"/>
      <c r="T1" s="336"/>
      <c r="U1" s="336"/>
      <c r="V1" s="336"/>
      <c r="W1" s="336"/>
      <c r="X1" s="336"/>
      <c r="Y1" s="347"/>
      <c r="Z1" s="347"/>
    </row>
    <row r="2" spans="1:26" s="17" customFormat="1" ht="40.5" customHeight="1">
      <c r="A2" s="337"/>
      <c r="B2" s="337"/>
      <c r="C2" s="336" t="s">
        <v>145</v>
      </c>
      <c r="D2" s="336"/>
      <c r="E2" s="336"/>
      <c r="F2" s="336"/>
      <c r="G2" s="336"/>
      <c r="H2" s="336"/>
      <c r="I2" s="336"/>
      <c r="J2" s="336"/>
      <c r="K2" s="336"/>
      <c r="L2" s="336"/>
      <c r="M2" s="336"/>
      <c r="N2" s="336"/>
      <c r="O2" s="336"/>
      <c r="P2" s="336"/>
      <c r="Q2" s="336"/>
      <c r="R2" s="336"/>
      <c r="S2" s="336"/>
      <c r="T2" s="336"/>
      <c r="U2" s="336"/>
      <c r="V2" s="336"/>
      <c r="W2" s="336"/>
      <c r="X2" s="336"/>
      <c r="Y2" s="347"/>
      <c r="Z2" s="347"/>
    </row>
    <row r="3" spans="1:26" s="17" customFormat="1" ht="42.75" customHeight="1">
      <c r="A3" s="337"/>
      <c r="B3" s="337"/>
      <c r="C3" s="336" t="s">
        <v>203</v>
      </c>
      <c r="D3" s="336"/>
      <c r="E3" s="336"/>
      <c r="F3" s="336"/>
      <c r="G3" s="336"/>
      <c r="H3" s="336"/>
      <c r="I3" s="336"/>
      <c r="J3" s="336"/>
      <c r="K3" s="336"/>
      <c r="L3" s="336"/>
      <c r="M3" s="336"/>
      <c r="N3" s="336"/>
      <c r="O3" s="336"/>
      <c r="P3" s="336"/>
      <c r="Q3" s="336"/>
      <c r="R3" s="336"/>
      <c r="S3" s="336"/>
      <c r="T3" s="336"/>
      <c r="U3" s="336"/>
      <c r="V3" s="336"/>
      <c r="W3" s="336"/>
      <c r="X3" s="336"/>
      <c r="Y3" s="347"/>
      <c r="Z3" s="347"/>
    </row>
    <row r="4" spans="1:26" s="17" customFormat="1" ht="33.75" customHeight="1">
      <c r="A4" s="337"/>
      <c r="B4" s="337"/>
      <c r="C4" s="341" t="s">
        <v>204</v>
      </c>
      <c r="D4" s="342"/>
      <c r="E4" s="342"/>
      <c r="F4" s="342"/>
      <c r="G4" s="342"/>
      <c r="H4" s="342"/>
      <c r="I4" s="342"/>
      <c r="J4" s="342"/>
      <c r="K4" s="343" t="s">
        <v>239</v>
      </c>
      <c r="L4" s="343"/>
      <c r="M4" s="343"/>
      <c r="N4" s="343"/>
      <c r="O4" s="343"/>
      <c r="P4" s="343"/>
      <c r="Q4" s="343"/>
      <c r="R4" s="343"/>
      <c r="S4" s="343"/>
      <c r="T4" s="343"/>
      <c r="U4" s="343"/>
      <c r="V4" s="343"/>
      <c r="W4" s="343"/>
      <c r="X4" s="343"/>
      <c r="Y4" s="347"/>
      <c r="Z4" s="347"/>
    </row>
    <row r="5" spans="2:17" s="17" customFormat="1" ht="21.75" customHeight="1">
      <c r="B5" s="21"/>
      <c r="C5" s="21"/>
      <c r="D5" s="23"/>
      <c r="E5" s="23"/>
      <c r="F5" s="23"/>
      <c r="G5" s="23"/>
      <c r="H5" s="23"/>
      <c r="I5" s="23"/>
      <c r="J5" s="19"/>
      <c r="K5" s="18"/>
      <c r="L5" s="19"/>
      <c r="M5" s="20"/>
      <c r="N5" s="22"/>
      <c r="O5" s="22"/>
      <c r="P5" s="22"/>
      <c r="Q5" s="22"/>
    </row>
    <row r="6" spans="2:26" s="5" customFormat="1" ht="30" customHeight="1" thickBot="1">
      <c r="B6" s="14"/>
      <c r="C6" s="14"/>
      <c r="D6" s="8"/>
      <c r="E6" s="8"/>
      <c r="F6" s="8"/>
      <c r="G6" s="8"/>
      <c r="H6" s="8"/>
      <c r="I6" s="8"/>
      <c r="J6" s="16"/>
      <c r="K6" s="16"/>
      <c r="L6" s="16"/>
      <c r="M6" s="16"/>
      <c r="N6" s="8"/>
      <c r="O6" s="8"/>
      <c r="P6" s="8"/>
      <c r="Q6" s="8"/>
      <c r="R6" s="8"/>
      <c r="S6" s="15"/>
      <c r="T6" s="15"/>
      <c r="U6" s="15"/>
      <c r="V6" s="15"/>
      <c r="W6" s="9"/>
      <c r="X6" s="9"/>
      <c r="Y6" s="7"/>
      <c r="Z6" s="7"/>
    </row>
    <row r="7" spans="2:26" s="5" customFormat="1" ht="54" customHeight="1" thickBot="1">
      <c r="B7" s="39" t="s">
        <v>212</v>
      </c>
      <c r="C7" s="329" t="s">
        <v>452</v>
      </c>
      <c r="D7" s="330"/>
      <c r="E7" s="330"/>
      <c r="F7" s="331"/>
      <c r="G7" s="43"/>
      <c r="H7" s="8"/>
      <c r="I7" s="8"/>
      <c r="J7" s="43"/>
      <c r="K7" s="344"/>
      <c r="L7" s="344"/>
      <c r="M7" s="344"/>
      <c r="N7" s="344"/>
      <c r="O7" s="344"/>
      <c r="P7" s="344"/>
      <c r="Q7" s="344"/>
      <c r="R7" s="344"/>
      <c r="S7" s="344"/>
      <c r="T7" s="344"/>
      <c r="U7" s="344"/>
      <c r="V7" s="344"/>
      <c r="W7" s="344"/>
      <c r="X7" s="344"/>
      <c r="Y7" s="344"/>
      <c r="Z7" s="344"/>
    </row>
    <row r="8" spans="2:26" s="5" customFormat="1" ht="54" customHeight="1" thickBot="1">
      <c r="B8" s="40" t="s">
        <v>0</v>
      </c>
      <c r="C8" s="332" t="s">
        <v>453</v>
      </c>
      <c r="D8" s="333"/>
      <c r="E8" s="333"/>
      <c r="F8" s="334"/>
      <c r="G8" s="43"/>
      <c r="J8" s="43"/>
      <c r="K8" s="345"/>
      <c r="L8" s="345"/>
      <c r="M8" s="345"/>
      <c r="N8" s="345"/>
      <c r="O8" s="345"/>
      <c r="P8" s="345"/>
      <c r="Q8" s="345"/>
      <c r="R8" s="345"/>
      <c r="S8" s="345"/>
      <c r="T8" s="345"/>
      <c r="U8" s="345"/>
      <c r="V8" s="345"/>
      <c r="W8" s="345"/>
      <c r="X8" s="345"/>
      <c r="Y8" s="345"/>
      <c r="Z8" s="345"/>
    </row>
    <row r="9" spans="2:26" s="5" customFormat="1" ht="54" customHeight="1" thickBot="1">
      <c r="B9" s="40" t="s">
        <v>201</v>
      </c>
      <c r="C9" s="329" t="s">
        <v>400</v>
      </c>
      <c r="D9" s="330"/>
      <c r="E9" s="330"/>
      <c r="F9" s="331"/>
      <c r="G9" s="43"/>
      <c r="J9" s="43"/>
      <c r="K9" s="166"/>
      <c r="L9" s="166"/>
      <c r="M9" s="166"/>
      <c r="N9" s="166"/>
      <c r="O9" s="166"/>
      <c r="P9" s="166"/>
      <c r="Q9" s="166"/>
      <c r="R9" s="166"/>
      <c r="S9" s="166"/>
      <c r="T9" s="166"/>
      <c r="U9" s="166"/>
      <c r="V9" s="166"/>
      <c r="W9" s="166"/>
      <c r="X9" s="166"/>
      <c r="Y9" s="166"/>
      <c r="Z9" s="166"/>
    </row>
    <row r="10" spans="2:26" s="5" customFormat="1" ht="54" customHeight="1" thickBot="1">
      <c r="B10" s="40" t="s">
        <v>202</v>
      </c>
      <c r="C10" s="329" t="s">
        <v>402</v>
      </c>
      <c r="D10" s="330"/>
      <c r="E10" s="330"/>
      <c r="F10" s="331"/>
      <c r="G10" s="43"/>
      <c r="J10" s="43"/>
      <c r="K10" s="44"/>
      <c r="L10" s="44"/>
      <c r="M10" s="44"/>
      <c r="N10" s="44"/>
      <c r="O10" s="44"/>
      <c r="P10" s="44"/>
      <c r="Q10" s="44"/>
      <c r="R10" s="44"/>
      <c r="S10" s="44"/>
      <c r="T10" s="44"/>
      <c r="U10" s="44"/>
      <c r="V10" s="44"/>
      <c r="W10" s="44"/>
      <c r="X10" s="44"/>
      <c r="Y10" s="44"/>
      <c r="Z10" s="44"/>
    </row>
    <row r="11" s="5" customFormat="1" ht="55.5" customHeight="1"/>
    <row r="12" spans="1:26" s="202" customFormat="1" ht="35.25" customHeight="1">
      <c r="A12" s="346" t="s">
        <v>160</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row>
    <row r="13" spans="1:26" s="203" customFormat="1" ht="42.75" customHeight="1">
      <c r="A13" s="335" t="s">
        <v>123</v>
      </c>
      <c r="B13" s="335" t="s">
        <v>231</v>
      </c>
      <c r="C13" s="335"/>
      <c r="D13" s="335"/>
      <c r="E13" s="335"/>
      <c r="F13" s="335" t="s">
        <v>164</v>
      </c>
      <c r="G13" s="338" t="s">
        <v>124</v>
      </c>
      <c r="H13" s="340"/>
      <c r="I13" s="335" t="s">
        <v>233</v>
      </c>
      <c r="J13" s="335" t="s">
        <v>142</v>
      </c>
      <c r="K13" s="335" t="s">
        <v>235</v>
      </c>
      <c r="L13" s="338" t="s">
        <v>379</v>
      </c>
      <c r="M13" s="339"/>
      <c r="N13" s="339"/>
      <c r="O13" s="339"/>
      <c r="P13" s="339"/>
      <c r="Q13" s="339"/>
      <c r="R13" s="339"/>
      <c r="S13" s="339"/>
      <c r="T13" s="339"/>
      <c r="U13" s="339"/>
      <c r="V13" s="339"/>
      <c r="W13" s="339"/>
      <c r="X13" s="339"/>
      <c r="Y13" s="339"/>
      <c r="Z13" s="340"/>
    </row>
    <row r="14" spans="1:26" s="203" customFormat="1" ht="45">
      <c r="A14" s="335"/>
      <c r="B14" s="201" t="s">
        <v>230</v>
      </c>
      <c r="C14" s="201" t="s">
        <v>126</v>
      </c>
      <c r="D14" s="201" t="s">
        <v>205</v>
      </c>
      <c r="E14" s="201" t="s">
        <v>206</v>
      </c>
      <c r="F14" s="335"/>
      <c r="G14" s="201" t="s">
        <v>178</v>
      </c>
      <c r="H14" s="201" t="s">
        <v>125</v>
      </c>
      <c r="I14" s="335"/>
      <c r="J14" s="335"/>
      <c r="K14" s="335"/>
      <c r="L14" s="169" t="s">
        <v>135</v>
      </c>
      <c r="M14" s="169" t="s">
        <v>136</v>
      </c>
      <c r="N14" s="169" t="s">
        <v>132</v>
      </c>
      <c r="O14" s="169" t="s">
        <v>133</v>
      </c>
      <c r="P14" s="169" t="s">
        <v>134</v>
      </c>
      <c r="Q14" s="169" t="s">
        <v>101</v>
      </c>
      <c r="R14" s="169" t="s">
        <v>102</v>
      </c>
      <c r="S14" s="169" t="s">
        <v>103</v>
      </c>
      <c r="T14" s="169" t="s">
        <v>104</v>
      </c>
      <c r="U14" s="169" t="s">
        <v>105</v>
      </c>
      <c r="V14" s="169" t="s">
        <v>106</v>
      </c>
      <c r="W14" s="169" t="s">
        <v>107</v>
      </c>
      <c r="X14" s="169" t="s">
        <v>147</v>
      </c>
      <c r="Y14" s="353" t="s">
        <v>159</v>
      </c>
      <c r="Z14" s="353"/>
    </row>
    <row r="15" spans="1:26" s="207" customFormat="1" ht="69" customHeight="1">
      <c r="A15" s="324">
        <f>+'20'!C9</f>
        <v>20</v>
      </c>
      <c r="B15" s="325" t="s">
        <v>358</v>
      </c>
      <c r="C15" s="328" t="s">
        <v>362</v>
      </c>
      <c r="D15" s="328" t="s">
        <v>373</v>
      </c>
      <c r="E15" s="328" t="s">
        <v>454</v>
      </c>
      <c r="F15" s="328" t="s">
        <v>174</v>
      </c>
      <c r="G15" s="348" t="s">
        <v>456</v>
      </c>
      <c r="H15" s="324" t="str">
        <f>+'20'!C13</f>
        <v>5. Ser transparente, incluyente, equitativa en género y garantista de la participación e involucramiento ciudadanos y del sectro privado</v>
      </c>
      <c r="I15" s="351" t="str">
        <f>+'20'!F9</f>
        <v>Implementar el 100% de la estrategia para la sostenibilidad del subsistema de Responsabilidad Social</v>
      </c>
      <c r="J15" s="324" t="str">
        <f>+'20'!C15</f>
        <v>Seguimiento al 100% de la estrategia de sostenibilidad del SRS</v>
      </c>
      <c r="K15" s="259" t="str">
        <f>+'20'!C22</f>
        <v>Porcentaje de avance de  en actividades ejecutadas</v>
      </c>
      <c r="L15" s="204">
        <f>+'20'!C30</f>
        <v>0</v>
      </c>
      <c r="M15" s="204">
        <f>+'20'!C31</f>
        <v>0</v>
      </c>
      <c r="N15" s="204">
        <f>+'20'!C32</f>
        <v>0.1818</v>
      </c>
      <c r="O15" s="204">
        <f>+'20'!C33</f>
        <v>0</v>
      </c>
      <c r="P15" s="204">
        <f>+'20'!C34</f>
        <v>0</v>
      </c>
      <c r="Q15" s="204">
        <f>+'20'!C35</f>
        <v>0</v>
      </c>
      <c r="R15" s="204">
        <f>+'20'!C36</f>
        <v>0</v>
      </c>
      <c r="S15" s="204">
        <f>+'20'!C37</f>
        <v>0</v>
      </c>
      <c r="T15" s="204">
        <f>+'20'!C38</f>
        <v>0</v>
      </c>
      <c r="U15" s="204">
        <f>+'20'!C39</f>
        <v>0</v>
      </c>
      <c r="V15" s="204">
        <f>+'20'!C40</f>
        <v>0</v>
      </c>
      <c r="W15" s="204">
        <f>+'20'!C41</f>
        <v>0</v>
      </c>
      <c r="X15" s="205">
        <f>SUM(L15:W15)</f>
        <v>0.1818</v>
      </c>
      <c r="Y15" s="352" t="str">
        <f>+'20'!C49</f>
        <v>En el marco de la Implementación de la estrategia para la sostenibilidad del subsistema de Responsabilidad Social, el proceso ha fortalecido lo relacionado al talento humano incoprorado mediante la modalidad de contratos de prestación de servicios, durante el primer trimestre del año.
Asi mismo, se han programado las acciones que deberan ser adelantadas durante la presente vigencia.</v>
      </c>
      <c r="Z15" s="352"/>
    </row>
    <row r="16" spans="1:26" s="207" customFormat="1" ht="59.25" customHeight="1">
      <c r="A16" s="324"/>
      <c r="B16" s="326"/>
      <c r="C16" s="328"/>
      <c r="D16" s="328"/>
      <c r="E16" s="328"/>
      <c r="F16" s="328"/>
      <c r="G16" s="349"/>
      <c r="H16" s="324"/>
      <c r="I16" s="351"/>
      <c r="J16" s="324"/>
      <c r="K16" s="259" t="str">
        <f>+'20'!F22</f>
        <v>Porcentaje de avance de actividades programadas en la vigencia</v>
      </c>
      <c r="L16" s="204">
        <f>+'20'!E30</f>
        <v>0</v>
      </c>
      <c r="M16" s="204">
        <f>+'20'!E31</f>
        <v>0</v>
      </c>
      <c r="N16" s="204">
        <f>+'20'!E32</f>
        <v>0.2</v>
      </c>
      <c r="O16" s="204">
        <f>+'20'!E33</f>
        <v>0.15</v>
      </c>
      <c r="P16" s="204">
        <f>+'20'!E34</f>
        <v>0.2</v>
      </c>
      <c r="Q16" s="204">
        <f>+'20'!E35</f>
        <v>0.2</v>
      </c>
      <c r="R16" s="204">
        <f>+'20'!E36</f>
        <v>0.1</v>
      </c>
      <c r="S16" s="204">
        <f>+'20'!E37</f>
        <v>0</v>
      </c>
      <c r="T16" s="204">
        <f>+'20'!E38</f>
        <v>0.05</v>
      </c>
      <c r="U16" s="204">
        <f>+'20'!E39</f>
        <v>0.1</v>
      </c>
      <c r="V16" s="204">
        <f>+'20'!E40</f>
        <v>0</v>
      </c>
      <c r="W16" s="204">
        <f>+'20'!E41</f>
        <v>0</v>
      </c>
      <c r="X16" s="206">
        <f>SUM(L16:W16)</f>
        <v>1</v>
      </c>
      <c r="Y16" s="352"/>
      <c r="Z16" s="352"/>
    </row>
    <row r="17" spans="1:26" s="207" customFormat="1" ht="60.75" customHeight="1">
      <c r="A17" s="324"/>
      <c r="B17" s="327"/>
      <c r="C17" s="328"/>
      <c r="D17" s="328"/>
      <c r="E17" s="328"/>
      <c r="F17" s="328"/>
      <c r="G17" s="350"/>
      <c r="H17" s="324"/>
      <c r="I17" s="351"/>
      <c r="J17" s="324"/>
      <c r="K17" s="208" t="s">
        <v>236</v>
      </c>
      <c r="L17" s="209" t="e">
        <f>+L15/L16</f>
        <v>#DIV/0!</v>
      </c>
      <c r="M17" s="209" t="e">
        <f aca="true" t="shared" si="0" ref="M17:X17">+M15/M16</f>
        <v>#DIV/0!</v>
      </c>
      <c r="N17" s="209">
        <f t="shared" si="0"/>
        <v>0.9089999999999999</v>
      </c>
      <c r="O17" s="209">
        <f t="shared" si="0"/>
        <v>0</v>
      </c>
      <c r="P17" s="209">
        <f t="shared" si="0"/>
        <v>0</v>
      </c>
      <c r="Q17" s="209">
        <f t="shared" si="0"/>
        <v>0</v>
      </c>
      <c r="R17" s="209">
        <f t="shared" si="0"/>
        <v>0</v>
      </c>
      <c r="S17" s="209" t="e">
        <f t="shared" si="0"/>
        <v>#DIV/0!</v>
      </c>
      <c r="T17" s="209">
        <f t="shared" si="0"/>
        <v>0</v>
      </c>
      <c r="U17" s="209">
        <f t="shared" si="0"/>
        <v>0</v>
      </c>
      <c r="V17" s="209" t="e">
        <f t="shared" si="0"/>
        <v>#DIV/0!</v>
      </c>
      <c r="W17" s="209" t="e">
        <f t="shared" si="0"/>
        <v>#DIV/0!</v>
      </c>
      <c r="X17" s="209">
        <f t="shared" si="0"/>
        <v>0.1818</v>
      </c>
      <c r="Y17" s="352"/>
      <c r="Z17" s="352"/>
    </row>
    <row r="18" spans="1:26" s="207" customFormat="1" ht="69" customHeight="1">
      <c r="A18" s="324">
        <f>+'21'!C9</f>
        <v>21</v>
      </c>
      <c r="B18" s="325" t="s">
        <v>358</v>
      </c>
      <c r="C18" s="328" t="s">
        <v>362</v>
      </c>
      <c r="D18" s="328" t="s">
        <v>373</v>
      </c>
      <c r="E18" s="328" t="s">
        <v>454</v>
      </c>
      <c r="F18" s="328" t="s">
        <v>174</v>
      </c>
      <c r="G18" s="348" t="s">
        <v>456</v>
      </c>
      <c r="H18" s="324" t="s">
        <v>305</v>
      </c>
      <c r="I18" s="351" t="str">
        <f>+'21'!F9</f>
        <v>Desarrollar el 100% del Plan anual estratégico de comunicaciones, integrando canales tradicionales y digitales.</v>
      </c>
      <c r="J18" s="324" t="str">
        <f>+'21'!C15</f>
        <v>Seguimiento al Plan anual estratégico de comunicaciones</v>
      </c>
      <c r="K18" s="259" t="str">
        <f>+'21'!C22</f>
        <v>Porcentaje de avance en actividades ejecutadas</v>
      </c>
      <c r="L18" s="204">
        <f>+'21'!C30</f>
        <v>0</v>
      </c>
      <c r="M18" s="204">
        <f>+'21'!C31</f>
        <v>0</v>
      </c>
      <c r="N18" s="204">
        <f>+'21'!C32</f>
        <v>0</v>
      </c>
      <c r="O18" s="204">
        <f>+'21'!C33</f>
        <v>0</v>
      </c>
      <c r="P18" s="204">
        <f>+'21'!C34</f>
        <v>0</v>
      </c>
      <c r="Q18" s="204">
        <f>+'21'!C35</f>
        <v>0</v>
      </c>
      <c r="R18" s="204">
        <f>+'21'!C36</f>
        <v>0</v>
      </c>
      <c r="S18" s="204">
        <f>+'21'!C37</f>
        <v>0</v>
      </c>
      <c r="T18" s="204">
        <f>+'21'!C38</f>
        <v>0</v>
      </c>
      <c r="U18" s="204">
        <f>+'21'!C39</f>
        <v>0</v>
      </c>
      <c r="V18" s="204">
        <f>+'21'!C40</f>
        <v>0</v>
      </c>
      <c r="W18" s="204">
        <f>+'21'!C40</f>
        <v>0</v>
      </c>
      <c r="X18" s="205">
        <f>SUM(L18:W18)</f>
        <v>0</v>
      </c>
      <c r="Y18" s="352" t="str">
        <f>+'21'!C49</f>
        <v>Durante el primer trimestre de la presente vigencia, se han realizado las acciones relaciondas con la planeación y estructuración de los procesos contractuales requeridos, para la ejecución del Plan anual estratégico de comunicaciones, integrando canales tradicionales y digitales para el año 2017</v>
      </c>
      <c r="Z18" s="352"/>
    </row>
    <row r="19" spans="1:26" s="207" customFormat="1" ht="59.25" customHeight="1">
      <c r="A19" s="324"/>
      <c r="B19" s="326"/>
      <c r="C19" s="328"/>
      <c r="D19" s="328"/>
      <c r="E19" s="328"/>
      <c r="F19" s="328"/>
      <c r="G19" s="349"/>
      <c r="H19" s="324"/>
      <c r="I19" s="351"/>
      <c r="J19" s="324"/>
      <c r="K19" s="259" t="str">
        <f>+'21'!F22</f>
        <v>Porcentaje total  de avance de actividades programadas en la vigencia</v>
      </c>
      <c r="L19" s="204">
        <f>+'21'!E30</f>
        <v>0</v>
      </c>
      <c r="M19" s="204">
        <f>+'21'!E31</f>
        <v>0</v>
      </c>
      <c r="N19" s="204">
        <f>+'21'!E32</f>
        <v>0</v>
      </c>
      <c r="O19" s="204">
        <f>+'21'!E33</f>
        <v>0.6</v>
      </c>
      <c r="P19" s="204">
        <f>+'21'!E34</f>
        <v>0.2</v>
      </c>
      <c r="Q19" s="204">
        <f>+'21'!E35</f>
        <v>0</v>
      </c>
      <c r="R19" s="204">
        <f>+'21'!E36</f>
        <v>0</v>
      </c>
      <c r="S19" s="204">
        <f>+'21'!E37</f>
        <v>0</v>
      </c>
      <c r="T19" s="204">
        <f>+'21'!E38</f>
        <v>0</v>
      </c>
      <c r="U19" s="204">
        <f>+'21'!E39</f>
        <v>0</v>
      </c>
      <c r="V19" s="204">
        <f>+'21'!E40</f>
        <v>0</v>
      </c>
      <c r="W19" s="204">
        <f>+'21'!E41</f>
        <v>0.2</v>
      </c>
      <c r="X19" s="204">
        <f>SUM(L19:W19)</f>
        <v>1</v>
      </c>
      <c r="Y19" s="352"/>
      <c r="Z19" s="352"/>
    </row>
    <row r="20" spans="1:26" s="207" customFormat="1" ht="60.75" customHeight="1">
      <c r="A20" s="324"/>
      <c r="B20" s="327"/>
      <c r="C20" s="328"/>
      <c r="D20" s="328"/>
      <c r="E20" s="328"/>
      <c r="F20" s="328"/>
      <c r="G20" s="350"/>
      <c r="H20" s="324"/>
      <c r="I20" s="351"/>
      <c r="J20" s="324"/>
      <c r="K20" s="208" t="s">
        <v>236</v>
      </c>
      <c r="L20" s="260" t="e">
        <f>+L18/L19</f>
        <v>#DIV/0!</v>
      </c>
      <c r="M20" s="260" t="e">
        <f aca="true" t="shared" si="1" ref="M20:X20">+M18/M19</f>
        <v>#DIV/0!</v>
      </c>
      <c r="N20" s="260" t="e">
        <f t="shared" si="1"/>
        <v>#DIV/0!</v>
      </c>
      <c r="O20" s="260">
        <f t="shared" si="1"/>
        <v>0</v>
      </c>
      <c r="P20" s="260">
        <f t="shared" si="1"/>
        <v>0</v>
      </c>
      <c r="Q20" s="260" t="e">
        <f t="shared" si="1"/>
        <v>#DIV/0!</v>
      </c>
      <c r="R20" s="260" t="e">
        <f t="shared" si="1"/>
        <v>#DIV/0!</v>
      </c>
      <c r="S20" s="260" t="e">
        <f t="shared" si="1"/>
        <v>#DIV/0!</v>
      </c>
      <c r="T20" s="260" t="e">
        <f t="shared" si="1"/>
        <v>#DIV/0!</v>
      </c>
      <c r="U20" s="260" t="e">
        <f t="shared" si="1"/>
        <v>#DIV/0!</v>
      </c>
      <c r="V20" s="260" t="e">
        <f t="shared" si="1"/>
        <v>#DIV/0!</v>
      </c>
      <c r="W20" s="260">
        <f t="shared" si="1"/>
        <v>0</v>
      </c>
      <c r="X20" s="260">
        <f t="shared" si="1"/>
        <v>0</v>
      </c>
      <c r="Y20" s="352"/>
      <c r="Z20" s="352"/>
    </row>
  </sheetData>
  <sheetProtection/>
  <mergeCells count="45">
    <mergeCell ref="G18:G20"/>
    <mergeCell ref="H18:H20"/>
    <mergeCell ref="I18:I20"/>
    <mergeCell ref="J18:J20"/>
    <mergeCell ref="Y18:Z20"/>
    <mergeCell ref="C9:F9"/>
    <mergeCell ref="Y14:Z14"/>
    <mergeCell ref="J13:J14"/>
    <mergeCell ref="Y15:Z17"/>
    <mergeCell ref="E15:E17"/>
    <mergeCell ref="A18:A20"/>
    <mergeCell ref="B18:B20"/>
    <mergeCell ref="C18:C20"/>
    <mergeCell ref="D18:D20"/>
    <mergeCell ref="E18:E20"/>
    <mergeCell ref="F18:F20"/>
    <mergeCell ref="K8:Z8"/>
    <mergeCell ref="A12:Z12"/>
    <mergeCell ref="Y1:Z4"/>
    <mergeCell ref="K13:K14"/>
    <mergeCell ref="F13:F14"/>
    <mergeCell ref="F15:F17"/>
    <mergeCell ref="G15:G17"/>
    <mergeCell ref="H15:H17"/>
    <mergeCell ref="I15:I17"/>
    <mergeCell ref="J15:J17"/>
    <mergeCell ref="I13:I14"/>
    <mergeCell ref="C2:X2"/>
    <mergeCell ref="A1:B4"/>
    <mergeCell ref="C1:X1"/>
    <mergeCell ref="C3:X3"/>
    <mergeCell ref="L13:Z13"/>
    <mergeCell ref="C4:J4"/>
    <mergeCell ref="G13:H13"/>
    <mergeCell ref="K4:X4"/>
    <mergeCell ref="K7:Z7"/>
    <mergeCell ref="A15:A17"/>
    <mergeCell ref="B15:B17"/>
    <mergeCell ref="C15:C17"/>
    <mergeCell ref="D15:D17"/>
    <mergeCell ref="C7:F7"/>
    <mergeCell ref="C8:F8"/>
    <mergeCell ref="C10:F10"/>
    <mergeCell ref="A13:A14"/>
    <mergeCell ref="B13:E13"/>
  </mergeCells>
  <printOptions/>
  <pageMargins left="0.7086614173228347" right="0.7086614173228347" top="0.7480314960629921" bottom="0.7480314960629921" header="0.31496062992125984" footer="0.31496062992125984"/>
  <pageSetup horizontalDpi="600" verticalDpi="600" orientation="landscape" scale="40"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B26"/>
  <sheetViews>
    <sheetView showGridLines="0" zoomScale="70" zoomScaleNormal="70" zoomScaleSheetLayoutView="80" workbookViewId="0" topLeftCell="A1">
      <selection activeCell="A24" sqref="A24"/>
    </sheetView>
  </sheetViews>
  <sheetFormatPr defaultColWidth="11.421875" defaultRowHeight="15"/>
  <cols>
    <col min="1" max="1" width="1.8515625" style="12" customWidth="1"/>
    <col min="2" max="2" width="11.00390625" style="12" customWidth="1"/>
    <col min="3" max="3" width="13.140625" style="12" customWidth="1"/>
    <col min="4" max="4" width="17.00390625" style="12" customWidth="1"/>
    <col min="5" max="5" width="16.57421875" style="12" customWidth="1"/>
    <col min="6" max="6" width="27.28125" style="12" customWidth="1"/>
    <col min="7" max="11" width="24.8515625" style="12" customWidth="1"/>
    <col min="12" max="12" width="16.140625" style="12" customWidth="1"/>
    <col min="13" max="13" width="23.28125" style="12" bestFit="1" customWidth="1"/>
    <col min="14" max="16" width="20.421875" style="12" customWidth="1"/>
    <col min="17" max="25" width="11.7109375" style="12" customWidth="1"/>
    <col min="26" max="26" width="21.28125" style="12" customWidth="1"/>
    <col min="27" max="27" width="19.00390625" style="12" customWidth="1"/>
    <col min="28" max="28" width="18.28125" style="12" customWidth="1"/>
    <col min="29" max="16384" width="11.421875" style="12" customWidth="1"/>
  </cols>
  <sheetData>
    <row r="1" spans="2:28" s="17" customFormat="1" ht="39.75" customHeight="1">
      <c r="B1" s="337"/>
      <c r="C1" s="337"/>
      <c r="D1" s="371" t="s">
        <v>144</v>
      </c>
      <c r="E1" s="372"/>
      <c r="F1" s="372"/>
      <c r="G1" s="372"/>
      <c r="H1" s="372"/>
      <c r="I1" s="372"/>
      <c r="J1" s="372"/>
      <c r="K1" s="372"/>
      <c r="L1" s="372"/>
      <c r="M1" s="372"/>
      <c r="N1" s="372"/>
      <c r="O1" s="372"/>
      <c r="P1" s="372"/>
      <c r="Q1" s="372"/>
      <c r="R1" s="372"/>
      <c r="S1" s="372"/>
      <c r="T1" s="372"/>
      <c r="U1" s="372"/>
      <c r="V1" s="372"/>
      <c r="W1" s="372"/>
      <c r="X1" s="372"/>
      <c r="Y1" s="372"/>
      <c r="Z1" s="373"/>
      <c r="AA1" s="365"/>
      <c r="AB1" s="366"/>
    </row>
    <row r="2" spans="2:28" s="17" customFormat="1" ht="40.5" customHeight="1">
      <c r="B2" s="337"/>
      <c r="C2" s="337"/>
      <c r="D2" s="371" t="s">
        <v>145</v>
      </c>
      <c r="E2" s="372"/>
      <c r="F2" s="372"/>
      <c r="G2" s="372"/>
      <c r="H2" s="372"/>
      <c r="I2" s="372"/>
      <c r="J2" s="372"/>
      <c r="K2" s="372"/>
      <c r="L2" s="372"/>
      <c r="M2" s="372"/>
      <c r="N2" s="372"/>
      <c r="O2" s="372"/>
      <c r="P2" s="372"/>
      <c r="Q2" s="372"/>
      <c r="R2" s="372"/>
      <c r="S2" s="372"/>
      <c r="T2" s="372"/>
      <c r="U2" s="372"/>
      <c r="V2" s="372"/>
      <c r="W2" s="372"/>
      <c r="X2" s="372"/>
      <c r="Y2" s="372"/>
      <c r="Z2" s="373"/>
      <c r="AA2" s="367"/>
      <c r="AB2" s="368"/>
    </row>
    <row r="3" spans="2:28" s="17" customFormat="1" ht="42.75" customHeight="1">
      <c r="B3" s="337"/>
      <c r="C3" s="337"/>
      <c r="D3" s="371" t="s">
        <v>146</v>
      </c>
      <c r="E3" s="372"/>
      <c r="F3" s="372"/>
      <c r="G3" s="372"/>
      <c r="H3" s="372"/>
      <c r="I3" s="372"/>
      <c r="J3" s="372"/>
      <c r="K3" s="372"/>
      <c r="L3" s="372"/>
      <c r="M3" s="372"/>
      <c r="N3" s="372"/>
      <c r="O3" s="372"/>
      <c r="P3" s="372"/>
      <c r="Q3" s="372"/>
      <c r="R3" s="372"/>
      <c r="S3" s="372"/>
      <c r="T3" s="372"/>
      <c r="U3" s="372"/>
      <c r="V3" s="372"/>
      <c r="W3" s="372"/>
      <c r="X3" s="372"/>
      <c r="Y3" s="372"/>
      <c r="Z3" s="373"/>
      <c r="AA3" s="367"/>
      <c r="AB3" s="368"/>
    </row>
    <row r="4" spans="2:28" s="17" customFormat="1" ht="33.75" customHeight="1">
      <c r="B4" s="337"/>
      <c r="C4" s="337"/>
      <c r="D4" s="341" t="s">
        <v>204</v>
      </c>
      <c r="E4" s="342"/>
      <c r="F4" s="342"/>
      <c r="G4" s="342"/>
      <c r="H4" s="342"/>
      <c r="I4" s="342"/>
      <c r="J4" s="342"/>
      <c r="K4" s="342"/>
      <c r="L4" s="342"/>
      <c r="M4" s="374"/>
      <c r="N4" s="375" t="s">
        <v>239</v>
      </c>
      <c r="O4" s="376"/>
      <c r="P4" s="376"/>
      <c r="Q4" s="376"/>
      <c r="R4" s="376"/>
      <c r="S4" s="376"/>
      <c r="T4" s="376"/>
      <c r="U4" s="376"/>
      <c r="V4" s="376"/>
      <c r="W4" s="376"/>
      <c r="X4" s="376"/>
      <c r="Y4" s="376"/>
      <c r="Z4" s="377"/>
      <c r="AA4" s="369"/>
      <c r="AB4" s="370"/>
    </row>
    <row r="5" spans="2:28" s="17" customFormat="1" ht="33.75" customHeight="1" thickBot="1">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13" s="5" customFormat="1" ht="66" customHeight="1" thickBot="1">
      <c r="A6" s="11"/>
      <c r="B6" s="354" t="s">
        <v>131</v>
      </c>
      <c r="C6" s="355"/>
      <c r="D6" s="354" t="str">
        <f>+'Sección 1. Metas - Magnitud'!C7</f>
        <v>585 - SISTEMA DISTRITAL DE INFORMACIÓN PARA LA MOVILIDAD</v>
      </c>
      <c r="E6" s="358"/>
      <c r="F6" s="355"/>
      <c r="G6" s="10"/>
      <c r="H6" s="10"/>
      <c r="I6" s="10"/>
      <c r="J6" s="10"/>
      <c r="K6" s="10"/>
      <c r="L6" s="10"/>
      <c r="M6" s="10"/>
    </row>
    <row r="7" spans="1:6" ht="45.75" customHeight="1" thickBot="1">
      <c r="A7" s="9"/>
      <c r="B7" s="356" t="s">
        <v>0</v>
      </c>
      <c r="C7" s="357"/>
      <c r="D7" s="354" t="str">
        <f>+'Sección 1. Metas - Magnitud'!C8</f>
        <v>SUBSECRETARÍA DE GESTIÓN CORPORATIVA
OFICINA ASESORA DE COMUNICACIONES</v>
      </c>
      <c r="E7" s="358"/>
      <c r="F7" s="355"/>
    </row>
    <row r="8" spans="1:6" ht="56.25" customHeight="1" thickBot="1">
      <c r="A8" s="9"/>
      <c r="B8" s="329" t="s">
        <v>201</v>
      </c>
      <c r="C8" s="331"/>
      <c r="D8" s="354" t="str">
        <f>+'Sección 1. Metas - Magnitud'!C9</f>
        <v>SUBSECRETARÍA DE GESTIÓN CORPORATIVA</v>
      </c>
      <c r="E8" s="358"/>
      <c r="F8" s="355"/>
    </row>
    <row r="9" spans="1:6" ht="45.75" customHeight="1" thickBot="1">
      <c r="A9" s="9"/>
      <c r="B9" s="329" t="s">
        <v>202</v>
      </c>
      <c r="C9" s="331"/>
      <c r="D9" s="354" t="str">
        <f>+'Sección 1. Metas - Magnitud'!C10</f>
        <v>NASLY JENNIFER RUÍZ GONZÁLEZ</v>
      </c>
      <c r="E9" s="358"/>
      <c r="F9" s="355"/>
    </row>
    <row r="10" spans="1:6" s="49" customFormat="1" ht="38.25" customHeight="1">
      <c r="A10" s="46"/>
      <c r="B10" s="47"/>
      <c r="C10" s="48"/>
      <c r="D10" s="48"/>
      <c r="E10" s="48"/>
      <c r="F10" s="46"/>
    </row>
    <row r="11" spans="2:28" s="45" customFormat="1" ht="36.75" customHeight="1">
      <c r="B11" s="360" t="s">
        <v>213</v>
      </c>
      <c r="C11" s="360"/>
      <c r="D11" s="360"/>
      <c r="E11" s="360"/>
      <c r="F11" s="360"/>
      <c r="G11" s="360"/>
      <c r="H11" s="360"/>
      <c r="I11" s="360"/>
      <c r="J11" s="360"/>
      <c r="K11" s="360"/>
      <c r="L11" s="360"/>
      <c r="M11" s="360"/>
      <c r="N11" s="359" t="s">
        <v>219</v>
      </c>
      <c r="O11" s="359"/>
      <c r="P11" s="359"/>
      <c r="Q11" s="359"/>
      <c r="R11" s="359"/>
      <c r="S11" s="359"/>
      <c r="T11" s="359"/>
      <c r="U11" s="359"/>
      <c r="V11" s="359"/>
      <c r="W11" s="359"/>
      <c r="X11" s="359"/>
      <c r="Y11" s="359"/>
      <c r="Z11" s="359"/>
      <c r="AA11" s="359" t="s">
        <v>220</v>
      </c>
      <c r="AB11" s="359"/>
    </row>
    <row r="12" spans="2:28" s="45" customFormat="1" ht="38.25" customHeight="1">
      <c r="B12" s="170" t="s">
        <v>123</v>
      </c>
      <c r="C12" s="170" t="s">
        <v>5</v>
      </c>
      <c r="D12" s="170" t="s">
        <v>245</v>
      </c>
      <c r="E12" s="170" t="s">
        <v>210</v>
      </c>
      <c r="F12" s="170" t="s">
        <v>211</v>
      </c>
      <c r="G12" s="170" t="s">
        <v>247</v>
      </c>
      <c r="H12" s="170" t="s">
        <v>248</v>
      </c>
      <c r="I12" s="170" t="s">
        <v>249</v>
      </c>
      <c r="J12" s="170" t="s">
        <v>250</v>
      </c>
      <c r="K12" s="170" t="s">
        <v>251</v>
      </c>
      <c r="L12" s="168" t="s">
        <v>161</v>
      </c>
      <c r="M12" s="168" t="s">
        <v>162</v>
      </c>
      <c r="N12" s="173" t="s">
        <v>141</v>
      </c>
      <c r="O12" s="173" t="s">
        <v>137</v>
      </c>
      <c r="P12" s="173" t="s">
        <v>138</v>
      </c>
      <c r="Q12" s="173" t="s">
        <v>139</v>
      </c>
      <c r="R12" s="173" t="s">
        <v>140</v>
      </c>
      <c r="S12" s="173" t="s">
        <v>113</v>
      </c>
      <c r="T12" s="173" t="s">
        <v>114</v>
      </c>
      <c r="U12" s="173" t="s">
        <v>115</v>
      </c>
      <c r="V12" s="173" t="s">
        <v>116</v>
      </c>
      <c r="W12" s="173" t="s">
        <v>117</v>
      </c>
      <c r="X12" s="173" t="s">
        <v>118</v>
      </c>
      <c r="Y12" s="173" t="s">
        <v>119</v>
      </c>
      <c r="Z12" s="173" t="s">
        <v>221</v>
      </c>
      <c r="AA12" s="173" t="s">
        <v>108</v>
      </c>
      <c r="AB12" s="173" t="s">
        <v>109</v>
      </c>
    </row>
    <row r="13" spans="2:28" s="41" customFormat="1" ht="57" customHeight="1">
      <c r="B13" s="361">
        <f>+'Sección 1. Metas - Magnitud'!A15</f>
        <v>20</v>
      </c>
      <c r="C13" s="362" t="str">
        <f>+'Sección 1. Metas - Magnitud'!$I$15</f>
        <v>Implementar el 100% de la estrategia para la sostenibilidad del subsistema de Responsabilidad Social</v>
      </c>
      <c r="D13" s="363" t="str">
        <f>+'20'!H16</f>
        <v>Constante</v>
      </c>
      <c r="E13" s="177" t="s">
        <v>127</v>
      </c>
      <c r="F13" s="298">
        <v>1</v>
      </c>
      <c r="G13" s="299">
        <v>0.9</v>
      </c>
      <c r="H13" s="300">
        <v>1</v>
      </c>
      <c r="I13" s="300">
        <v>1</v>
      </c>
      <c r="J13" s="300">
        <v>1</v>
      </c>
      <c r="K13" s="300">
        <v>1</v>
      </c>
      <c r="L13" s="319" t="s">
        <v>163</v>
      </c>
      <c r="M13" s="319" t="s">
        <v>163</v>
      </c>
      <c r="N13" s="195">
        <f>+'Sección 1. Metas - Magnitud'!L15</f>
        <v>0</v>
      </c>
      <c r="O13" s="195">
        <f>+'Sección 1. Metas - Magnitud'!M15</f>
        <v>0</v>
      </c>
      <c r="P13" s="195">
        <f>+'Sección 1. Metas - Magnitud'!N15</f>
        <v>0.1818</v>
      </c>
      <c r="Q13" s="195">
        <f>+'Sección 1. Metas - Magnitud'!O15</f>
        <v>0</v>
      </c>
      <c r="R13" s="195">
        <f>+'Sección 1. Metas - Magnitud'!P15</f>
        <v>0</v>
      </c>
      <c r="S13" s="195">
        <f>+'Sección 1. Metas - Magnitud'!Q15</f>
        <v>0</v>
      </c>
      <c r="T13" s="195">
        <f>+'Sección 1. Metas - Magnitud'!R15</f>
        <v>0</v>
      </c>
      <c r="U13" s="195">
        <f>+'Sección 1. Metas - Magnitud'!S15</f>
        <v>0</v>
      </c>
      <c r="V13" s="195">
        <f>+'Sección 1. Metas - Magnitud'!T15</f>
        <v>0</v>
      </c>
      <c r="W13" s="195">
        <f>+'Sección 1. Metas - Magnitud'!U15</f>
        <v>0</v>
      </c>
      <c r="X13" s="195">
        <f>+'Sección 1. Metas - Magnitud'!V15</f>
        <v>0</v>
      </c>
      <c r="Y13" s="195">
        <f>+'Sección 1. Metas - Magnitud'!W15</f>
        <v>0</v>
      </c>
      <c r="Z13" s="175">
        <f>+SUM(N13:Y13)</f>
        <v>0.1818</v>
      </c>
      <c r="AA13" s="364">
        <f>+Z13/H13</f>
        <v>0.1818</v>
      </c>
      <c r="AB13" s="364">
        <f>+AA13/F13</f>
        <v>0.1818</v>
      </c>
    </row>
    <row r="14" spans="2:28" s="41" customFormat="1" ht="57" customHeight="1">
      <c r="B14" s="361"/>
      <c r="C14" s="362"/>
      <c r="D14" s="363"/>
      <c r="E14" s="171" t="s">
        <v>128</v>
      </c>
      <c r="F14" s="196">
        <f>+SUM(G14:K14)</f>
        <v>2643135581.25452</v>
      </c>
      <c r="G14" s="302">
        <v>55157200</v>
      </c>
      <c r="H14" s="285">
        <v>1711527000</v>
      </c>
      <c r="I14" s="285">
        <v>265016609.1179576</v>
      </c>
      <c r="J14" s="285">
        <v>294259737.0938444</v>
      </c>
      <c r="K14" s="285">
        <v>317175035.042718</v>
      </c>
      <c r="L14" s="319" t="s">
        <v>163</v>
      </c>
      <c r="M14" s="319" t="s">
        <v>163</v>
      </c>
      <c r="N14" s="198">
        <v>62880000</v>
      </c>
      <c r="O14" s="198">
        <v>7520900</v>
      </c>
      <c r="P14" s="198">
        <v>339033333</v>
      </c>
      <c r="Q14" s="198"/>
      <c r="R14" s="198"/>
      <c r="S14" s="198"/>
      <c r="T14" s="198"/>
      <c r="U14" s="198"/>
      <c r="V14" s="198"/>
      <c r="W14" s="198"/>
      <c r="X14" s="198"/>
      <c r="Y14" s="198"/>
      <c r="Z14" s="199">
        <f>+SUM(N14:Y14)</f>
        <v>409434233</v>
      </c>
      <c r="AA14" s="364"/>
      <c r="AB14" s="364"/>
    </row>
    <row r="15" spans="2:28" s="41" customFormat="1" ht="57" customHeight="1">
      <c r="B15" s="361"/>
      <c r="C15" s="362"/>
      <c r="D15" s="363"/>
      <c r="E15" s="177" t="s">
        <v>237</v>
      </c>
      <c r="F15" s="303">
        <f>+SUM(G15:K15)</f>
        <v>0</v>
      </c>
      <c r="G15" s="304">
        <v>0</v>
      </c>
      <c r="H15" s="304">
        <v>0</v>
      </c>
      <c r="I15" s="304">
        <v>0</v>
      </c>
      <c r="J15" s="304">
        <v>0</v>
      </c>
      <c r="K15" s="304">
        <v>0</v>
      </c>
      <c r="L15" s="319" t="s">
        <v>163</v>
      </c>
      <c r="M15" s="319" t="s">
        <v>163</v>
      </c>
      <c r="N15" s="195">
        <v>0</v>
      </c>
      <c r="O15" s="195">
        <v>0</v>
      </c>
      <c r="P15" s="195">
        <v>0</v>
      </c>
      <c r="Q15" s="195">
        <v>0</v>
      </c>
      <c r="R15" s="195">
        <v>0</v>
      </c>
      <c r="S15" s="195">
        <v>0</v>
      </c>
      <c r="T15" s="195">
        <v>0</v>
      </c>
      <c r="U15" s="195">
        <v>0</v>
      </c>
      <c r="V15" s="195">
        <v>0</v>
      </c>
      <c r="W15" s="195">
        <v>0</v>
      </c>
      <c r="X15" s="195">
        <v>0</v>
      </c>
      <c r="Y15" s="195">
        <v>0</v>
      </c>
      <c r="Z15" s="175">
        <f>+SUM(N15:Y15)</f>
        <v>0</v>
      </c>
      <c r="AA15" s="364"/>
      <c r="AB15" s="364"/>
    </row>
    <row r="16" spans="2:28" s="41" customFormat="1" ht="57" customHeight="1">
      <c r="B16" s="361"/>
      <c r="C16" s="362"/>
      <c r="D16" s="363"/>
      <c r="E16" s="191" t="s">
        <v>129</v>
      </c>
      <c r="F16" s="196">
        <f>+SUM(G16:K16)</f>
        <v>52198860</v>
      </c>
      <c r="G16" s="197">
        <v>0</v>
      </c>
      <c r="H16" s="301">
        <v>52198860</v>
      </c>
      <c r="I16" s="301">
        <v>0</v>
      </c>
      <c r="J16" s="301">
        <v>0</v>
      </c>
      <c r="K16" s="301">
        <v>0</v>
      </c>
      <c r="L16" s="320">
        <v>0</v>
      </c>
      <c r="M16" s="320">
        <f>+H16-L16</f>
        <v>52198860</v>
      </c>
      <c r="N16" s="198">
        <v>0</v>
      </c>
      <c r="O16" s="198">
        <v>28125210</v>
      </c>
      <c r="P16" s="198">
        <v>5644200</v>
      </c>
      <c r="Q16" s="198"/>
      <c r="R16" s="198"/>
      <c r="S16" s="198"/>
      <c r="T16" s="198"/>
      <c r="U16" s="198"/>
      <c r="V16" s="198"/>
      <c r="W16" s="198"/>
      <c r="X16" s="198"/>
      <c r="Y16" s="198"/>
      <c r="Z16" s="199">
        <f>+SUM(N16:Y16)</f>
        <v>33769410</v>
      </c>
      <c r="AA16" s="364"/>
      <c r="AB16" s="364"/>
    </row>
    <row r="17" spans="2:28" s="41" customFormat="1" ht="57" customHeight="1">
      <c r="B17" s="361"/>
      <c r="C17" s="362"/>
      <c r="D17" s="363"/>
      <c r="E17" s="179" t="s">
        <v>238</v>
      </c>
      <c r="F17" s="305">
        <f aca="true" t="shared" si="0" ref="F17:K17">+F13+F15</f>
        <v>1</v>
      </c>
      <c r="G17" s="305">
        <f t="shared" si="0"/>
        <v>0.9</v>
      </c>
      <c r="H17" s="305">
        <f t="shared" si="0"/>
        <v>1</v>
      </c>
      <c r="I17" s="305">
        <f t="shared" si="0"/>
        <v>1</v>
      </c>
      <c r="J17" s="305">
        <f t="shared" si="0"/>
        <v>1</v>
      </c>
      <c r="K17" s="305">
        <f t="shared" si="0"/>
        <v>1</v>
      </c>
      <c r="L17" s="321" t="s">
        <v>163</v>
      </c>
      <c r="M17" s="321" t="s">
        <v>163</v>
      </c>
      <c r="N17" s="261">
        <f>+N13+N15</f>
        <v>0</v>
      </c>
      <c r="O17" s="261">
        <f aca="true" t="shared" si="1" ref="O17:Z17">+O13+O15</f>
        <v>0</v>
      </c>
      <c r="P17" s="261">
        <f t="shared" si="1"/>
        <v>0.1818</v>
      </c>
      <c r="Q17" s="261">
        <f t="shared" si="1"/>
        <v>0</v>
      </c>
      <c r="R17" s="261">
        <f t="shared" si="1"/>
        <v>0</v>
      </c>
      <c r="S17" s="261">
        <f t="shared" si="1"/>
        <v>0</v>
      </c>
      <c r="T17" s="261">
        <f t="shared" si="1"/>
        <v>0</v>
      </c>
      <c r="U17" s="261">
        <f t="shared" si="1"/>
        <v>0</v>
      </c>
      <c r="V17" s="261">
        <f t="shared" si="1"/>
        <v>0</v>
      </c>
      <c r="W17" s="261">
        <f t="shared" si="1"/>
        <v>0</v>
      </c>
      <c r="X17" s="261">
        <f t="shared" si="1"/>
        <v>0</v>
      </c>
      <c r="Y17" s="261">
        <f t="shared" si="1"/>
        <v>0</v>
      </c>
      <c r="Z17" s="261">
        <f t="shared" si="1"/>
        <v>0.1818</v>
      </c>
      <c r="AA17" s="364"/>
      <c r="AB17" s="364"/>
    </row>
    <row r="18" spans="2:28" s="41" customFormat="1" ht="57" customHeight="1">
      <c r="B18" s="361">
        <f>+'Sección 1. Metas - Magnitud'!A18</f>
        <v>21</v>
      </c>
      <c r="C18" s="362" t="str">
        <f>+'Sección 1. Metas - Magnitud'!$I$18</f>
        <v>Desarrollar el 100% del Plan anual estratégico de comunicaciones, integrando canales tradicionales y digitales.</v>
      </c>
      <c r="D18" s="363" t="str">
        <f>+'21'!H16</f>
        <v>Constante</v>
      </c>
      <c r="E18" s="177" t="s">
        <v>127</v>
      </c>
      <c r="F18" s="303">
        <v>1</v>
      </c>
      <c r="G18" s="304">
        <v>0.95</v>
      </c>
      <c r="H18" s="300">
        <v>1</v>
      </c>
      <c r="I18" s="300">
        <v>1</v>
      </c>
      <c r="J18" s="300">
        <v>1</v>
      </c>
      <c r="K18" s="300">
        <v>1</v>
      </c>
      <c r="L18" s="319" t="s">
        <v>163</v>
      </c>
      <c r="M18" s="319" t="s">
        <v>163</v>
      </c>
      <c r="N18" s="195">
        <f>+'Sección 1. Metas - Magnitud'!L18</f>
        <v>0</v>
      </c>
      <c r="O18" s="195">
        <f>+'Sección 1. Metas - Magnitud'!M18</f>
        <v>0</v>
      </c>
      <c r="P18" s="195">
        <f>+'Sección 1. Metas - Magnitud'!N18</f>
        <v>0</v>
      </c>
      <c r="Q18" s="195">
        <f>+'Sección 1. Metas - Magnitud'!O18</f>
        <v>0</v>
      </c>
      <c r="R18" s="195">
        <f>+'Sección 1. Metas - Magnitud'!P18</f>
        <v>0</v>
      </c>
      <c r="S18" s="195">
        <f>+'Sección 1. Metas - Magnitud'!Q18</f>
        <v>0</v>
      </c>
      <c r="T18" s="195">
        <f>+'Sección 1. Metas - Magnitud'!R18</f>
        <v>0</v>
      </c>
      <c r="U18" s="195">
        <f>+'Sección 1. Metas - Magnitud'!S18</f>
        <v>0</v>
      </c>
      <c r="V18" s="195">
        <f>+'Sección 1. Metas - Magnitud'!T18</f>
        <v>0</v>
      </c>
      <c r="W18" s="195">
        <f>+'Sección 1. Metas - Magnitud'!U18</f>
        <v>0</v>
      </c>
      <c r="X18" s="195">
        <f>+'Sección 1. Metas - Magnitud'!V18</f>
        <v>0</v>
      </c>
      <c r="Y18" s="195">
        <f>+'Sección 1. Metas - Magnitud'!W18</f>
        <v>0</v>
      </c>
      <c r="Z18" s="175">
        <f>+SUM(N18:Y18)</f>
        <v>0</v>
      </c>
      <c r="AA18" s="364">
        <f>+Z18/H18</f>
        <v>0</v>
      </c>
      <c r="AB18" s="364">
        <f>+AA18/F18</f>
        <v>0</v>
      </c>
    </row>
    <row r="19" spans="2:28" s="41" customFormat="1" ht="57" customHeight="1">
      <c r="B19" s="361"/>
      <c r="C19" s="362"/>
      <c r="D19" s="363"/>
      <c r="E19" s="171" t="s">
        <v>128</v>
      </c>
      <c r="F19" s="196">
        <f>+SUM(G19:K19)</f>
        <v>10598876767.07391</v>
      </c>
      <c r="G19" s="197">
        <v>632668800</v>
      </c>
      <c r="H19" s="285">
        <v>1588473000</v>
      </c>
      <c r="I19" s="285">
        <v>2533214004.2781425</v>
      </c>
      <c r="J19" s="285">
        <v>2812740263.2698655</v>
      </c>
      <c r="K19" s="285">
        <v>3031780699.5259013</v>
      </c>
      <c r="L19" s="319" t="s">
        <v>163</v>
      </c>
      <c r="M19" s="319" t="s">
        <v>163</v>
      </c>
      <c r="N19" s="198"/>
      <c r="O19" s="198"/>
      <c r="P19" s="198"/>
      <c r="Q19" s="198"/>
      <c r="R19" s="198"/>
      <c r="S19" s="198"/>
      <c r="T19" s="198"/>
      <c r="U19" s="198"/>
      <c r="V19" s="198"/>
      <c r="W19" s="198"/>
      <c r="X19" s="198"/>
      <c r="Y19" s="198"/>
      <c r="Z19" s="199">
        <f>+SUM(N19:Y19)</f>
        <v>0</v>
      </c>
      <c r="AA19" s="364"/>
      <c r="AB19" s="364"/>
    </row>
    <row r="20" spans="2:28" s="41" customFormat="1" ht="57" customHeight="1">
      <c r="B20" s="361"/>
      <c r="C20" s="362"/>
      <c r="D20" s="363"/>
      <c r="E20" s="177" t="s">
        <v>237</v>
      </c>
      <c r="F20" s="303">
        <f>+SUM(G20:K20)</f>
        <v>0</v>
      </c>
      <c r="G20" s="304">
        <v>0</v>
      </c>
      <c r="H20" s="304">
        <v>0</v>
      </c>
      <c r="I20" s="304">
        <v>0</v>
      </c>
      <c r="J20" s="304">
        <v>0</v>
      </c>
      <c r="K20" s="304">
        <v>0</v>
      </c>
      <c r="L20" s="319" t="s">
        <v>163</v>
      </c>
      <c r="M20" s="319" t="s">
        <v>163</v>
      </c>
      <c r="N20" s="195">
        <v>0</v>
      </c>
      <c r="O20" s="195">
        <v>0</v>
      </c>
      <c r="P20" s="195">
        <v>0</v>
      </c>
      <c r="Q20" s="195">
        <v>0</v>
      </c>
      <c r="R20" s="195">
        <v>0</v>
      </c>
      <c r="S20" s="195">
        <v>0</v>
      </c>
      <c r="T20" s="195">
        <v>0</v>
      </c>
      <c r="U20" s="195">
        <v>0</v>
      </c>
      <c r="V20" s="195">
        <v>0</v>
      </c>
      <c r="W20" s="195">
        <v>0</v>
      </c>
      <c r="X20" s="195">
        <v>0</v>
      </c>
      <c r="Y20" s="195">
        <v>0</v>
      </c>
      <c r="Z20" s="175">
        <f>+SUM(N20:Y20)</f>
        <v>0</v>
      </c>
      <c r="AA20" s="364"/>
      <c r="AB20" s="364"/>
    </row>
    <row r="21" spans="2:28" s="41" customFormat="1" ht="57" customHeight="1">
      <c r="B21" s="361"/>
      <c r="C21" s="362"/>
      <c r="D21" s="363"/>
      <c r="E21" s="191" t="s">
        <v>129</v>
      </c>
      <c r="F21" s="196">
        <f>+SUM(G21:K21)</f>
        <v>512052114</v>
      </c>
      <c r="G21" s="197">
        <v>0</v>
      </c>
      <c r="H21" s="301">
        <v>512052114</v>
      </c>
      <c r="I21" s="301">
        <v>0</v>
      </c>
      <c r="J21" s="301">
        <v>0</v>
      </c>
      <c r="K21" s="301">
        <v>0</v>
      </c>
      <c r="L21" s="320">
        <v>0</v>
      </c>
      <c r="M21" s="320">
        <f>+H21-L21</f>
        <v>512052114</v>
      </c>
      <c r="N21" s="198">
        <v>0</v>
      </c>
      <c r="O21" s="198">
        <v>164519883</v>
      </c>
      <c r="P21" s="198">
        <v>236909206</v>
      </c>
      <c r="Q21" s="198"/>
      <c r="R21" s="198"/>
      <c r="S21" s="198"/>
      <c r="T21" s="198"/>
      <c r="U21" s="198"/>
      <c r="V21" s="198"/>
      <c r="W21" s="198"/>
      <c r="X21" s="198"/>
      <c r="Y21" s="198"/>
      <c r="Z21" s="199">
        <f>+SUM(N21:Y21)</f>
        <v>401429089</v>
      </c>
      <c r="AA21" s="364"/>
      <c r="AB21" s="364"/>
    </row>
    <row r="22" spans="2:28" s="41" customFormat="1" ht="57" customHeight="1">
      <c r="B22" s="361"/>
      <c r="C22" s="362"/>
      <c r="D22" s="363"/>
      <c r="E22" s="179" t="s">
        <v>238</v>
      </c>
      <c r="F22" s="305">
        <f aca="true" t="shared" si="2" ref="F22:K22">+F18+F20</f>
        <v>1</v>
      </c>
      <c r="G22" s="305">
        <f t="shared" si="2"/>
        <v>0.95</v>
      </c>
      <c r="H22" s="305">
        <f t="shared" si="2"/>
        <v>1</v>
      </c>
      <c r="I22" s="305">
        <f t="shared" si="2"/>
        <v>1</v>
      </c>
      <c r="J22" s="305">
        <f t="shared" si="2"/>
        <v>1</v>
      </c>
      <c r="K22" s="305">
        <f t="shared" si="2"/>
        <v>1</v>
      </c>
      <c r="L22" s="321" t="s">
        <v>163</v>
      </c>
      <c r="M22" s="321" t="s">
        <v>163</v>
      </c>
      <c r="N22" s="261">
        <f>+N18+N20</f>
        <v>0</v>
      </c>
      <c r="O22" s="261">
        <f aca="true" t="shared" si="3" ref="O22:Z22">+O18+O20</f>
        <v>0</v>
      </c>
      <c r="P22" s="261">
        <f t="shared" si="3"/>
        <v>0</v>
      </c>
      <c r="Q22" s="261">
        <f t="shared" si="3"/>
        <v>0</v>
      </c>
      <c r="R22" s="261">
        <f t="shared" si="3"/>
        <v>0</v>
      </c>
      <c r="S22" s="261">
        <f t="shared" si="3"/>
        <v>0</v>
      </c>
      <c r="T22" s="261">
        <f t="shared" si="3"/>
        <v>0</v>
      </c>
      <c r="U22" s="261">
        <f t="shared" si="3"/>
        <v>0</v>
      </c>
      <c r="V22" s="261">
        <f t="shared" si="3"/>
        <v>0</v>
      </c>
      <c r="W22" s="261">
        <f t="shared" si="3"/>
        <v>0</v>
      </c>
      <c r="X22" s="261">
        <f t="shared" si="3"/>
        <v>0</v>
      </c>
      <c r="Y22" s="261">
        <f t="shared" si="3"/>
        <v>0</v>
      </c>
      <c r="Z22" s="261">
        <f t="shared" si="3"/>
        <v>0</v>
      </c>
      <c r="AA22" s="364"/>
      <c r="AB22" s="364"/>
    </row>
    <row r="23" spans="2:28" s="41" customFormat="1" ht="57" customHeight="1">
      <c r="B23" s="174"/>
      <c r="C23" s="174"/>
      <c r="D23" s="174"/>
      <c r="E23" s="172" t="s">
        <v>207</v>
      </c>
      <c r="F23" s="262">
        <f aca="true" t="shared" si="4" ref="F23:K23">+F14+F19</f>
        <v>13242012348.32843</v>
      </c>
      <c r="G23" s="262">
        <f t="shared" si="4"/>
        <v>687826000</v>
      </c>
      <c r="H23" s="262">
        <f t="shared" si="4"/>
        <v>3300000000</v>
      </c>
      <c r="I23" s="262">
        <f t="shared" si="4"/>
        <v>2798230613.3961</v>
      </c>
      <c r="J23" s="262">
        <f t="shared" si="4"/>
        <v>3107000000.36371</v>
      </c>
      <c r="K23" s="262">
        <f t="shared" si="4"/>
        <v>3348955734.5686193</v>
      </c>
      <c r="L23" s="321" t="s">
        <v>163</v>
      </c>
      <c r="M23" s="321" t="s">
        <v>163</v>
      </c>
      <c r="N23" s="262">
        <f aca="true" t="shared" si="5" ref="N23:Y23">+N14+N19</f>
        <v>62880000</v>
      </c>
      <c r="O23" s="262">
        <f t="shared" si="5"/>
        <v>7520900</v>
      </c>
      <c r="P23" s="262">
        <f t="shared" si="5"/>
        <v>339033333</v>
      </c>
      <c r="Q23" s="262">
        <f t="shared" si="5"/>
        <v>0</v>
      </c>
      <c r="R23" s="262">
        <f t="shared" si="5"/>
        <v>0</v>
      </c>
      <c r="S23" s="262">
        <f t="shared" si="5"/>
        <v>0</v>
      </c>
      <c r="T23" s="262">
        <f t="shared" si="5"/>
        <v>0</v>
      </c>
      <c r="U23" s="262">
        <f t="shared" si="5"/>
        <v>0</v>
      </c>
      <c r="V23" s="262">
        <f t="shared" si="5"/>
        <v>0</v>
      </c>
      <c r="W23" s="262">
        <f t="shared" si="5"/>
        <v>0</v>
      </c>
      <c r="X23" s="262">
        <f t="shared" si="5"/>
        <v>0</v>
      </c>
      <c r="Y23" s="262">
        <f t="shared" si="5"/>
        <v>0</v>
      </c>
      <c r="Z23" s="293">
        <f>SUM(N23:Y23)</f>
        <v>409434233</v>
      </c>
      <c r="AA23" s="263">
        <f>+Z23/H23</f>
        <v>0.1240709796969697</v>
      </c>
      <c r="AB23" s="263">
        <f>+Z23/F23</f>
        <v>0.030919336293451186</v>
      </c>
    </row>
    <row r="24" spans="2:28" s="41" customFormat="1" ht="57" customHeight="1">
      <c r="B24" s="174"/>
      <c r="C24" s="174"/>
      <c r="D24" s="174"/>
      <c r="E24" s="172" t="s">
        <v>208</v>
      </c>
      <c r="F24" s="262">
        <f aca="true" t="shared" si="6" ref="F24:M24">+F16+F21</f>
        <v>564250974</v>
      </c>
      <c r="G24" s="262">
        <f t="shared" si="6"/>
        <v>0</v>
      </c>
      <c r="H24" s="262">
        <f t="shared" si="6"/>
        <v>564250974</v>
      </c>
      <c r="I24" s="262">
        <f t="shared" si="6"/>
        <v>0</v>
      </c>
      <c r="J24" s="262">
        <f t="shared" si="6"/>
        <v>0</v>
      </c>
      <c r="K24" s="262">
        <f t="shared" si="6"/>
        <v>0</v>
      </c>
      <c r="L24" s="322">
        <f t="shared" si="6"/>
        <v>0</v>
      </c>
      <c r="M24" s="322">
        <f t="shared" si="6"/>
        <v>564250974</v>
      </c>
      <c r="N24" s="262">
        <f aca="true" t="shared" si="7" ref="N24:Y24">+N16+N21</f>
        <v>0</v>
      </c>
      <c r="O24" s="262">
        <f t="shared" si="7"/>
        <v>192645093</v>
      </c>
      <c r="P24" s="262">
        <f t="shared" si="7"/>
        <v>242553406</v>
      </c>
      <c r="Q24" s="262">
        <f t="shared" si="7"/>
        <v>0</v>
      </c>
      <c r="R24" s="262">
        <f t="shared" si="7"/>
        <v>0</v>
      </c>
      <c r="S24" s="262">
        <f t="shared" si="7"/>
        <v>0</v>
      </c>
      <c r="T24" s="262">
        <f t="shared" si="7"/>
        <v>0</v>
      </c>
      <c r="U24" s="262">
        <f t="shared" si="7"/>
        <v>0</v>
      </c>
      <c r="V24" s="262">
        <f t="shared" si="7"/>
        <v>0</v>
      </c>
      <c r="W24" s="262">
        <f t="shared" si="7"/>
        <v>0</v>
      </c>
      <c r="X24" s="262">
        <f t="shared" si="7"/>
        <v>0</v>
      </c>
      <c r="Y24" s="262">
        <f t="shared" si="7"/>
        <v>0</v>
      </c>
      <c r="Z24" s="262">
        <f>SUM(N24:Y24)</f>
        <v>435198499</v>
      </c>
      <c r="AA24" s="263">
        <f>+Z24/H24</f>
        <v>0.7712853305593054</v>
      </c>
      <c r="AB24" s="263">
        <f>+Z24/F24</f>
        <v>0.7712853305593054</v>
      </c>
    </row>
    <row r="25" spans="6:28" s="41" customFormat="1" ht="12">
      <c r="F25" s="42"/>
      <c r="G25" s="42"/>
      <c r="H25" s="42"/>
      <c r="I25" s="42"/>
      <c r="J25" s="42"/>
      <c r="K25" s="42"/>
      <c r="L25" s="42"/>
      <c r="M25" s="42"/>
      <c r="N25" s="42"/>
      <c r="O25" s="42"/>
      <c r="P25" s="42"/>
      <c r="Q25" s="42"/>
      <c r="R25" s="42"/>
      <c r="S25" s="42"/>
      <c r="T25" s="42"/>
      <c r="U25" s="42"/>
      <c r="V25" s="42"/>
      <c r="W25" s="42"/>
      <c r="X25" s="42"/>
      <c r="Y25" s="42"/>
      <c r="Z25" s="42"/>
      <c r="AA25" s="42"/>
      <c r="AB25" s="42"/>
    </row>
    <row r="26" spans="6:28" s="41" customFormat="1" ht="12">
      <c r="F26" s="42"/>
      <c r="G26" s="42"/>
      <c r="H26" s="42"/>
      <c r="I26" s="42"/>
      <c r="J26" s="42"/>
      <c r="K26" s="42"/>
      <c r="L26" s="42"/>
      <c r="M26" s="42"/>
      <c r="N26" s="42"/>
      <c r="O26" s="42"/>
      <c r="P26" s="42"/>
      <c r="Q26" s="42"/>
      <c r="R26" s="42"/>
      <c r="S26" s="42"/>
      <c r="T26" s="42"/>
      <c r="U26" s="42"/>
      <c r="V26" s="42"/>
      <c r="W26" s="42"/>
      <c r="X26" s="42"/>
      <c r="Y26" s="42"/>
      <c r="Z26" s="42"/>
      <c r="AA26" s="42"/>
      <c r="AB26" s="42"/>
    </row>
    <row r="27" s="41" customFormat="1" ht="12"/>
    <row r="28" s="41" customFormat="1" ht="12"/>
  </sheetData>
  <sheetProtection/>
  <mergeCells count="28">
    <mergeCell ref="AA1:AB4"/>
    <mergeCell ref="D1:Z1"/>
    <mergeCell ref="D2:Z2"/>
    <mergeCell ref="D3:Z3"/>
    <mergeCell ref="D4:M4"/>
    <mergeCell ref="N4:Z4"/>
    <mergeCell ref="AB18:AB22"/>
    <mergeCell ref="B18:B22"/>
    <mergeCell ref="C18:C22"/>
    <mergeCell ref="D18:D22"/>
    <mergeCell ref="AA18:AA22"/>
    <mergeCell ref="AB13:AB17"/>
    <mergeCell ref="D8:F8"/>
    <mergeCell ref="AA11:AB11"/>
    <mergeCell ref="B13:B17"/>
    <mergeCell ref="C13:C17"/>
    <mergeCell ref="D13:D17"/>
    <mergeCell ref="AA13:AA17"/>
    <mergeCell ref="B6:C6"/>
    <mergeCell ref="B7:C7"/>
    <mergeCell ref="D6:F6"/>
    <mergeCell ref="D7:F7"/>
    <mergeCell ref="N11:Z11"/>
    <mergeCell ref="B1:C4"/>
    <mergeCell ref="B9:C9"/>
    <mergeCell ref="D9:F9"/>
    <mergeCell ref="B11:M11"/>
    <mergeCell ref="B8:C8"/>
  </mergeCells>
  <printOptions horizontalCentered="1"/>
  <pageMargins left="0.31496062992125984" right="0.31496062992125984" top="0.7480314960629921" bottom="0.7480314960629921" header="0.31496062992125984" footer="0.31496062992125984"/>
  <pageSetup horizontalDpi="600" verticalDpi="600" orientation="landscape" scale="28"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6"/>
  <sheetViews>
    <sheetView showGridLines="0" zoomScale="80" zoomScaleNormal="80" zoomScaleSheetLayoutView="80" zoomScalePageLayoutView="0" workbookViewId="0" topLeftCell="A1">
      <selection activeCell="A13" sqref="A13"/>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37"/>
      <c r="B2" s="337"/>
      <c r="C2" s="336" t="s">
        <v>144</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78"/>
    </row>
    <row r="3" spans="1:32" s="17" customFormat="1" ht="40.5" customHeight="1">
      <c r="A3" s="337"/>
      <c r="B3" s="337"/>
      <c r="C3" s="336" t="s">
        <v>145</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79"/>
    </row>
    <row r="4" spans="1:32" s="17" customFormat="1" ht="42.75" customHeight="1">
      <c r="A4" s="337"/>
      <c r="B4" s="337"/>
      <c r="C4" s="336" t="s">
        <v>146</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79"/>
    </row>
    <row r="5" spans="1:32" s="17" customFormat="1" ht="33.75" customHeight="1">
      <c r="A5" s="337"/>
      <c r="B5" s="337"/>
      <c r="C5" s="343" t="s">
        <v>204</v>
      </c>
      <c r="D5" s="343"/>
      <c r="E5" s="343"/>
      <c r="F5" s="343"/>
      <c r="G5" s="343"/>
      <c r="H5" s="343"/>
      <c r="I5" s="343"/>
      <c r="J5" s="343"/>
      <c r="K5" s="343"/>
      <c r="L5" s="343"/>
      <c r="M5" s="343"/>
      <c r="N5" s="343"/>
      <c r="O5" s="343"/>
      <c r="P5" s="343"/>
      <c r="Q5" s="343"/>
      <c r="R5" s="387" t="s">
        <v>239</v>
      </c>
      <c r="S5" s="387"/>
      <c r="T5" s="387"/>
      <c r="U5" s="387"/>
      <c r="V5" s="387"/>
      <c r="W5" s="387"/>
      <c r="X5" s="387"/>
      <c r="Y5" s="387"/>
      <c r="Z5" s="387"/>
      <c r="AA5" s="387"/>
      <c r="AB5" s="387"/>
      <c r="AC5" s="387"/>
      <c r="AD5" s="387"/>
      <c r="AE5" s="387"/>
      <c r="AF5" s="380"/>
    </row>
    <row r="6" ht="30.75" customHeight="1"/>
    <row r="7" spans="2:7" ht="41.25" customHeight="1">
      <c r="B7" s="103" t="s">
        <v>222</v>
      </c>
      <c r="C7" s="388" t="str">
        <f>+'Sección 1. Metas - Magnitud'!B15</f>
        <v>07- Eje Transversal Gobierno legítimo, fortalecimiento local y eficiencia</v>
      </c>
      <c r="D7" s="388"/>
      <c r="E7" s="388"/>
      <c r="F7" s="388"/>
      <c r="G7" s="388"/>
    </row>
    <row r="8" spans="2:7" ht="41.25" customHeight="1">
      <c r="B8" s="103" t="s">
        <v>2</v>
      </c>
      <c r="C8" s="388" t="str">
        <f>+'Sección 1. Metas - Magnitud'!C15</f>
        <v>42 - Transparencia, gestión pública y servicio a la ciudadanía</v>
      </c>
      <c r="D8" s="388"/>
      <c r="E8" s="388"/>
      <c r="F8" s="388"/>
      <c r="G8" s="388"/>
    </row>
    <row r="9" spans="2:7" ht="41.25" customHeight="1">
      <c r="B9" s="104" t="s">
        <v>209</v>
      </c>
      <c r="C9" s="388" t="str">
        <f>+'Sección 1. Metas - Magnitud'!D15</f>
        <v>188 - Servicio a la ciudadanía para la movilidad</v>
      </c>
      <c r="D9" s="388"/>
      <c r="E9" s="388"/>
      <c r="F9" s="388"/>
      <c r="G9" s="388"/>
    </row>
    <row r="10" spans="1:29" s="52" customFormat="1" ht="24.75" customHeight="1">
      <c r="A10" s="50"/>
      <c r="B10" s="50"/>
      <c r="C10" s="50"/>
      <c r="D10" s="5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32" s="53" customFormat="1" ht="35.25" customHeight="1">
      <c r="A11" s="381" t="s">
        <v>231</v>
      </c>
      <c r="B11" s="382"/>
      <c r="C11" s="382"/>
      <c r="D11" s="382"/>
      <c r="E11" s="382"/>
      <c r="F11" s="382"/>
      <c r="G11" s="382"/>
      <c r="H11" s="383"/>
      <c r="I11" s="384" t="s">
        <v>226</v>
      </c>
      <c r="J11" s="385"/>
      <c r="K11" s="385"/>
      <c r="L11" s="385"/>
      <c r="M11" s="385"/>
      <c r="N11" s="386"/>
      <c r="O11" s="359" t="s">
        <v>232</v>
      </c>
      <c r="P11" s="359"/>
      <c r="Q11" s="359"/>
      <c r="R11" s="359"/>
      <c r="S11" s="359"/>
      <c r="T11" s="359"/>
      <c r="U11" s="359"/>
      <c r="V11" s="359"/>
      <c r="W11" s="359"/>
      <c r="X11" s="359"/>
      <c r="Y11" s="359"/>
      <c r="Z11" s="359"/>
      <c r="AA11" s="359"/>
      <c r="AB11" s="359"/>
      <c r="AC11" s="359"/>
      <c r="AD11" s="381" t="s">
        <v>121</v>
      </c>
      <c r="AE11" s="382"/>
      <c r="AF11" s="383"/>
    </row>
    <row r="12" spans="1:32" s="53" customFormat="1" ht="49.5" customHeight="1">
      <c r="A12" s="167" t="s">
        <v>225</v>
      </c>
      <c r="B12" s="167" t="s">
        <v>180</v>
      </c>
      <c r="C12" s="167" t="s">
        <v>224</v>
      </c>
      <c r="D12" s="167" t="s">
        <v>223</v>
      </c>
      <c r="E12" s="167" t="s">
        <v>179</v>
      </c>
      <c r="F12" s="167" t="s">
        <v>4</v>
      </c>
      <c r="G12" s="167" t="s">
        <v>3</v>
      </c>
      <c r="H12" s="167" t="s">
        <v>246</v>
      </c>
      <c r="I12" s="168" t="s">
        <v>211</v>
      </c>
      <c r="J12" s="168" t="s">
        <v>214</v>
      </c>
      <c r="K12" s="168" t="s">
        <v>215</v>
      </c>
      <c r="L12" s="168" t="s">
        <v>216</v>
      </c>
      <c r="M12" s="168" t="s">
        <v>217</v>
      </c>
      <c r="N12" s="168" t="s">
        <v>218</v>
      </c>
      <c r="O12" s="168" t="s">
        <v>141</v>
      </c>
      <c r="P12" s="168" t="s">
        <v>137</v>
      </c>
      <c r="Q12" s="168" t="s">
        <v>138</v>
      </c>
      <c r="R12" s="168" t="s">
        <v>139</v>
      </c>
      <c r="S12" s="168" t="s">
        <v>140</v>
      </c>
      <c r="T12" s="168" t="s">
        <v>113</v>
      </c>
      <c r="U12" s="168" t="s">
        <v>114</v>
      </c>
      <c r="V12" s="168" t="s">
        <v>115</v>
      </c>
      <c r="W12" s="168" t="s">
        <v>116</v>
      </c>
      <c r="X12" s="168" t="s">
        <v>117</v>
      </c>
      <c r="Y12" s="168" t="s">
        <v>118</v>
      </c>
      <c r="Z12" s="168" t="s">
        <v>119</v>
      </c>
      <c r="AA12" s="168" t="s">
        <v>227</v>
      </c>
      <c r="AB12" s="192" t="s">
        <v>108</v>
      </c>
      <c r="AC12" s="168" t="s">
        <v>109</v>
      </c>
      <c r="AD12" s="167" t="s">
        <v>110</v>
      </c>
      <c r="AE12" s="167" t="s">
        <v>112</v>
      </c>
      <c r="AF12" s="167" t="s">
        <v>111</v>
      </c>
    </row>
    <row r="13" spans="1:32" s="54" customFormat="1" ht="148.5" customHeight="1">
      <c r="A13" s="194" t="s">
        <v>447</v>
      </c>
      <c r="B13" s="194" t="s">
        <v>448</v>
      </c>
      <c r="C13" s="194">
        <v>255</v>
      </c>
      <c r="D13" s="194" t="s">
        <v>432</v>
      </c>
      <c r="E13" s="194">
        <v>408</v>
      </c>
      <c r="F13" s="306" t="s">
        <v>449</v>
      </c>
      <c r="G13" s="307" t="s">
        <v>381</v>
      </c>
      <c r="H13" s="194" t="s">
        <v>450</v>
      </c>
      <c r="I13" s="307" t="s">
        <v>451</v>
      </c>
      <c r="J13" s="200">
        <v>0.8</v>
      </c>
      <c r="K13" s="200">
        <v>0.8</v>
      </c>
      <c r="L13" s="200">
        <v>0.8</v>
      </c>
      <c r="M13" s="200">
        <v>0.8</v>
      </c>
      <c r="N13" s="200">
        <v>0.8</v>
      </c>
      <c r="O13" s="193" t="s">
        <v>404</v>
      </c>
      <c r="P13" s="193" t="s">
        <v>404</v>
      </c>
      <c r="Q13" s="193" t="s">
        <v>404</v>
      </c>
      <c r="R13" s="193" t="s">
        <v>404</v>
      </c>
      <c r="S13" s="193" t="s">
        <v>404</v>
      </c>
      <c r="T13" s="193" t="s">
        <v>404</v>
      </c>
      <c r="U13" s="193" t="s">
        <v>404</v>
      </c>
      <c r="V13" s="193" t="s">
        <v>404</v>
      </c>
      <c r="W13" s="193" t="s">
        <v>404</v>
      </c>
      <c r="X13" s="193" t="s">
        <v>404</v>
      </c>
      <c r="Y13" s="193" t="s">
        <v>404</v>
      </c>
      <c r="Z13" s="193" t="s">
        <v>404</v>
      </c>
      <c r="AA13" s="193" t="s">
        <v>404</v>
      </c>
      <c r="AB13" s="193" t="s">
        <v>404</v>
      </c>
      <c r="AC13" s="193" t="s">
        <v>404</v>
      </c>
      <c r="AD13" s="193" t="s">
        <v>404</v>
      </c>
      <c r="AE13" s="193" t="s">
        <v>404</v>
      </c>
      <c r="AF13" s="193" t="s">
        <v>404</v>
      </c>
    </row>
    <row r="15" ht="15">
      <c r="D15" s="5"/>
    </row>
    <row r="16" ht="15">
      <c r="D16" s="5"/>
    </row>
  </sheetData>
  <sheetProtection/>
  <mergeCells count="14">
    <mergeCell ref="C2:AE2"/>
    <mergeCell ref="C7:G7"/>
    <mergeCell ref="C8:G8"/>
    <mergeCell ref="C9:G9"/>
    <mergeCell ref="AF2:AF5"/>
    <mergeCell ref="AD11:AF11"/>
    <mergeCell ref="C3:AE3"/>
    <mergeCell ref="I11:N11"/>
    <mergeCell ref="A11:H11"/>
    <mergeCell ref="C4:AE4"/>
    <mergeCell ref="R5:AE5"/>
    <mergeCell ref="A2:B5"/>
    <mergeCell ref="O11:AC11"/>
    <mergeCell ref="C5:Q5"/>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B2:N67"/>
  <sheetViews>
    <sheetView zoomScalePageLayoutView="0" workbookViewId="0" topLeftCell="A40">
      <selection activeCell="I38" sqref="I38"/>
    </sheetView>
  </sheetViews>
  <sheetFormatPr defaultColWidth="11.421875" defaultRowHeight="15"/>
  <cols>
    <col min="1" max="1" width="0.9921875" style="211" customWidth="1"/>
    <col min="2" max="2" width="25.421875" style="210" customWidth="1"/>
    <col min="3" max="3" width="14.57421875" style="211" customWidth="1"/>
    <col min="4" max="4" width="20.140625" style="211" customWidth="1"/>
    <col min="5" max="5" width="16.421875" style="211" customWidth="1"/>
    <col min="6" max="6" width="25.00390625" style="211" customWidth="1"/>
    <col min="7" max="7" width="22.00390625" style="212" customWidth="1"/>
    <col min="8" max="8" width="20.57421875" style="211" customWidth="1"/>
    <col min="9" max="9" width="22.421875" style="211" customWidth="1"/>
    <col min="10" max="11" width="22.421875" style="213" customWidth="1"/>
    <col min="12" max="21" width="11.421875" style="214" customWidth="1"/>
    <col min="22" max="24" width="11.421875" style="215" customWidth="1"/>
    <col min="25" max="16384" width="11.421875" style="211" customWidth="1"/>
  </cols>
  <sheetData>
    <row r="1" ht="6" customHeight="1"/>
    <row r="2" spans="2:13" ht="25.5" customHeight="1">
      <c r="B2" s="389"/>
      <c r="C2" s="390" t="s">
        <v>144</v>
      </c>
      <c r="D2" s="390"/>
      <c r="E2" s="390"/>
      <c r="F2" s="390"/>
      <c r="G2" s="390"/>
      <c r="H2" s="390"/>
      <c r="I2" s="391"/>
      <c r="J2" s="216"/>
      <c r="K2" s="216"/>
      <c r="M2" s="217" t="s">
        <v>253</v>
      </c>
    </row>
    <row r="3" spans="2:13" ht="25.5" customHeight="1">
      <c r="B3" s="389"/>
      <c r="C3" s="392" t="s">
        <v>145</v>
      </c>
      <c r="D3" s="392"/>
      <c r="E3" s="392"/>
      <c r="F3" s="392"/>
      <c r="G3" s="392"/>
      <c r="H3" s="392"/>
      <c r="I3" s="391"/>
      <c r="J3" s="216"/>
      <c r="K3" s="216"/>
      <c r="M3" s="217" t="s">
        <v>254</v>
      </c>
    </row>
    <row r="4" spans="2:13" ht="25.5" customHeight="1">
      <c r="B4" s="389"/>
      <c r="C4" s="392" t="s">
        <v>255</v>
      </c>
      <c r="D4" s="392"/>
      <c r="E4" s="392"/>
      <c r="F4" s="392"/>
      <c r="G4" s="392"/>
      <c r="H4" s="392"/>
      <c r="I4" s="391"/>
      <c r="J4" s="216"/>
      <c r="K4" s="216"/>
      <c r="M4" s="217" t="s">
        <v>256</v>
      </c>
    </row>
    <row r="5" spans="2:13" ht="25.5" customHeight="1">
      <c r="B5" s="389"/>
      <c r="C5" s="392" t="s">
        <v>257</v>
      </c>
      <c r="D5" s="392"/>
      <c r="E5" s="392"/>
      <c r="F5" s="392"/>
      <c r="G5" s="393" t="s">
        <v>258</v>
      </c>
      <c r="H5" s="393"/>
      <c r="I5" s="391"/>
      <c r="J5" s="216"/>
      <c r="K5" s="216"/>
      <c r="M5" s="217" t="s">
        <v>259</v>
      </c>
    </row>
    <row r="6" spans="2:11" ht="23.25" customHeight="1">
      <c r="B6" s="394" t="s">
        <v>260</v>
      </c>
      <c r="C6" s="394"/>
      <c r="D6" s="394"/>
      <c r="E6" s="394"/>
      <c r="F6" s="394"/>
      <c r="G6" s="394"/>
      <c r="H6" s="394"/>
      <c r="I6" s="394"/>
      <c r="J6" s="218"/>
      <c r="K6" s="218"/>
    </row>
    <row r="7" spans="2:11" ht="24" customHeight="1">
      <c r="B7" s="395" t="s">
        <v>261</v>
      </c>
      <c r="C7" s="395"/>
      <c r="D7" s="395"/>
      <c r="E7" s="395"/>
      <c r="F7" s="395"/>
      <c r="G7" s="395"/>
      <c r="H7" s="395"/>
      <c r="I7" s="395"/>
      <c r="J7" s="219"/>
      <c r="K7" s="219"/>
    </row>
    <row r="8" spans="2:14" ht="24" customHeight="1">
      <c r="B8" s="396" t="s">
        <v>262</v>
      </c>
      <c r="C8" s="396"/>
      <c r="D8" s="396"/>
      <c r="E8" s="396"/>
      <c r="F8" s="396"/>
      <c r="G8" s="396"/>
      <c r="H8" s="396"/>
      <c r="I8" s="396"/>
      <c r="J8" s="220"/>
      <c r="K8" s="220"/>
      <c r="N8" s="221" t="s">
        <v>263</v>
      </c>
    </row>
    <row r="9" spans="2:14" ht="30.75" customHeight="1">
      <c r="B9" s="223" t="s">
        <v>264</v>
      </c>
      <c r="C9" s="308">
        <v>20</v>
      </c>
      <c r="D9" s="397" t="s">
        <v>265</v>
      </c>
      <c r="E9" s="397"/>
      <c r="F9" s="399" t="s">
        <v>405</v>
      </c>
      <c r="G9" s="399"/>
      <c r="H9" s="399"/>
      <c r="I9" s="399"/>
      <c r="J9" s="222"/>
      <c r="K9" s="222"/>
      <c r="M9" s="217" t="s">
        <v>266</v>
      </c>
      <c r="N9" s="221" t="s">
        <v>267</v>
      </c>
    </row>
    <row r="10" spans="2:14" ht="30.75" customHeight="1">
      <c r="B10" s="223" t="s">
        <v>268</v>
      </c>
      <c r="C10" s="271" t="s">
        <v>287</v>
      </c>
      <c r="D10" s="397" t="s">
        <v>269</v>
      </c>
      <c r="E10" s="397"/>
      <c r="F10" s="398" t="s">
        <v>406</v>
      </c>
      <c r="G10" s="398"/>
      <c r="H10" s="224" t="s">
        <v>270</v>
      </c>
      <c r="I10" s="271" t="s">
        <v>287</v>
      </c>
      <c r="J10" s="225"/>
      <c r="K10" s="225"/>
      <c r="M10" s="217" t="s">
        <v>271</v>
      </c>
      <c r="N10" s="221" t="s">
        <v>272</v>
      </c>
    </row>
    <row r="11" spans="2:14" ht="30.75" customHeight="1">
      <c r="B11" s="223" t="s">
        <v>273</v>
      </c>
      <c r="C11" s="400" t="s">
        <v>407</v>
      </c>
      <c r="D11" s="400"/>
      <c r="E11" s="400"/>
      <c r="F11" s="400"/>
      <c r="G11" s="224" t="s">
        <v>274</v>
      </c>
      <c r="H11" s="401">
        <v>585</v>
      </c>
      <c r="I11" s="401"/>
      <c r="J11" s="226"/>
      <c r="K11" s="226"/>
      <c r="M11" s="217" t="s">
        <v>275</v>
      </c>
      <c r="N11" s="221" t="s">
        <v>276</v>
      </c>
    </row>
    <row r="12" spans="2:13" ht="30.75" customHeight="1">
      <c r="B12" s="223" t="s">
        <v>277</v>
      </c>
      <c r="C12" s="402" t="s">
        <v>275</v>
      </c>
      <c r="D12" s="402"/>
      <c r="E12" s="402"/>
      <c r="F12" s="402"/>
      <c r="G12" s="224" t="s">
        <v>278</v>
      </c>
      <c r="H12" s="403" t="s">
        <v>408</v>
      </c>
      <c r="I12" s="403"/>
      <c r="J12" s="227"/>
      <c r="K12" s="227"/>
      <c r="M12" s="228" t="s">
        <v>279</v>
      </c>
    </row>
    <row r="13" spans="2:13" ht="30.75" customHeight="1">
      <c r="B13" s="223" t="s">
        <v>280</v>
      </c>
      <c r="C13" s="404" t="s">
        <v>305</v>
      </c>
      <c r="D13" s="404"/>
      <c r="E13" s="404"/>
      <c r="F13" s="404"/>
      <c r="G13" s="404"/>
      <c r="H13" s="404"/>
      <c r="I13" s="404"/>
      <c r="J13" s="229"/>
      <c r="K13" s="229"/>
      <c r="M13" s="228"/>
    </row>
    <row r="14" spans="2:14" ht="30.75" customHeight="1">
      <c r="B14" s="223" t="s">
        <v>281</v>
      </c>
      <c r="C14" s="405" t="s">
        <v>432</v>
      </c>
      <c r="D14" s="405"/>
      <c r="E14" s="405"/>
      <c r="F14" s="405"/>
      <c r="G14" s="405"/>
      <c r="H14" s="405"/>
      <c r="I14" s="405"/>
      <c r="J14" s="225"/>
      <c r="K14" s="225"/>
      <c r="M14" s="228"/>
      <c r="N14" s="221" t="s">
        <v>282</v>
      </c>
    </row>
    <row r="15" spans="2:14" ht="30.75" customHeight="1">
      <c r="B15" s="223" t="s">
        <v>283</v>
      </c>
      <c r="C15" s="399" t="s">
        <v>409</v>
      </c>
      <c r="D15" s="399"/>
      <c r="E15" s="399"/>
      <c r="F15" s="399"/>
      <c r="G15" s="224" t="s">
        <v>284</v>
      </c>
      <c r="H15" s="398" t="s">
        <v>300</v>
      </c>
      <c r="I15" s="398"/>
      <c r="J15" s="225"/>
      <c r="K15" s="225"/>
      <c r="M15" s="228" t="s">
        <v>286</v>
      </c>
      <c r="N15" s="221" t="s">
        <v>287</v>
      </c>
    </row>
    <row r="16" spans="2:13" ht="30.75" customHeight="1">
      <c r="B16" s="223" t="s">
        <v>288</v>
      </c>
      <c r="C16" s="406" t="s">
        <v>380</v>
      </c>
      <c r="D16" s="406"/>
      <c r="E16" s="406"/>
      <c r="F16" s="406"/>
      <c r="G16" s="224" t="s">
        <v>289</v>
      </c>
      <c r="H16" s="398" t="s">
        <v>263</v>
      </c>
      <c r="I16" s="398"/>
      <c r="J16" s="225"/>
      <c r="K16" s="225"/>
      <c r="M16" s="228" t="s">
        <v>290</v>
      </c>
    </row>
    <row r="17" spans="2:14" ht="40.5" customHeight="1">
      <c r="B17" s="223" t="s">
        <v>291</v>
      </c>
      <c r="C17" s="407" t="s">
        <v>410</v>
      </c>
      <c r="D17" s="407"/>
      <c r="E17" s="407"/>
      <c r="F17" s="407"/>
      <c r="G17" s="407"/>
      <c r="H17" s="407"/>
      <c r="I17" s="407"/>
      <c r="J17" s="229"/>
      <c r="K17" s="229"/>
      <c r="M17" s="228" t="s">
        <v>292</v>
      </c>
      <c r="N17" s="221" t="s">
        <v>293</v>
      </c>
    </row>
    <row r="18" spans="2:14" ht="30.75" customHeight="1">
      <c r="B18" s="223" t="s">
        <v>294</v>
      </c>
      <c r="C18" s="399" t="s">
        <v>411</v>
      </c>
      <c r="D18" s="399"/>
      <c r="E18" s="399"/>
      <c r="F18" s="399"/>
      <c r="G18" s="399"/>
      <c r="H18" s="399"/>
      <c r="I18" s="399"/>
      <c r="J18" s="230"/>
      <c r="K18" s="230"/>
      <c r="M18" s="228" t="s">
        <v>295</v>
      </c>
      <c r="N18" s="221" t="s">
        <v>296</v>
      </c>
    </row>
    <row r="19" spans="2:14" ht="30.75" customHeight="1">
      <c r="B19" s="223" t="s">
        <v>297</v>
      </c>
      <c r="C19" s="408" t="s">
        <v>412</v>
      </c>
      <c r="D19" s="409"/>
      <c r="E19" s="409"/>
      <c r="F19" s="409"/>
      <c r="G19" s="409"/>
      <c r="H19" s="409"/>
      <c r="I19" s="410"/>
      <c r="J19" s="231"/>
      <c r="K19" s="231"/>
      <c r="M19" s="228"/>
      <c r="N19" s="221" t="s">
        <v>298</v>
      </c>
    </row>
    <row r="20" spans="2:14" ht="30.75" customHeight="1">
      <c r="B20" s="223" t="s">
        <v>299</v>
      </c>
      <c r="C20" s="411" t="s">
        <v>381</v>
      </c>
      <c r="D20" s="411"/>
      <c r="E20" s="411"/>
      <c r="F20" s="411"/>
      <c r="G20" s="411"/>
      <c r="H20" s="411"/>
      <c r="I20" s="411"/>
      <c r="J20" s="232"/>
      <c r="K20" s="232"/>
      <c r="M20" s="228" t="s">
        <v>300</v>
      </c>
      <c r="N20" s="221" t="s">
        <v>301</v>
      </c>
    </row>
    <row r="21" spans="2:14" ht="27.75" customHeight="1">
      <c r="B21" s="412" t="s">
        <v>302</v>
      </c>
      <c r="C21" s="413" t="s">
        <v>303</v>
      </c>
      <c r="D21" s="413"/>
      <c r="E21" s="413"/>
      <c r="F21" s="414" t="s">
        <v>304</v>
      </c>
      <c r="G21" s="414"/>
      <c r="H21" s="414"/>
      <c r="I21" s="414"/>
      <c r="J21" s="233"/>
      <c r="K21" s="233"/>
      <c r="M21" s="228" t="s">
        <v>285</v>
      </c>
      <c r="N21" s="221" t="s">
        <v>305</v>
      </c>
    </row>
    <row r="22" spans="2:14" ht="27" customHeight="1">
      <c r="B22" s="412"/>
      <c r="C22" s="399" t="s">
        <v>413</v>
      </c>
      <c r="D22" s="415"/>
      <c r="E22" s="415"/>
      <c r="F22" s="399" t="s">
        <v>415</v>
      </c>
      <c r="G22" s="415"/>
      <c r="H22" s="415"/>
      <c r="I22" s="415"/>
      <c r="J22" s="231"/>
      <c r="K22" s="231"/>
      <c r="M22" s="228" t="s">
        <v>306</v>
      </c>
      <c r="N22" s="221" t="s">
        <v>307</v>
      </c>
    </row>
    <row r="23" spans="2:14" ht="39.75" customHeight="1">
      <c r="B23" s="223" t="s">
        <v>308</v>
      </c>
      <c r="C23" s="398" t="s">
        <v>381</v>
      </c>
      <c r="D23" s="398"/>
      <c r="E23" s="398"/>
      <c r="F23" s="398" t="s">
        <v>416</v>
      </c>
      <c r="G23" s="398"/>
      <c r="H23" s="398"/>
      <c r="I23" s="398"/>
      <c r="J23" s="225"/>
      <c r="K23" s="225"/>
      <c r="M23" s="228"/>
      <c r="N23" s="221" t="s">
        <v>309</v>
      </c>
    </row>
    <row r="24" spans="2:14" ht="44.25" customHeight="1">
      <c r="B24" s="223" t="s">
        <v>310</v>
      </c>
      <c r="C24" s="416" t="s">
        <v>414</v>
      </c>
      <c r="D24" s="416"/>
      <c r="E24" s="416"/>
      <c r="F24" s="399" t="s">
        <v>417</v>
      </c>
      <c r="G24" s="399"/>
      <c r="H24" s="399"/>
      <c r="I24" s="399"/>
      <c r="J24" s="230"/>
      <c r="K24" s="230"/>
      <c r="M24" s="234"/>
      <c r="N24" s="221" t="s">
        <v>311</v>
      </c>
    </row>
    <row r="25" spans="2:13" ht="29.25" customHeight="1">
      <c r="B25" s="223" t="s">
        <v>312</v>
      </c>
      <c r="C25" s="417">
        <v>42736</v>
      </c>
      <c r="D25" s="399"/>
      <c r="E25" s="399"/>
      <c r="F25" s="224" t="s">
        <v>313</v>
      </c>
      <c r="G25" s="418">
        <v>0.9</v>
      </c>
      <c r="H25" s="418"/>
      <c r="I25" s="418"/>
      <c r="J25" s="235"/>
      <c r="K25" s="235"/>
      <c r="M25" s="234"/>
    </row>
    <row r="26" spans="2:13" ht="27" customHeight="1">
      <c r="B26" s="223" t="s">
        <v>314</v>
      </c>
      <c r="C26" s="417">
        <v>43100</v>
      </c>
      <c r="D26" s="399"/>
      <c r="E26" s="399"/>
      <c r="F26" s="224" t="s">
        <v>315</v>
      </c>
      <c r="G26" s="419">
        <v>1</v>
      </c>
      <c r="H26" s="419"/>
      <c r="I26" s="419"/>
      <c r="J26" s="236"/>
      <c r="K26" s="236"/>
      <c r="M26" s="234"/>
    </row>
    <row r="27" spans="2:13" ht="47.25" customHeight="1">
      <c r="B27" s="223" t="s">
        <v>316</v>
      </c>
      <c r="C27" s="398" t="s">
        <v>292</v>
      </c>
      <c r="D27" s="398"/>
      <c r="E27" s="398"/>
      <c r="F27" s="309" t="s">
        <v>317</v>
      </c>
      <c r="G27" s="420"/>
      <c r="H27" s="420"/>
      <c r="I27" s="420"/>
      <c r="J27" s="233"/>
      <c r="K27" s="233"/>
      <c r="M27" s="234"/>
    </row>
    <row r="28" spans="2:13" ht="30" customHeight="1">
      <c r="B28" s="421" t="s">
        <v>318</v>
      </c>
      <c r="C28" s="421"/>
      <c r="D28" s="421"/>
      <c r="E28" s="421"/>
      <c r="F28" s="421"/>
      <c r="G28" s="421"/>
      <c r="H28" s="421"/>
      <c r="I28" s="421"/>
      <c r="J28" s="220"/>
      <c r="K28" s="220"/>
      <c r="M28" s="234"/>
    </row>
    <row r="29" spans="2:13" ht="56.25" customHeight="1">
      <c r="B29" s="237" t="s">
        <v>319</v>
      </c>
      <c r="C29" s="237" t="s">
        <v>320</v>
      </c>
      <c r="D29" s="237" t="s">
        <v>321</v>
      </c>
      <c r="E29" s="237" t="s">
        <v>322</v>
      </c>
      <c r="F29" s="237" t="s">
        <v>323</v>
      </c>
      <c r="G29" s="238" t="s">
        <v>324</v>
      </c>
      <c r="H29" s="238" t="s">
        <v>325</v>
      </c>
      <c r="I29" s="237" t="s">
        <v>326</v>
      </c>
      <c r="J29" s="231"/>
      <c r="K29" s="231"/>
      <c r="M29" s="234"/>
    </row>
    <row r="30" spans="2:13" ht="19.5" customHeight="1">
      <c r="B30" s="289" t="s">
        <v>327</v>
      </c>
      <c r="C30" s="266">
        <v>0</v>
      </c>
      <c r="D30" s="267">
        <f>+C30</f>
        <v>0</v>
      </c>
      <c r="E30" s="265">
        <v>0</v>
      </c>
      <c r="F30" s="268">
        <f>+E30</f>
        <v>0</v>
      </c>
      <c r="G30" s="269" t="e">
        <f>+C30/E30</f>
        <v>#DIV/0!</v>
      </c>
      <c r="H30" s="270" t="e">
        <f>+D30/F30</f>
        <v>#DIV/0!</v>
      </c>
      <c r="I30" s="310">
        <f>+D30/$G$26</f>
        <v>0</v>
      </c>
      <c r="J30" s="239"/>
      <c r="K30" s="239"/>
      <c r="M30" s="234"/>
    </row>
    <row r="31" spans="2:13" ht="19.5" customHeight="1">
      <c r="B31" s="289" t="s">
        <v>328</v>
      </c>
      <c r="C31" s="266">
        <v>0</v>
      </c>
      <c r="D31" s="267">
        <f>+D30+C31</f>
        <v>0</v>
      </c>
      <c r="E31" s="265">
        <v>0</v>
      </c>
      <c r="F31" s="268">
        <f>+E31+F30</f>
        <v>0</v>
      </c>
      <c r="G31" s="269" t="e">
        <f aca="true" t="shared" si="0" ref="G31:G41">+C31/E31</f>
        <v>#DIV/0!</v>
      </c>
      <c r="H31" s="270" t="e">
        <f aca="true" t="shared" si="1" ref="H31:H41">+D31/F31</f>
        <v>#DIV/0!</v>
      </c>
      <c r="I31" s="310">
        <f aca="true" t="shared" si="2" ref="I31:I41">+D31/$G$26</f>
        <v>0</v>
      </c>
      <c r="J31" s="239"/>
      <c r="K31" s="239"/>
      <c r="M31" s="234"/>
    </row>
    <row r="32" spans="2:13" ht="19.5" customHeight="1">
      <c r="B32" s="289" t="s">
        <v>329</v>
      </c>
      <c r="C32" s="266">
        <v>0.1818</v>
      </c>
      <c r="D32" s="267">
        <f aca="true" t="shared" si="3" ref="D32:D41">+D31+C32</f>
        <v>0.1818</v>
      </c>
      <c r="E32" s="265">
        <v>0.2</v>
      </c>
      <c r="F32" s="268">
        <f aca="true" t="shared" si="4" ref="F32:F41">+E32+F31</f>
        <v>0.2</v>
      </c>
      <c r="G32" s="269">
        <f t="shared" si="0"/>
        <v>0.9089999999999999</v>
      </c>
      <c r="H32" s="270">
        <f t="shared" si="1"/>
        <v>0.9089999999999999</v>
      </c>
      <c r="I32" s="310">
        <f t="shared" si="2"/>
        <v>0.1818</v>
      </c>
      <c r="J32" s="239"/>
      <c r="K32" s="323"/>
      <c r="M32" s="234"/>
    </row>
    <row r="33" spans="2:11" ht="19.5" customHeight="1">
      <c r="B33" s="289" t="s">
        <v>330</v>
      </c>
      <c r="C33" s="266">
        <v>0</v>
      </c>
      <c r="D33" s="267">
        <f t="shared" si="3"/>
        <v>0.1818</v>
      </c>
      <c r="E33" s="282">
        <v>0.15</v>
      </c>
      <c r="F33" s="268">
        <f t="shared" si="4"/>
        <v>0.35</v>
      </c>
      <c r="G33" s="269">
        <f t="shared" si="0"/>
        <v>0</v>
      </c>
      <c r="H33" s="270">
        <f t="shared" si="1"/>
        <v>0.5194285714285715</v>
      </c>
      <c r="I33" s="310">
        <f t="shared" si="2"/>
        <v>0.1818</v>
      </c>
      <c r="J33" s="239"/>
      <c r="K33" s="239"/>
    </row>
    <row r="34" spans="2:11" ht="19.5" customHeight="1">
      <c r="B34" s="289" t="s">
        <v>331</v>
      </c>
      <c r="C34" s="266">
        <v>0</v>
      </c>
      <c r="D34" s="267">
        <f t="shared" si="3"/>
        <v>0.1818</v>
      </c>
      <c r="E34" s="282">
        <v>0.2</v>
      </c>
      <c r="F34" s="268">
        <f t="shared" si="4"/>
        <v>0.55</v>
      </c>
      <c r="G34" s="269">
        <f t="shared" si="0"/>
        <v>0</v>
      </c>
      <c r="H34" s="270">
        <f t="shared" si="1"/>
        <v>0.3305454545454545</v>
      </c>
      <c r="I34" s="310">
        <f t="shared" si="2"/>
        <v>0.1818</v>
      </c>
      <c r="J34" s="239"/>
      <c r="K34" s="239"/>
    </row>
    <row r="35" spans="2:11" ht="19.5" customHeight="1">
      <c r="B35" s="289" t="s">
        <v>332</v>
      </c>
      <c r="C35" s="266">
        <v>0</v>
      </c>
      <c r="D35" s="267">
        <f t="shared" si="3"/>
        <v>0.1818</v>
      </c>
      <c r="E35" s="282">
        <v>0.2</v>
      </c>
      <c r="F35" s="268">
        <f t="shared" si="4"/>
        <v>0.75</v>
      </c>
      <c r="G35" s="269">
        <f t="shared" si="0"/>
        <v>0</v>
      </c>
      <c r="H35" s="270">
        <f t="shared" si="1"/>
        <v>0.24239999999999998</v>
      </c>
      <c r="I35" s="310">
        <f>+D35/$G$26</f>
        <v>0.1818</v>
      </c>
      <c r="J35" s="239"/>
      <c r="K35" s="239"/>
    </row>
    <row r="36" spans="2:11" ht="19.5" customHeight="1">
      <c r="B36" s="289" t="s">
        <v>333</v>
      </c>
      <c r="C36" s="266">
        <v>0</v>
      </c>
      <c r="D36" s="267">
        <f t="shared" si="3"/>
        <v>0.1818</v>
      </c>
      <c r="E36" s="282">
        <v>0.1</v>
      </c>
      <c r="F36" s="268">
        <f t="shared" si="4"/>
        <v>0.85</v>
      </c>
      <c r="G36" s="269">
        <f t="shared" si="0"/>
        <v>0</v>
      </c>
      <c r="H36" s="270">
        <f t="shared" si="1"/>
        <v>0.21388235294117647</v>
      </c>
      <c r="I36" s="310">
        <f t="shared" si="2"/>
        <v>0.1818</v>
      </c>
      <c r="J36" s="239"/>
      <c r="K36" s="239"/>
    </row>
    <row r="37" spans="2:11" ht="19.5" customHeight="1">
      <c r="B37" s="289" t="s">
        <v>334</v>
      </c>
      <c r="C37" s="266">
        <v>0</v>
      </c>
      <c r="D37" s="267">
        <f t="shared" si="3"/>
        <v>0.1818</v>
      </c>
      <c r="E37" s="282">
        <v>0</v>
      </c>
      <c r="F37" s="268">
        <f t="shared" si="4"/>
        <v>0.85</v>
      </c>
      <c r="G37" s="269" t="e">
        <f t="shared" si="0"/>
        <v>#DIV/0!</v>
      </c>
      <c r="H37" s="270">
        <f t="shared" si="1"/>
        <v>0.21388235294117647</v>
      </c>
      <c r="I37" s="310">
        <f t="shared" si="2"/>
        <v>0.1818</v>
      </c>
      <c r="J37" s="239"/>
      <c r="K37" s="239"/>
    </row>
    <row r="38" spans="2:11" ht="19.5" customHeight="1">
      <c r="B38" s="289" t="s">
        <v>335</v>
      </c>
      <c r="C38" s="266">
        <v>0</v>
      </c>
      <c r="D38" s="267">
        <f t="shared" si="3"/>
        <v>0.1818</v>
      </c>
      <c r="E38" s="282">
        <v>0.05</v>
      </c>
      <c r="F38" s="268">
        <f t="shared" si="4"/>
        <v>0.9</v>
      </c>
      <c r="G38" s="269">
        <f t="shared" si="0"/>
        <v>0</v>
      </c>
      <c r="H38" s="270">
        <f t="shared" si="1"/>
        <v>0.20199999999999999</v>
      </c>
      <c r="I38" s="310">
        <f t="shared" si="2"/>
        <v>0.1818</v>
      </c>
      <c r="J38" s="239"/>
      <c r="K38" s="239"/>
    </row>
    <row r="39" spans="2:11" ht="19.5" customHeight="1">
      <c r="B39" s="289" t="s">
        <v>336</v>
      </c>
      <c r="C39" s="266">
        <v>0</v>
      </c>
      <c r="D39" s="267">
        <f t="shared" si="3"/>
        <v>0.1818</v>
      </c>
      <c r="E39" s="282">
        <v>0.1</v>
      </c>
      <c r="F39" s="268">
        <f t="shared" si="4"/>
        <v>1</v>
      </c>
      <c r="G39" s="269">
        <f t="shared" si="0"/>
        <v>0</v>
      </c>
      <c r="H39" s="270">
        <f t="shared" si="1"/>
        <v>0.1818</v>
      </c>
      <c r="I39" s="310">
        <f t="shared" si="2"/>
        <v>0.1818</v>
      </c>
      <c r="J39" s="239"/>
      <c r="K39" s="239"/>
    </row>
    <row r="40" spans="2:11" ht="19.5" customHeight="1">
      <c r="B40" s="289" t="s">
        <v>337</v>
      </c>
      <c r="C40" s="266">
        <v>0</v>
      </c>
      <c r="D40" s="267">
        <f t="shared" si="3"/>
        <v>0.1818</v>
      </c>
      <c r="E40" s="282">
        <v>0</v>
      </c>
      <c r="F40" s="268">
        <f t="shared" si="4"/>
        <v>1</v>
      </c>
      <c r="G40" s="269" t="e">
        <f t="shared" si="0"/>
        <v>#DIV/0!</v>
      </c>
      <c r="H40" s="270">
        <f t="shared" si="1"/>
        <v>0.1818</v>
      </c>
      <c r="I40" s="310">
        <f t="shared" si="2"/>
        <v>0.1818</v>
      </c>
      <c r="J40" s="239"/>
      <c r="K40" s="239"/>
    </row>
    <row r="41" spans="2:11" ht="19.5" customHeight="1">
      <c r="B41" s="289" t="s">
        <v>338</v>
      </c>
      <c r="C41" s="266">
        <v>0</v>
      </c>
      <c r="D41" s="267">
        <f t="shared" si="3"/>
        <v>0.1818</v>
      </c>
      <c r="E41" s="282">
        <v>0</v>
      </c>
      <c r="F41" s="268">
        <f t="shared" si="4"/>
        <v>1</v>
      </c>
      <c r="G41" s="269" t="e">
        <f t="shared" si="0"/>
        <v>#DIV/0!</v>
      </c>
      <c r="H41" s="270">
        <f t="shared" si="1"/>
        <v>0.1818</v>
      </c>
      <c r="I41" s="310">
        <f t="shared" si="2"/>
        <v>0.1818</v>
      </c>
      <c r="J41" s="239"/>
      <c r="K41" s="239"/>
    </row>
    <row r="42" spans="2:11" ht="54" customHeight="1">
      <c r="B42" s="286" t="s">
        <v>339</v>
      </c>
      <c r="C42" s="422"/>
      <c r="D42" s="422"/>
      <c r="E42" s="422"/>
      <c r="F42" s="422"/>
      <c r="G42" s="422"/>
      <c r="H42" s="422"/>
      <c r="I42" s="422"/>
      <c r="J42" s="240"/>
      <c r="K42" s="240"/>
    </row>
    <row r="43" spans="2:11" ht="29.25" customHeight="1">
      <c r="B43" s="421" t="s">
        <v>340</v>
      </c>
      <c r="C43" s="421"/>
      <c r="D43" s="421"/>
      <c r="E43" s="421"/>
      <c r="F43" s="421"/>
      <c r="G43" s="421"/>
      <c r="H43" s="421"/>
      <c r="I43" s="421"/>
      <c r="J43" s="220"/>
      <c r="K43" s="220"/>
    </row>
    <row r="44" spans="2:11" ht="43.5" customHeight="1">
      <c r="B44" s="423"/>
      <c r="C44" s="423"/>
      <c r="D44" s="423"/>
      <c r="E44" s="423"/>
      <c r="F44" s="423"/>
      <c r="G44" s="423"/>
      <c r="H44" s="423"/>
      <c r="I44" s="423"/>
      <c r="J44" s="220"/>
      <c r="K44" s="220"/>
    </row>
    <row r="45" spans="2:11" ht="43.5" customHeight="1">
      <c r="B45" s="423"/>
      <c r="C45" s="423"/>
      <c r="D45" s="423"/>
      <c r="E45" s="423"/>
      <c r="F45" s="423"/>
      <c r="G45" s="423"/>
      <c r="H45" s="423"/>
      <c r="I45" s="423"/>
      <c r="J45" s="240"/>
      <c r="K45" s="240"/>
    </row>
    <row r="46" spans="2:11" ht="43.5" customHeight="1">
      <c r="B46" s="423"/>
      <c r="C46" s="423"/>
      <c r="D46" s="423"/>
      <c r="E46" s="423"/>
      <c r="F46" s="423"/>
      <c r="G46" s="423"/>
      <c r="H46" s="423"/>
      <c r="I46" s="423"/>
      <c r="J46" s="240"/>
      <c r="K46" s="240"/>
    </row>
    <row r="47" spans="2:11" ht="43.5" customHeight="1">
      <c r="B47" s="423"/>
      <c r="C47" s="423"/>
      <c r="D47" s="423"/>
      <c r="E47" s="423"/>
      <c r="F47" s="423"/>
      <c r="G47" s="423"/>
      <c r="H47" s="423"/>
      <c r="I47" s="423"/>
      <c r="J47" s="240"/>
      <c r="K47" s="240"/>
    </row>
    <row r="48" spans="2:11" ht="43.5" customHeight="1">
      <c r="B48" s="423"/>
      <c r="C48" s="423"/>
      <c r="D48" s="423"/>
      <c r="E48" s="423"/>
      <c r="F48" s="423"/>
      <c r="G48" s="423"/>
      <c r="H48" s="423"/>
      <c r="I48" s="423"/>
      <c r="J48" s="241"/>
      <c r="K48" s="241"/>
    </row>
    <row r="49" spans="2:11" ht="34.5" customHeight="1">
      <c r="B49" s="223" t="s">
        <v>341</v>
      </c>
      <c r="C49" s="424" t="s">
        <v>464</v>
      </c>
      <c r="D49" s="425"/>
      <c r="E49" s="425"/>
      <c r="F49" s="425"/>
      <c r="G49" s="425"/>
      <c r="H49" s="425"/>
      <c r="I49" s="426"/>
      <c r="J49" s="242"/>
      <c r="K49" s="242"/>
    </row>
    <row r="50" spans="2:11" ht="34.5" customHeight="1">
      <c r="B50" s="223" t="s">
        <v>342</v>
      </c>
      <c r="C50" s="427" t="s">
        <v>465</v>
      </c>
      <c r="D50" s="428"/>
      <c r="E50" s="428"/>
      <c r="F50" s="428"/>
      <c r="G50" s="428"/>
      <c r="H50" s="428"/>
      <c r="I50" s="429"/>
      <c r="J50" s="242"/>
      <c r="K50" s="242"/>
    </row>
    <row r="51" spans="2:11" ht="47.25" customHeight="1">
      <c r="B51" s="287" t="s">
        <v>343</v>
      </c>
      <c r="C51" s="430" t="s">
        <v>466</v>
      </c>
      <c r="D51" s="431"/>
      <c r="E51" s="431"/>
      <c r="F51" s="431"/>
      <c r="G51" s="431"/>
      <c r="H51" s="431"/>
      <c r="I51" s="431"/>
      <c r="J51" s="242"/>
      <c r="K51" s="242"/>
    </row>
    <row r="52" spans="2:11" ht="29.25" customHeight="1">
      <c r="B52" s="421" t="s">
        <v>344</v>
      </c>
      <c r="C52" s="421"/>
      <c r="D52" s="421"/>
      <c r="E52" s="421"/>
      <c r="F52" s="421"/>
      <c r="G52" s="421"/>
      <c r="H52" s="421"/>
      <c r="I52" s="421"/>
      <c r="J52" s="242"/>
      <c r="K52" s="242"/>
    </row>
    <row r="53" spans="2:11" ht="33" customHeight="1">
      <c r="B53" s="432" t="s">
        <v>345</v>
      </c>
      <c r="C53" s="288" t="s">
        <v>346</v>
      </c>
      <c r="D53" s="433" t="s">
        <v>347</v>
      </c>
      <c r="E53" s="433"/>
      <c r="F53" s="433"/>
      <c r="G53" s="433" t="s">
        <v>348</v>
      </c>
      <c r="H53" s="433"/>
      <c r="I53" s="433"/>
      <c r="J53" s="243"/>
      <c r="K53" s="243"/>
    </row>
    <row r="54" spans="2:11" ht="31.5" customHeight="1">
      <c r="B54" s="432"/>
      <c r="C54" s="244"/>
      <c r="D54" s="422"/>
      <c r="E54" s="422"/>
      <c r="F54" s="422"/>
      <c r="G54" s="434"/>
      <c r="H54" s="434"/>
      <c r="I54" s="434"/>
      <c r="J54" s="243"/>
      <c r="K54" s="243"/>
    </row>
    <row r="55" spans="2:11" ht="31.5" customHeight="1">
      <c r="B55" s="287" t="s">
        <v>349</v>
      </c>
      <c r="C55" s="422" t="s">
        <v>418</v>
      </c>
      <c r="D55" s="422"/>
      <c r="E55" s="435" t="s">
        <v>350</v>
      </c>
      <c r="F55" s="435"/>
      <c r="G55" s="436" t="s">
        <v>418</v>
      </c>
      <c r="H55" s="436"/>
      <c r="I55" s="436"/>
      <c r="J55" s="245"/>
      <c r="K55" s="245"/>
    </row>
    <row r="56" spans="2:11" ht="31.5" customHeight="1">
      <c r="B56" s="287" t="s">
        <v>351</v>
      </c>
      <c r="C56" s="422" t="s">
        <v>418</v>
      </c>
      <c r="D56" s="422"/>
      <c r="E56" s="437" t="s">
        <v>352</v>
      </c>
      <c r="F56" s="437"/>
      <c r="G56" s="436" t="s">
        <v>383</v>
      </c>
      <c r="H56" s="436"/>
      <c r="I56" s="436"/>
      <c r="J56" s="245"/>
      <c r="K56" s="245"/>
    </row>
    <row r="57" spans="2:11" ht="31.5" customHeight="1">
      <c r="B57" s="287" t="s">
        <v>353</v>
      </c>
      <c r="C57" s="422"/>
      <c r="D57" s="422"/>
      <c r="E57" s="438" t="s">
        <v>354</v>
      </c>
      <c r="F57" s="438"/>
      <c r="G57" s="422"/>
      <c r="H57" s="422"/>
      <c r="I57" s="422"/>
      <c r="J57" s="246"/>
      <c r="K57" s="246"/>
    </row>
    <row r="58" spans="2:11" ht="31.5" customHeight="1">
      <c r="B58" s="287" t="s">
        <v>355</v>
      </c>
      <c r="C58" s="422"/>
      <c r="D58" s="422"/>
      <c r="E58" s="438"/>
      <c r="F58" s="438"/>
      <c r="G58" s="422"/>
      <c r="H58" s="422"/>
      <c r="I58" s="422"/>
      <c r="J58" s="246"/>
      <c r="K58" s="246"/>
    </row>
    <row r="59" spans="2:11" ht="15" hidden="1">
      <c r="B59" s="247"/>
      <c r="C59" s="247"/>
      <c r="D59" s="12"/>
      <c r="E59" s="12"/>
      <c r="F59" s="12"/>
      <c r="G59" s="12"/>
      <c r="H59" s="12"/>
      <c r="I59" s="248"/>
      <c r="J59" s="249"/>
      <c r="K59" s="249"/>
    </row>
    <row r="60" spans="2:11" ht="12.75" hidden="1">
      <c r="B60" s="250"/>
      <c r="C60" s="251"/>
      <c r="D60" s="251"/>
      <c r="E60" s="252"/>
      <c r="F60" s="252"/>
      <c r="G60" s="253"/>
      <c r="H60" s="254"/>
      <c r="I60" s="251"/>
      <c r="J60" s="255"/>
      <c r="K60" s="255"/>
    </row>
    <row r="61" spans="2:11" ht="12.75" hidden="1">
      <c r="B61" s="250"/>
      <c r="C61" s="251"/>
      <c r="D61" s="251"/>
      <c r="E61" s="252"/>
      <c r="F61" s="252"/>
      <c r="G61" s="253"/>
      <c r="H61" s="254"/>
      <c r="I61" s="251"/>
      <c r="J61" s="255"/>
      <c r="K61" s="255"/>
    </row>
    <row r="62" spans="2:11" ht="12.75" hidden="1">
      <c r="B62" s="250"/>
      <c r="C62" s="251"/>
      <c r="D62" s="251"/>
      <c r="E62" s="252"/>
      <c r="F62" s="252"/>
      <c r="G62" s="253"/>
      <c r="H62" s="254"/>
      <c r="I62" s="251"/>
      <c r="J62" s="255"/>
      <c r="K62" s="255"/>
    </row>
    <row r="63" spans="2:11" ht="12.75" hidden="1">
      <c r="B63" s="250"/>
      <c r="C63" s="251"/>
      <c r="D63" s="251"/>
      <c r="E63" s="252"/>
      <c r="F63" s="252"/>
      <c r="G63" s="253"/>
      <c r="H63" s="254"/>
      <c r="I63" s="251"/>
      <c r="J63" s="255"/>
      <c r="K63" s="255"/>
    </row>
    <row r="64" spans="2:11" ht="12.75" hidden="1">
      <c r="B64" s="250"/>
      <c r="C64" s="251"/>
      <c r="D64" s="251"/>
      <c r="E64" s="252"/>
      <c r="F64" s="252"/>
      <c r="G64" s="253"/>
      <c r="H64" s="254"/>
      <c r="I64" s="251"/>
      <c r="J64" s="255"/>
      <c r="K64" s="255"/>
    </row>
    <row r="65" spans="2:11" ht="12.75" hidden="1">
      <c r="B65" s="250"/>
      <c r="C65" s="251"/>
      <c r="D65" s="251"/>
      <c r="E65" s="252"/>
      <c r="F65" s="252"/>
      <c r="G65" s="253"/>
      <c r="H65" s="254"/>
      <c r="I65" s="251"/>
      <c r="J65" s="255"/>
      <c r="K65" s="255"/>
    </row>
    <row r="66" spans="2:11" ht="12.75" hidden="1">
      <c r="B66" s="250"/>
      <c r="C66" s="251"/>
      <c r="D66" s="251"/>
      <c r="E66" s="252"/>
      <c r="F66" s="252"/>
      <c r="G66" s="253"/>
      <c r="H66" s="254"/>
      <c r="I66" s="251"/>
      <c r="J66" s="255"/>
      <c r="K66" s="255"/>
    </row>
    <row r="67" spans="2:11" ht="12.75" hidden="1">
      <c r="B67" s="250"/>
      <c r="C67" s="251"/>
      <c r="D67" s="251"/>
      <c r="E67" s="252"/>
      <c r="F67" s="252"/>
      <c r="G67" s="253"/>
      <c r="H67" s="254"/>
      <c r="I67" s="251"/>
      <c r="J67" s="255"/>
      <c r="K67" s="255"/>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J21"/>
  <sheetViews>
    <sheetView zoomScalePageLayoutView="0" workbookViewId="0" topLeftCell="A10">
      <selection activeCell="K14" sqref="K14"/>
    </sheetView>
  </sheetViews>
  <sheetFormatPr defaultColWidth="11.421875" defaultRowHeight="15"/>
  <cols>
    <col min="1" max="1" width="1.28515625" style="0" customWidth="1"/>
    <col min="2" max="2" width="20.140625" style="276" customWidth="1"/>
    <col min="3" max="3" width="34.57421875" style="0" customWidth="1"/>
    <col min="4" max="4" width="14.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6384" width="11.421875" style="278" customWidth="1"/>
  </cols>
  <sheetData>
    <row r="1" spans="2:10" ht="18" customHeight="1" thickBot="1">
      <c r="B1" s="455"/>
      <c r="C1" s="458" t="s">
        <v>144</v>
      </c>
      <c r="D1" s="459"/>
      <c r="E1" s="459"/>
      <c r="F1" s="459"/>
      <c r="G1" s="459"/>
      <c r="H1" s="460"/>
      <c r="I1" s="461"/>
      <c r="J1" s="462"/>
    </row>
    <row r="2" spans="2:10" ht="18" customHeight="1" thickBot="1">
      <c r="B2" s="456"/>
      <c r="C2" s="467" t="s">
        <v>145</v>
      </c>
      <c r="D2" s="468"/>
      <c r="E2" s="468"/>
      <c r="F2" s="468"/>
      <c r="G2" s="468"/>
      <c r="H2" s="469"/>
      <c r="I2" s="463"/>
      <c r="J2" s="464"/>
    </row>
    <row r="3" spans="2:10" ht="18" customHeight="1" thickBot="1">
      <c r="B3" s="456"/>
      <c r="C3" s="467" t="s">
        <v>384</v>
      </c>
      <c r="D3" s="468"/>
      <c r="E3" s="468"/>
      <c r="F3" s="468"/>
      <c r="G3" s="468"/>
      <c r="H3" s="469"/>
      <c r="I3" s="463"/>
      <c r="J3" s="464"/>
    </row>
    <row r="4" spans="2:10" ht="18" customHeight="1" thickBot="1">
      <c r="B4" s="457"/>
      <c r="C4" s="467" t="s">
        <v>385</v>
      </c>
      <c r="D4" s="468"/>
      <c r="E4" s="468"/>
      <c r="F4" s="469"/>
      <c r="G4" s="470" t="s">
        <v>393</v>
      </c>
      <c r="H4" s="471"/>
      <c r="I4" s="465"/>
      <c r="J4" s="466"/>
    </row>
    <row r="5" spans="2:10" ht="18" customHeight="1" thickBot="1">
      <c r="B5" s="272"/>
      <c r="C5" s="273"/>
      <c r="D5" s="273"/>
      <c r="E5" s="273"/>
      <c r="F5" s="273"/>
      <c r="G5" s="273"/>
      <c r="H5" s="273"/>
      <c r="I5" s="273"/>
      <c r="J5" s="274"/>
    </row>
    <row r="6" spans="2:10" ht="47.25" customHeight="1" thickBot="1">
      <c r="B6" s="39" t="s">
        <v>468</v>
      </c>
      <c r="C6" s="329" t="s">
        <v>452</v>
      </c>
      <c r="D6" s="330"/>
      <c r="E6" s="331"/>
      <c r="F6" s="275"/>
      <c r="G6" s="273"/>
      <c r="H6" s="273"/>
      <c r="I6" s="273"/>
      <c r="J6" s="274"/>
    </row>
    <row r="7" spans="2:10" ht="32.25" customHeight="1" thickBot="1">
      <c r="B7" s="40" t="s">
        <v>0</v>
      </c>
      <c r="C7" s="329" t="s">
        <v>453</v>
      </c>
      <c r="D7" s="330"/>
      <c r="E7" s="331"/>
      <c r="F7" s="275"/>
      <c r="G7" s="273"/>
      <c r="H7" s="273"/>
      <c r="I7" s="273"/>
      <c r="J7" s="274"/>
    </row>
    <row r="8" spans="2:10" ht="32.25" customHeight="1" thickBot="1">
      <c r="B8" s="40" t="s">
        <v>394</v>
      </c>
      <c r="C8" s="329" t="s">
        <v>400</v>
      </c>
      <c r="D8" s="330"/>
      <c r="E8" s="331"/>
      <c r="F8" s="275"/>
      <c r="G8" s="273"/>
      <c r="H8" s="273"/>
      <c r="I8" s="273"/>
      <c r="J8" s="274"/>
    </row>
    <row r="9" spans="2:10" ht="33.75" customHeight="1" thickBot="1">
      <c r="B9" s="40" t="s">
        <v>202</v>
      </c>
      <c r="C9" s="329" t="s">
        <v>402</v>
      </c>
      <c r="D9" s="330"/>
      <c r="E9" s="331"/>
      <c r="F9" s="275"/>
      <c r="G9" s="273"/>
      <c r="H9" s="273"/>
      <c r="I9" s="273"/>
      <c r="J9" s="274"/>
    </row>
    <row r="11" spans="2:10" ht="27.75" customHeight="1">
      <c r="B11" s="449" t="s">
        <v>398</v>
      </c>
      <c r="C11" s="450"/>
      <c r="D11" s="450"/>
      <c r="E11" s="450"/>
      <c r="F11" s="450"/>
      <c r="G11" s="450"/>
      <c r="H11" s="451"/>
      <c r="I11" s="453" t="s">
        <v>386</v>
      </c>
      <c r="J11" s="454"/>
    </row>
    <row r="12" spans="2:10" s="277" customFormat="1" ht="30" customHeight="1">
      <c r="B12" s="446" t="s">
        <v>395</v>
      </c>
      <c r="C12" s="446" t="s">
        <v>387</v>
      </c>
      <c r="D12" s="446" t="s">
        <v>388</v>
      </c>
      <c r="E12" s="446" t="s">
        <v>389</v>
      </c>
      <c r="F12" s="446" t="s">
        <v>390</v>
      </c>
      <c r="G12" s="446" t="s">
        <v>391</v>
      </c>
      <c r="H12" s="446" t="s">
        <v>396</v>
      </c>
      <c r="I12" s="445" t="s">
        <v>397</v>
      </c>
      <c r="J12" s="445" t="s">
        <v>392</v>
      </c>
    </row>
    <row r="13" spans="2:10" s="277" customFormat="1" ht="15">
      <c r="B13" s="447"/>
      <c r="C13" s="447"/>
      <c r="D13" s="447"/>
      <c r="E13" s="447"/>
      <c r="F13" s="447"/>
      <c r="G13" s="447"/>
      <c r="H13" s="447"/>
      <c r="I13" s="445"/>
      <c r="J13" s="445"/>
    </row>
    <row r="14" spans="1:10" ht="35.25" customHeight="1">
      <c r="A14" s="278"/>
      <c r="B14" s="441">
        <v>1</v>
      </c>
      <c r="C14" s="443" t="s">
        <v>419</v>
      </c>
      <c r="D14" s="439">
        <v>0.4</v>
      </c>
      <c r="E14" s="284">
        <v>1</v>
      </c>
      <c r="F14" s="290" t="s">
        <v>420</v>
      </c>
      <c r="G14" s="316">
        <v>0.2</v>
      </c>
      <c r="H14" s="317">
        <v>42825</v>
      </c>
      <c r="I14" s="318">
        <v>42736</v>
      </c>
      <c r="J14" s="318">
        <v>42795</v>
      </c>
    </row>
    <row r="15" spans="1:10" ht="35.25" customHeight="1">
      <c r="A15" s="278"/>
      <c r="B15" s="442"/>
      <c r="C15" s="444"/>
      <c r="D15" s="440"/>
      <c r="E15" s="284">
        <v>2</v>
      </c>
      <c r="F15" s="290" t="s">
        <v>421</v>
      </c>
      <c r="G15" s="316">
        <v>0.2</v>
      </c>
      <c r="H15" s="317">
        <v>42916</v>
      </c>
      <c r="I15" s="318"/>
      <c r="J15" s="318"/>
    </row>
    <row r="16" spans="1:10" ht="35.25" customHeight="1">
      <c r="A16" s="278"/>
      <c r="B16" s="441">
        <v>2</v>
      </c>
      <c r="C16" s="443" t="s">
        <v>422</v>
      </c>
      <c r="D16" s="439">
        <v>0.2</v>
      </c>
      <c r="E16" s="284">
        <v>1</v>
      </c>
      <c r="F16" s="290" t="s">
        <v>423</v>
      </c>
      <c r="G16" s="316">
        <v>0.15</v>
      </c>
      <c r="H16" s="317">
        <v>42855</v>
      </c>
      <c r="I16" s="318"/>
      <c r="J16" s="318"/>
    </row>
    <row r="17" spans="1:10" ht="35.25" customHeight="1">
      <c r="A17" s="278"/>
      <c r="B17" s="442"/>
      <c r="C17" s="444"/>
      <c r="D17" s="440"/>
      <c r="E17" s="284">
        <v>2</v>
      </c>
      <c r="F17" s="290" t="s">
        <v>424</v>
      </c>
      <c r="G17" s="316">
        <v>0.05</v>
      </c>
      <c r="H17" s="317">
        <v>43008</v>
      </c>
      <c r="I17" s="318"/>
      <c r="J17" s="318"/>
    </row>
    <row r="18" spans="1:10" ht="35.25" customHeight="1">
      <c r="A18" s="278"/>
      <c r="B18" s="441">
        <v>3</v>
      </c>
      <c r="C18" s="443" t="s">
        <v>425</v>
      </c>
      <c r="D18" s="439">
        <v>0.3</v>
      </c>
      <c r="E18" s="284">
        <v>1</v>
      </c>
      <c r="F18" s="290" t="s">
        <v>426</v>
      </c>
      <c r="G18" s="316">
        <v>0.2</v>
      </c>
      <c r="H18" s="317">
        <v>42886</v>
      </c>
      <c r="I18" s="318"/>
      <c r="J18" s="318"/>
    </row>
    <row r="19" spans="1:10" ht="35.25" customHeight="1">
      <c r="A19" s="278"/>
      <c r="B19" s="442"/>
      <c r="C19" s="444"/>
      <c r="D19" s="440"/>
      <c r="E19" s="284">
        <v>2</v>
      </c>
      <c r="F19" s="290" t="s">
        <v>427</v>
      </c>
      <c r="G19" s="316">
        <v>0.1</v>
      </c>
      <c r="H19" s="317">
        <v>43039</v>
      </c>
      <c r="I19" s="318"/>
      <c r="J19" s="318"/>
    </row>
    <row r="20" spans="1:10" ht="35.25" customHeight="1">
      <c r="A20" s="278"/>
      <c r="B20" s="312">
        <v>4</v>
      </c>
      <c r="C20" s="313" t="s">
        <v>428</v>
      </c>
      <c r="D20" s="315">
        <v>0.1</v>
      </c>
      <c r="E20" s="283">
        <v>1</v>
      </c>
      <c r="F20" s="291" t="s">
        <v>429</v>
      </c>
      <c r="G20" s="316">
        <v>0.1</v>
      </c>
      <c r="H20" s="317">
        <v>42946</v>
      </c>
      <c r="I20" s="318"/>
      <c r="J20" s="318"/>
    </row>
    <row r="21" spans="2:10" s="281" customFormat="1" ht="21.75" customHeight="1">
      <c r="B21" s="448" t="s">
        <v>120</v>
      </c>
      <c r="C21" s="448"/>
      <c r="D21" s="314">
        <f>SUM(D14:D20)</f>
        <v>1.0000000000000002</v>
      </c>
      <c r="E21" s="452" t="s">
        <v>120</v>
      </c>
      <c r="F21" s="452"/>
      <c r="G21" s="279">
        <f>SUM(G14:G20)</f>
        <v>1</v>
      </c>
      <c r="H21" s="280"/>
      <c r="I21" s="445"/>
      <c r="J21" s="445"/>
    </row>
  </sheetData>
  <sheetProtection/>
  <mergeCells count="34">
    <mergeCell ref="I21:J21"/>
    <mergeCell ref="I11:J11"/>
    <mergeCell ref="B1:B4"/>
    <mergeCell ref="C1:H1"/>
    <mergeCell ref="I1:J4"/>
    <mergeCell ref="C2:H2"/>
    <mergeCell ref="C3:H3"/>
    <mergeCell ref="C4:F4"/>
    <mergeCell ref="G4:H4"/>
    <mergeCell ref="C6:E6"/>
    <mergeCell ref="B21:C21"/>
    <mergeCell ref="G12:G13"/>
    <mergeCell ref="H12:H13"/>
    <mergeCell ref="B14:B15"/>
    <mergeCell ref="C14:C15"/>
    <mergeCell ref="B11:H11"/>
    <mergeCell ref="E21:F21"/>
    <mergeCell ref="D14:D15"/>
    <mergeCell ref="B16:B17"/>
    <mergeCell ref="C16:C17"/>
    <mergeCell ref="I12:I13"/>
    <mergeCell ref="J12:J13"/>
    <mergeCell ref="B12:B13"/>
    <mergeCell ref="C12:C13"/>
    <mergeCell ref="D12:D13"/>
    <mergeCell ref="E12:E13"/>
    <mergeCell ref="F12:F13"/>
    <mergeCell ref="D16:D17"/>
    <mergeCell ref="B18:B19"/>
    <mergeCell ref="C18:C19"/>
    <mergeCell ref="D18:D19"/>
    <mergeCell ref="C7:E7"/>
    <mergeCell ref="C8:E8"/>
    <mergeCell ref="C9:E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B2:N67"/>
  <sheetViews>
    <sheetView zoomScalePageLayoutView="0" workbookViewId="0" topLeftCell="A1">
      <selection activeCell="F21" sqref="F21:I21"/>
    </sheetView>
  </sheetViews>
  <sheetFormatPr defaultColWidth="11.421875" defaultRowHeight="15"/>
  <cols>
    <col min="1" max="1" width="0.9921875" style="211" customWidth="1"/>
    <col min="2" max="2" width="25.421875" style="210" customWidth="1"/>
    <col min="3" max="3" width="14.57421875" style="211" customWidth="1"/>
    <col min="4" max="4" width="20.140625" style="211" customWidth="1"/>
    <col min="5" max="5" width="16.421875" style="211" customWidth="1"/>
    <col min="6" max="6" width="25.00390625" style="211" customWidth="1"/>
    <col min="7" max="7" width="22.00390625" style="212" customWidth="1"/>
    <col min="8" max="8" width="20.57421875" style="211" customWidth="1"/>
    <col min="9" max="9" width="22.421875" style="211" customWidth="1"/>
    <col min="10" max="11" width="22.421875" style="213" customWidth="1"/>
    <col min="12" max="21" width="11.421875" style="214" customWidth="1"/>
    <col min="22" max="24" width="11.421875" style="215" customWidth="1"/>
    <col min="25" max="16384" width="11.421875" style="211" customWidth="1"/>
  </cols>
  <sheetData>
    <row r="1" ht="6" customHeight="1"/>
    <row r="2" spans="2:13" ht="25.5" customHeight="1">
      <c r="B2" s="389"/>
      <c r="C2" s="390" t="s">
        <v>144</v>
      </c>
      <c r="D2" s="390"/>
      <c r="E2" s="390"/>
      <c r="F2" s="390"/>
      <c r="G2" s="390"/>
      <c r="H2" s="390"/>
      <c r="I2" s="391"/>
      <c r="J2" s="216"/>
      <c r="K2" s="216"/>
      <c r="M2" s="217" t="s">
        <v>253</v>
      </c>
    </row>
    <row r="3" spans="2:13" ht="25.5" customHeight="1">
      <c r="B3" s="389"/>
      <c r="C3" s="392" t="s">
        <v>145</v>
      </c>
      <c r="D3" s="392"/>
      <c r="E3" s="392"/>
      <c r="F3" s="392"/>
      <c r="G3" s="392"/>
      <c r="H3" s="392"/>
      <c r="I3" s="391"/>
      <c r="J3" s="216"/>
      <c r="K3" s="216"/>
      <c r="M3" s="217" t="s">
        <v>254</v>
      </c>
    </row>
    <row r="4" spans="2:13" ht="25.5" customHeight="1">
      <c r="B4" s="389"/>
      <c r="C4" s="392" t="s">
        <v>255</v>
      </c>
      <c r="D4" s="392"/>
      <c r="E4" s="392"/>
      <c r="F4" s="392"/>
      <c r="G4" s="392"/>
      <c r="H4" s="392"/>
      <c r="I4" s="391"/>
      <c r="J4" s="216"/>
      <c r="K4" s="216"/>
      <c r="M4" s="217" t="s">
        <v>256</v>
      </c>
    </row>
    <row r="5" spans="2:13" ht="25.5" customHeight="1">
      <c r="B5" s="389"/>
      <c r="C5" s="392" t="s">
        <v>257</v>
      </c>
      <c r="D5" s="392"/>
      <c r="E5" s="392"/>
      <c r="F5" s="392"/>
      <c r="G5" s="393" t="s">
        <v>258</v>
      </c>
      <c r="H5" s="393"/>
      <c r="I5" s="391"/>
      <c r="J5" s="216"/>
      <c r="K5" s="216"/>
      <c r="M5" s="217" t="s">
        <v>259</v>
      </c>
    </row>
    <row r="6" spans="2:11" ht="23.25" customHeight="1">
      <c r="B6" s="394" t="s">
        <v>260</v>
      </c>
      <c r="C6" s="394"/>
      <c r="D6" s="394"/>
      <c r="E6" s="394"/>
      <c r="F6" s="394"/>
      <c r="G6" s="394"/>
      <c r="H6" s="394"/>
      <c r="I6" s="394"/>
      <c r="J6" s="218"/>
      <c r="K6" s="218"/>
    </row>
    <row r="7" spans="2:11" ht="24" customHeight="1">
      <c r="B7" s="395" t="s">
        <v>261</v>
      </c>
      <c r="C7" s="395"/>
      <c r="D7" s="395"/>
      <c r="E7" s="395"/>
      <c r="F7" s="395"/>
      <c r="G7" s="395"/>
      <c r="H7" s="395"/>
      <c r="I7" s="395"/>
      <c r="J7" s="219"/>
      <c r="K7" s="219"/>
    </row>
    <row r="8" spans="2:14" ht="24" customHeight="1">
      <c r="B8" s="396" t="s">
        <v>262</v>
      </c>
      <c r="C8" s="396"/>
      <c r="D8" s="396"/>
      <c r="E8" s="396"/>
      <c r="F8" s="396"/>
      <c r="G8" s="396"/>
      <c r="H8" s="396"/>
      <c r="I8" s="396"/>
      <c r="J8" s="220"/>
      <c r="K8" s="220"/>
      <c r="N8" s="221" t="s">
        <v>263</v>
      </c>
    </row>
    <row r="9" spans="2:14" ht="30.75" customHeight="1">
      <c r="B9" s="223" t="s">
        <v>264</v>
      </c>
      <c r="C9" s="308">
        <v>21</v>
      </c>
      <c r="D9" s="397" t="s">
        <v>265</v>
      </c>
      <c r="E9" s="397"/>
      <c r="F9" s="472" t="s">
        <v>430</v>
      </c>
      <c r="G9" s="472"/>
      <c r="H9" s="472"/>
      <c r="I9" s="472"/>
      <c r="J9" s="222"/>
      <c r="K9" s="222"/>
      <c r="M9" s="217" t="s">
        <v>266</v>
      </c>
      <c r="N9" s="221" t="s">
        <v>267</v>
      </c>
    </row>
    <row r="10" spans="2:14" ht="30.75" customHeight="1">
      <c r="B10" s="223" t="s">
        <v>268</v>
      </c>
      <c r="C10" s="311" t="s">
        <v>282</v>
      </c>
      <c r="D10" s="397" t="s">
        <v>269</v>
      </c>
      <c r="E10" s="397"/>
      <c r="F10" s="398" t="s">
        <v>406</v>
      </c>
      <c r="G10" s="398"/>
      <c r="H10" s="224" t="s">
        <v>270</v>
      </c>
      <c r="I10" s="271" t="s">
        <v>287</v>
      </c>
      <c r="J10" s="225"/>
      <c r="K10" s="225"/>
      <c r="M10" s="217" t="s">
        <v>271</v>
      </c>
      <c r="N10" s="221" t="s">
        <v>272</v>
      </c>
    </row>
    <row r="11" spans="2:14" ht="30.75" customHeight="1">
      <c r="B11" s="223" t="s">
        <v>273</v>
      </c>
      <c r="C11" s="473" t="s">
        <v>407</v>
      </c>
      <c r="D11" s="474"/>
      <c r="E11" s="474"/>
      <c r="F11" s="475"/>
      <c r="G11" s="224" t="s">
        <v>274</v>
      </c>
      <c r="H11" s="401">
        <v>585</v>
      </c>
      <c r="I11" s="401"/>
      <c r="J11" s="226"/>
      <c r="K11" s="226"/>
      <c r="M11" s="217" t="s">
        <v>275</v>
      </c>
      <c r="N11" s="221" t="s">
        <v>276</v>
      </c>
    </row>
    <row r="12" spans="2:13" ht="30.75" customHeight="1">
      <c r="B12" s="223" t="s">
        <v>277</v>
      </c>
      <c r="C12" s="402" t="s">
        <v>275</v>
      </c>
      <c r="D12" s="402"/>
      <c r="E12" s="402"/>
      <c r="F12" s="402"/>
      <c r="G12" s="224" t="s">
        <v>278</v>
      </c>
      <c r="H12" s="403" t="s">
        <v>408</v>
      </c>
      <c r="I12" s="403"/>
      <c r="J12" s="227"/>
      <c r="K12" s="227"/>
      <c r="M12" s="228" t="s">
        <v>279</v>
      </c>
    </row>
    <row r="13" spans="2:13" ht="30.75" customHeight="1">
      <c r="B13" s="223" t="s">
        <v>280</v>
      </c>
      <c r="C13" s="476" t="s">
        <v>431</v>
      </c>
      <c r="D13" s="476"/>
      <c r="E13" s="476"/>
      <c r="F13" s="476"/>
      <c r="G13" s="476"/>
      <c r="H13" s="476"/>
      <c r="I13" s="476"/>
      <c r="J13" s="229"/>
      <c r="K13" s="229"/>
      <c r="M13" s="228"/>
    </row>
    <row r="14" spans="2:14" ht="30.75" customHeight="1">
      <c r="B14" s="223" t="s">
        <v>281</v>
      </c>
      <c r="C14" s="405" t="s">
        <v>432</v>
      </c>
      <c r="D14" s="405"/>
      <c r="E14" s="405"/>
      <c r="F14" s="405"/>
      <c r="G14" s="405"/>
      <c r="H14" s="405"/>
      <c r="I14" s="405"/>
      <c r="J14" s="225"/>
      <c r="K14" s="225"/>
      <c r="M14" s="228"/>
      <c r="N14" s="221" t="s">
        <v>282</v>
      </c>
    </row>
    <row r="15" spans="2:14" ht="30.75" customHeight="1">
      <c r="B15" s="223" t="s">
        <v>283</v>
      </c>
      <c r="C15" s="399" t="s">
        <v>433</v>
      </c>
      <c r="D15" s="399"/>
      <c r="E15" s="399"/>
      <c r="F15" s="399"/>
      <c r="G15" s="224" t="s">
        <v>284</v>
      </c>
      <c r="H15" s="398" t="s">
        <v>300</v>
      </c>
      <c r="I15" s="398"/>
      <c r="J15" s="225"/>
      <c r="K15" s="225"/>
      <c r="M15" s="228" t="s">
        <v>286</v>
      </c>
      <c r="N15" s="221" t="s">
        <v>287</v>
      </c>
    </row>
    <row r="16" spans="2:13" ht="30.75" customHeight="1">
      <c r="B16" s="223" t="s">
        <v>288</v>
      </c>
      <c r="C16" s="406" t="s">
        <v>380</v>
      </c>
      <c r="D16" s="406"/>
      <c r="E16" s="406"/>
      <c r="F16" s="406"/>
      <c r="G16" s="224" t="s">
        <v>289</v>
      </c>
      <c r="H16" s="398" t="s">
        <v>263</v>
      </c>
      <c r="I16" s="398"/>
      <c r="J16" s="225"/>
      <c r="K16" s="225"/>
      <c r="M16" s="228" t="s">
        <v>290</v>
      </c>
    </row>
    <row r="17" spans="2:14" ht="40.5" customHeight="1">
      <c r="B17" s="223" t="s">
        <v>291</v>
      </c>
      <c r="C17" s="407" t="s">
        <v>434</v>
      </c>
      <c r="D17" s="407"/>
      <c r="E17" s="407"/>
      <c r="F17" s="407"/>
      <c r="G17" s="407"/>
      <c r="H17" s="407"/>
      <c r="I17" s="407"/>
      <c r="J17" s="229"/>
      <c r="K17" s="229"/>
      <c r="M17" s="228" t="s">
        <v>292</v>
      </c>
      <c r="N17" s="221" t="s">
        <v>293</v>
      </c>
    </row>
    <row r="18" spans="2:14" ht="30.75" customHeight="1">
      <c r="B18" s="223" t="s">
        <v>294</v>
      </c>
      <c r="C18" s="399" t="s">
        <v>411</v>
      </c>
      <c r="D18" s="399"/>
      <c r="E18" s="399"/>
      <c r="F18" s="399"/>
      <c r="G18" s="399"/>
      <c r="H18" s="399"/>
      <c r="I18" s="399"/>
      <c r="J18" s="230"/>
      <c r="K18" s="230"/>
      <c r="M18" s="228" t="s">
        <v>295</v>
      </c>
      <c r="N18" s="221" t="s">
        <v>296</v>
      </c>
    </row>
    <row r="19" spans="2:14" ht="30.75" customHeight="1">
      <c r="B19" s="223" t="s">
        <v>297</v>
      </c>
      <c r="C19" s="399" t="s">
        <v>435</v>
      </c>
      <c r="D19" s="399"/>
      <c r="E19" s="399"/>
      <c r="F19" s="399"/>
      <c r="G19" s="399"/>
      <c r="H19" s="399"/>
      <c r="I19" s="399"/>
      <c r="J19" s="231"/>
      <c r="K19" s="231"/>
      <c r="M19" s="228"/>
      <c r="N19" s="221" t="s">
        <v>298</v>
      </c>
    </row>
    <row r="20" spans="2:14" ht="30.75" customHeight="1">
      <c r="B20" s="223" t="s">
        <v>299</v>
      </c>
      <c r="C20" s="411" t="s">
        <v>381</v>
      </c>
      <c r="D20" s="411"/>
      <c r="E20" s="411"/>
      <c r="F20" s="411"/>
      <c r="G20" s="411"/>
      <c r="H20" s="411"/>
      <c r="I20" s="411"/>
      <c r="J20" s="232"/>
      <c r="K20" s="232"/>
      <c r="M20" s="228" t="s">
        <v>300</v>
      </c>
      <c r="N20" s="221" t="s">
        <v>301</v>
      </c>
    </row>
    <row r="21" spans="2:14" ht="27.75" customHeight="1">
      <c r="B21" s="412" t="s">
        <v>302</v>
      </c>
      <c r="C21" s="413" t="s">
        <v>303</v>
      </c>
      <c r="D21" s="413"/>
      <c r="E21" s="413"/>
      <c r="F21" s="414" t="s">
        <v>304</v>
      </c>
      <c r="G21" s="414"/>
      <c r="H21" s="414"/>
      <c r="I21" s="414"/>
      <c r="J21" s="233"/>
      <c r="K21" s="233"/>
      <c r="M21" s="228" t="s">
        <v>285</v>
      </c>
      <c r="N21" s="221" t="s">
        <v>305</v>
      </c>
    </row>
    <row r="22" spans="2:14" ht="27" customHeight="1">
      <c r="B22" s="412"/>
      <c r="C22" s="399" t="s">
        <v>382</v>
      </c>
      <c r="D22" s="415"/>
      <c r="E22" s="415"/>
      <c r="F22" s="399" t="s">
        <v>436</v>
      </c>
      <c r="G22" s="415"/>
      <c r="H22" s="415"/>
      <c r="I22" s="415"/>
      <c r="J22" s="231"/>
      <c r="K22" s="231"/>
      <c r="M22" s="228" t="s">
        <v>306</v>
      </c>
      <c r="N22" s="221" t="s">
        <v>307</v>
      </c>
    </row>
    <row r="23" spans="2:14" ht="39.75" customHeight="1">
      <c r="B23" s="223" t="s">
        <v>308</v>
      </c>
      <c r="C23" s="398" t="s">
        <v>381</v>
      </c>
      <c r="D23" s="398"/>
      <c r="E23" s="398"/>
      <c r="F23" s="398" t="s">
        <v>381</v>
      </c>
      <c r="G23" s="398"/>
      <c r="H23" s="398"/>
      <c r="I23" s="398"/>
      <c r="J23" s="225"/>
      <c r="K23" s="225"/>
      <c r="M23" s="228"/>
      <c r="N23" s="221" t="s">
        <v>309</v>
      </c>
    </row>
    <row r="24" spans="2:14" ht="44.25" customHeight="1">
      <c r="B24" s="223" t="s">
        <v>310</v>
      </c>
      <c r="C24" s="416" t="s">
        <v>414</v>
      </c>
      <c r="D24" s="416"/>
      <c r="E24" s="416"/>
      <c r="F24" s="399" t="s">
        <v>437</v>
      </c>
      <c r="G24" s="399"/>
      <c r="H24" s="399"/>
      <c r="I24" s="399"/>
      <c r="J24" s="230"/>
      <c r="K24" s="230"/>
      <c r="M24" s="234"/>
      <c r="N24" s="221" t="s">
        <v>311</v>
      </c>
    </row>
    <row r="25" spans="2:13" ht="29.25" customHeight="1">
      <c r="B25" s="223" t="s">
        <v>312</v>
      </c>
      <c r="C25" s="417">
        <v>42736</v>
      </c>
      <c r="D25" s="399"/>
      <c r="E25" s="399"/>
      <c r="F25" s="224" t="s">
        <v>313</v>
      </c>
      <c r="G25" s="418">
        <v>0.95</v>
      </c>
      <c r="H25" s="418"/>
      <c r="I25" s="418"/>
      <c r="J25" s="235"/>
      <c r="K25" s="235"/>
      <c r="M25" s="234"/>
    </row>
    <row r="26" spans="2:13" ht="27" customHeight="1">
      <c r="B26" s="223" t="s">
        <v>314</v>
      </c>
      <c r="C26" s="417">
        <v>43100</v>
      </c>
      <c r="D26" s="399"/>
      <c r="E26" s="399"/>
      <c r="F26" s="224" t="s">
        <v>315</v>
      </c>
      <c r="G26" s="418">
        <v>1</v>
      </c>
      <c r="H26" s="418"/>
      <c r="I26" s="418"/>
      <c r="J26" s="236"/>
      <c r="K26" s="236"/>
      <c r="M26" s="234"/>
    </row>
    <row r="27" spans="2:13" ht="47.25" customHeight="1">
      <c r="B27" s="223" t="s">
        <v>316</v>
      </c>
      <c r="C27" s="398" t="s">
        <v>292</v>
      </c>
      <c r="D27" s="398"/>
      <c r="E27" s="398"/>
      <c r="F27" s="309" t="s">
        <v>317</v>
      </c>
      <c r="G27" s="477" t="s">
        <v>163</v>
      </c>
      <c r="H27" s="477"/>
      <c r="I27" s="477"/>
      <c r="J27" s="233"/>
      <c r="K27" s="233"/>
      <c r="M27" s="234"/>
    </row>
    <row r="28" spans="2:13" ht="30" customHeight="1">
      <c r="B28" s="421" t="s">
        <v>318</v>
      </c>
      <c r="C28" s="421"/>
      <c r="D28" s="421"/>
      <c r="E28" s="421"/>
      <c r="F28" s="421"/>
      <c r="G28" s="421"/>
      <c r="H28" s="421"/>
      <c r="I28" s="421"/>
      <c r="J28" s="220"/>
      <c r="K28" s="220"/>
      <c r="M28" s="234"/>
    </row>
    <row r="29" spans="2:13" ht="56.25" customHeight="1">
      <c r="B29" s="237" t="s">
        <v>319</v>
      </c>
      <c r="C29" s="237" t="s">
        <v>320</v>
      </c>
      <c r="D29" s="237" t="s">
        <v>321</v>
      </c>
      <c r="E29" s="237" t="s">
        <v>322</v>
      </c>
      <c r="F29" s="237" t="s">
        <v>323</v>
      </c>
      <c r="G29" s="238" t="s">
        <v>324</v>
      </c>
      <c r="H29" s="238" t="s">
        <v>325</v>
      </c>
      <c r="I29" s="237" t="s">
        <v>326</v>
      </c>
      <c r="J29" s="231"/>
      <c r="K29" s="231"/>
      <c r="M29" s="234"/>
    </row>
    <row r="30" spans="2:13" ht="19.5" customHeight="1">
      <c r="B30" s="289" t="s">
        <v>327</v>
      </c>
      <c r="C30" s="266">
        <v>0</v>
      </c>
      <c r="D30" s="267">
        <f>+C30</f>
        <v>0</v>
      </c>
      <c r="E30" s="265">
        <v>0</v>
      </c>
      <c r="F30" s="268">
        <f>+E30</f>
        <v>0</v>
      </c>
      <c r="G30" s="269" t="e">
        <f>+C30/E30</f>
        <v>#DIV/0!</v>
      </c>
      <c r="H30" s="270" t="e">
        <f>+D30/F30</f>
        <v>#DIV/0!</v>
      </c>
      <c r="I30" s="310">
        <f>+D30/$G$26</f>
        <v>0</v>
      </c>
      <c r="J30" s="239"/>
      <c r="K30" s="239"/>
      <c r="M30" s="234"/>
    </row>
    <row r="31" spans="2:13" ht="19.5" customHeight="1">
      <c r="B31" s="289" t="s">
        <v>328</v>
      </c>
      <c r="C31" s="266">
        <v>0</v>
      </c>
      <c r="D31" s="267">
        <f>+D30+C31</f>
        <v>0</v>
      </c>
      <c r="E31" s="265">
        <v>0</v>
      </c>
      <c r="F31" s="268">
        <f>+E31+F30</f>
        <v>0</v>
      </c>
      <c r="G31" s="269" t="e">
        <f aca="true" t="shared" si="0" ref="G31:G41">+C31/E31</f>
        <v>#DIV/0!</v>
      </c>
      <c r="H31" s="270" t="e">
        <f aca="true" t="shared" si="1" ref="H31:H41">+D31/F31</f>
        <v>#DIV/0!</v>
      </c>
      <c r="I31" s="310">
        <f aca="true" t="shared" si="2" ref="I31:I41">+D31/$G$26</f>
        <v>0</v>
      </c>
      <c r="J31" s="239"/>
      <c r="K31" s="239"/>
      <c r="M31" s="234"/>
    </row>
    <row r="32" spans="2:13" ht="19.5" customHeight="1">
      <c r="B32" s="289" t="s">
        <v>329</v>
      </c>
      <c r="C32" s="266">
        <v>0</v>
      </c>
      <c r="D32" s="267">
        <f aca="true" t="shared" si="3" ref="D32:D41">+D31+C32</f>
        <v>0</v>
      </c>
      <c r="E32" s="265">
        <v>0</v>
      </c>
      <c r="F32" s="268">
        <f aca="true" t="shared" si="4" ref="F32:F41">+E32+F31</f>
        <v>0</v>
      </c>
      <c r="G32" s="269" t="e">
        <f t="shared" si="0"/>
        <v>#DIV/0!</v>
      </c>
      <c r="H32" s="270" t="e">
        <f t="shared" si="1"/>
        <v>#DIV/0!</v>
      </c>
      <c r="I32" s="310">
        <f t="shared" si="2"/>
        <v>0</v>
      </c>
      <c r="J32" s="239"/>
      <c r="K32" s="239"/>
      <c r="M32" s="234"/>
    </row>
    <row r="33" spans="2:11" ht="19.5" customHeight="1">
      <c r="B33" s="289" t="s">
        <v>330</v>
      </c>
      <c r="C33" s="266">
        <v>0</v>
      </c>
      <c r="D33" s="267">
        <f t="shared" si="3"/>
        <v>0</v>
      </c>
      <c r="E33" s="282">
        <v>0.6</v>
      </c>
      <c r="F33" s="268">
        <f t="shared" si="4"/>
        <v>0.6</v>
      </c>
      <c r="G33" s="269">
        <f t="shared" si="0"/>
        <v>0</v>
      </c>
      <c r="H33" s="270">
        <f t="shared" si="1"/>
        <v>0</v>
      </c>
      <c r="I33" s="310">
        <f t="shared" si="2"/>
        <v>0</v>
      </c>
      <c r="J33" s="239"/>
      <c r="K33" s="239"/>
    </row>
    <row r="34" spans="2:11" ht="19.5" customHeight="1">
      <c r="B34" s="289" t="s">
        <v>331</v>
      </c>
      <c r="C34" s="266">
        <v>0</v>
      </c>
      <c r="D34" s="267">
        <f t="shared" si="3"/>
        <v>0</v>
      </c>
      <c r="E34" s="282">
        <v>0.2</v>
      </c>
      <c r="F34" s="268">
        <f t="shared" si="4"/>
        <v>0.8</v>
      </c>
      <c r="G34" s="269">
        <f t="shared" si="0"/>
        <v>0</v>
      </c>
      <c r="H34" s="270">
        <f t="shared" si="1"/>
        <v>0</v>
      </c>
      <c r="I34" s="310">
        <f t="shared" si="2"/>
        <v>0</v>
      </c>
      <c r="J34" s="239"/>
      <c r="K34" s="239"/>
    </row>
    <row r="35" spans="2:11" ht="19.5" customHeight="1">
      <c r="B35" s="289" t="s">
        <v>332</v>
      </c>
      <c r="C35" s="266">
        <v>0</v>
      </c>
      <c r="D35" s="267">
        <f t="shared" si="3"/>
        <v>0</v>
      </c>
      <c r="E35" s="282">
        <v>0</v>
      </c>
      <c r="F35" s="268">
        <f t="shared" si="4"/>
        <v>0.8</v>
      </c>
      <c r="G35" s="269" t="e">
        <f t="shared" si="0"/>
        <v>#DIV/0!</v>
      </c>
      <c r="H35" s="270">
        <f t="shared" si="1"/>
        <v>0</v>
      </c>
      <c r="I35" s="310">
        <f t="shared" si="2"/>
        <v>0</v>
      </c>
      <c r="J35" s="239"/>
      <c r="K35" s="239"/>
    </row>
    <row r="36" spans="2:11" ht="19.5" customHeight="1">
      <c r="B36" s="289" t="s">
        <v>333</v>
      </c>
      <c r="C36" s="266">
        <v>0</v>
      </c>
      <c r="D36" s="267">
        <f t="shared" si="3"/>
        <v>0</v>
      </c>
      <c r="E36" s="282">
        <v>0</v>
      </c>
      <c r="F36" s="268">
        <f t="shared" si="4"/>
        <v>0.8</v>
      </c>
      <c r="G36" s="269" t="e">
        <f t="shared" si="0"/>
        <v>#DIV/0!</v>
      </c>
      <c r="H36" s="270">
        <f t="shared" si="1"/>
        <v>0</v>
      </c>
      <c r="I36" s="310">
        <f t="shared" si="2"/>
        <v>0</v>
      </c>
      <c r="J36" s="239"/>
      <c r="K36" s="239"/>
    </row>
    <row r="37" spans="2:11" ht="19.5" customHeight="1">
      <c r="B37" s="289" t="s">
        <v>334</v>
      </c>
      <c r="C37" s="266">
        <v>0</v>
      </c>
      <c r="D37" s="267">
        <f t="shared" si="3"/>
        <v>0</v>
      </c>
      <c r="E37" s="282">
        <v>0</v>
      </c>
      <c r="F37" s="268">
        <f t="shared" si="4"/>
        <v>0.8</v>
      </c>
      <c r="G37" s="269" t="e">
        <f t="shared" si="0"/>
        <v>#DIV/0!</v>
      </c>
      <c r="H37" s="270">
        <f t="shared" si="1"/>
        <v>0</v>
      </c>
      <c r="I37" s="310">
        <f t="shared" si="2"/>
        <v>0</v>
      </c>
      <c r="J37" s="239"/>
      <c r="K37" s="239"/>
    </row>
    <row r="38" spans="2:11" ht="19.5" customHeight="1">
      <c r="B38" s="289" t="s">
        <v>335</v>
      </c>
      <c r="C38" s="266">
        <v>0</v>
      </c>
      <c r="D38" s="267">
        <f t="shared" si="3"/>
        <v>0</v>
      </c>
      <c r="E38" s="282">
        <v>0</v>
      </c>
      <c r="F38" s="268">
        <f t="shared" si="4"/>
        <v>0.8</v>
      </c>
      <c r="G38" s="269" t="e">
        <f t="shared" si="0"/>
        <v>#DIV/0!</v>
      </c>
      <c r="H38" s="270">
        <f t="shared" si="1"/>
        <v>0</v>
      </c>
      <c r="I38" s="310">
        <f t="shared" si="2"/>
        <v>0</v>
      </c>
      <c r="J38" s="239"/>
      <c r="K38" s="239"/>
    </row>
    <row r="39" spans="2:11" ht="19.5" customHeight="1">
      <c r="B39" s="289" t="s">
        <v>336</v>
      </c>
      <c r="C39" s="266">
        <v>0</v>
      </c>
      <c r="D39" s="267">
        <f t="shared" si="3"/>
        <v>0</v>
      </c>
      <c r="E39" s="282">
        <v>0</v>
      </c>
      <c r="F39" s="268">
        <f t="shared" si="4"/>
        <v>0.8</v>
      </c>
      <c r="G39" s="269" t="e">
        <f t="shared" si="0"/>
        <v>#DIV/0!</v>
      </c>
      <c r="H39" s="270">
        <f t="shared" si="1"/>
        <v>0</v>
      </c>
      <c r="I39" s="310">
        <f t="shared" si="2"/>
        <v>0</v>
      </c>
      <c r="J39" s="239"/>
      <c r="K39" s="239"/>
    </row>
    <row r="40" spans="2:11" ht="19.5" customHeight="1">
      <c r="B40" s="289" t="s">
        <v>337</v>
      </c>
      <c r="C40" s="266">
        <v>0</v>
      </c>
      <c r="D40" s="267">
        <f t="shared" si="3"/>
        <v>0</v>
      </c>
      <c r="E40" s="282">
        <v>0</v>
      </c>
      <c r="F40" s="268">
        <f t="shared" si="4"/>
        <v>0.8</v>
      </c>
      <c r="G40" s="269" t="e">
        <f t="shared" si="0"/>
        <v>#DIV/0!</v>
      </c>
      <c r="H40" s="270">
        <f t="shared" si="1"/>
        <v>0</v>
      </c>
      <c r="I40" s="310">
        <f t="shared" si="2"/>
        <v>0</v>
      </c>
      <c r="J40" s="239"/>
      <c r="K40" s="239"/>
    </row>
    <row r="41" spans="2:11" ht="19.5" customHeight="1">
      <c r="B41" s="289" t="s">
        <v>338</v>
      </c>
      <c r="C41" s="266">
        <v>0</v>
      </c>
      <c r="D41" s="267">
        <f t="shared" si="3"/>
        <v>0</v>
      </c>
      <c r="E41" s="282">
        <v>0.2</v>
      </c>
      <c r="F41" s="268">
        <f t="shared" si="4"/>
        <v>1</v>
      </c>
      <c r="G41" s="269">
        <f t="shared" si="0"/>
        <v>0</v>
      </c>
      <c r="H41" s="270">
        <f t="shared" si="1"/>
        <v>0</v>
      </c>
      <c r="I41" s="310">
        <f t="shared" si="2"/>
        <v>0</v>
      </c>
      <c r="J41" s="239"/>
      <c r="K41" s="239"/>
    </row>
    <row r="42" spans="2:11" ht="54" customHeight="1">
      <c r="B42" s="286" t="s">
        <v>339</v>
      </c>
      <c r="C42" s="422" t="s">
        <v>163</v>
      </c>
      <c r="D42" s="422"/>
      <c r="E42" s="422"/>
      <c r="F42" s="422"/>
      <c r="G42" s="422"/>
      <c r="H42" s="422"/>
      <c r="I42" s="422"/>
      <c r="J42" s="240"/>
      <c r="K42" s="240"/>
    </row>
    <row r="43" spans="2:11" ht="29.25" customHeight="1">
      <c r="B43" s="421" t="s">
        <v>340</v>
      </c>
      <c r="C43" s="421"/>
      <c r="D43" s="421"/>
      <c r="E43" s="421"/>
      <c r="F43" s="421"/>
      <c r="G43" s="421"/>
      <c r="H43" s="421"/>
      <c r="I43" s="421"/>
      <c r="J43" s="220"/>
      <c r="K43" s="220"/>
    </row>
    <row r="44" spans="2:11" ht="41.25" customHeight="1">
      <c r="B44" s="423"/>
      <c r="C44" s="423"/>
      <c r="D44" s="423"/>
      <c r="E44" s="423"/>
      <c r="F44" s="423"/>
      <c r="G44" s="423"/>
      <c r="H44" s="423"/>
      <c r="I44" s="423"/>
      <c r="J44" s="220"/>
      <c r="K44" s="220"/>
    </row>
    <row r="45" spans="2:11" ht="41.25" customHeight="1">
      <c r="B45" s="423"/>
      <c r="C45" s="423"/>
      <c r="D45" s="423"/>
      <c r="E45" s="423"/>
      <c r="F45" s="423"/>
      <c r="G45" s="423"/>
      <c r="H45" s="423"/>
      <c r="I45" s="423"/>
      <c r="J45" s="240"/>
      <c r="K45" s="240"/>
    </row>
    <row r="46" spans="2:11" ht="41.25" customHeight="1">
      <c r="B46" s="423"/>
      <c r="C46" s="423"/>
      <c r="D46" s="423"/>
      <c r="E46" s="423"/>
      <c r="F46" s="423"/>
      <c r="G46" s="423"/>
      <c r="H46" s="423"/>
      <c r="I46" s="423"/>
      <c r="J46" s="240"/>
      <c r="K46" s="240"/>
    </row>
    <row r="47" spans="2:11" ht="41.25" customHeight="1">
      <c r="B47" s="423"/>
      <c r="C47" s="423"/>
      <c r="D47" s="423"/>
      <c r="E47" s="423"/>
      <c r="F47" s="423"/>
      <c r="G47" s="423"/>
      <c r="H47" s="423"/>
      <c r="I47" s="423"/>
      <c r="J47" s="240"/>
      <c r="K47" s="240"/>
    </row>
    <row r="48" spans="2:11" ht="41.25" customHeight="1">
      <c r="B48" s="423"/>
      <c r="C48" s="423"/>
      <c r="D48" s="423"/>
      <c r="E48" s="423"/>
      <c r="F48" s="423"/>
      <c r="G48" s="423"/>
      <c r="H48" s="423"/>
      <c r="I48" s="423"/>
      <c r="J48" s="241"/>
      <c r="K48" s="241"/>
    </row>
    <row r="49" spans="2:11" ht="34.5" customHeight="1">
      <c r="B49" s="223" t="s">
        <v>341</v>
      </c>
      <c r="C49" s="478" t="s">
        <v>467</v>
      </c>
      <c r="D49" s="479"/>
      <c r="E49" s="479"/>
      <c r="F49" s="479"/>
      <c r="G49" s="479"/>
      <c r="H49" s="479"/>
      <c r="I49" s="480"/>
      <c r="J49" s="242"/>
      <c r="K49" s="242"/>
    </row>
    <row r="50" spans="2:11" ht="34.5" customHeight="1">
      <c r="B50" s="223" t="s">
        <v>342</v>
      </c>
      <c r="C50" s="478" t="s">
        <v>163</v>
      </c>
      <c r="D50" s="479"/>
      <c r="E50" s="479"/>
      <c r="F50" s="479"/>
      <c r="G50" s="479"/>
      <c r="H50" s="479"/>
      <c r="I50" s="480"/>
      <c r="J50" s="242"/>
      <c r="K50" s="242"/>
    </row>
    <row r="51" spans="2:11" ht="56.25" customHeight="1">
      <c r="B51" s="287" t="s">
        <v>343</v>
      </c>
      <c r="C51" s="431" t="s">
        <v>463</v>
      </c>
      <c r="D51" s="431"/>
      <c r="E51" s="431"/>
      <c r="F51" s="431"/>
      <c r="G51" s="431"/>
      <c r="H51" s="431"/>
      <c r="I51" s="431"/>
      <c r="J51" s="242"/>
      <c r="K51" s="242"/>
    </row>
    <row r="52" spans="2:11" ht="29.25" customHeight="1">
      <c r="B52" s="421" t="s">
        <v>344</v>
      </c>
      <c r="C52" s="421"/>
      <c r="D52" s="421"/>
      <c r="E52" s="421"/>
      <c r="F52" s="421"/>
      <c r="G52" s="421"/>
      <c r="H52" s="421"/>
      <c r="I52" s="421"/>
      <c r="J52" s="242"/>
      <c r="K52" s="242"/>
    </row>
    <row r="53" spans="2:11" ht="33" customHeight="1">
      <c r="B53" s="432" t="s">
        <v>345</v>
      </c>
      <c r="C53" s="288" t="s">
        <v>346</v>
      </c>
      <c r="D53" s="433" t="s">
        <v>347</v>
      </c>
      <c r="E53" s="433"/>
      <c r="F53" s="433"/>
      <c r="G53" s="433" t="s">
        <v>348</v>
      </c>
      <c r="H53" s="433"/>
      <c r="I53" s="433"/>
      <c r="J53" s="243"/>
      <c r="K53" s="243"/>
    </row>
    <row r="54" spans="2:11" ht="31.5" customHeight="1">
      <c r="B54" s="432"/>
      <c r="C54" s="244"/>
      <c r="D54" s="422"/>
      <c r="E54" s="422"/>
      <c r="F54" s="422"/>
      <c r="G54" s="434"/>
      <c r="H54" s="434"/>
      <c r="I54" s="434"/>
      <c r="J54" s="243"/>
      <c r="K54" s="243"/>
    </row>
    <row r="55" spans="2:11" ht="31.5" customHeight="1">
      <c r="B55" s="287" t="s">
        <v>349</v>
      </c>
      <c r="C55" s="422" t="s">
        <v>418</v>
      </c>
      <c r="D55" s="422"/>
      <c r="E55" s="435" t="s">
        <v>350</v>
      </c>
      <c r="F55" s="435"/>
      <c r="G55" s="436" t="s">
        <v>418</v>
      </c>
      <c r="H55" s="436"/>
      <c r="I55" s="436"/>
      <c r="J55" s="245"/>
      <c r="K55" s="245"/>
    </row>
    <row r="56" spans="2:11" ht="31.5" customHeight="1">
      <c r="B56" s="287" t="s">
        <v>351</v>
      </c>
      <c r="C56" s="422" t="s">
        <v>418</v>
      </c>
      <c r="D56" s="422"/>
      <c r="E56" s="437" t="s">
        <v>352</v>
      </c>
      <c r="F56" s="437"/>
      <c r="G56" s="436" t="s">
        <v>383</v>
      </c>
      <c r="H56" s="436"/>
      <c r="I56" s="436"/>
      <c r="J56" s="245"/>
      <c r="K56" s="245"/>
    </row>
    <row r="57" spans="2:11" ht="31.5" customHeight="1">
      <c r="B57" s="287" t="s">
        <v>353</v>
      </c>
      <c r="C57" s="422"/>
      <c r="D57" s="422"/>
      <c r="E57" s="438" t="s">
        <v>354</v>
      </c>
      <c r="F57" s="438"/>
      <c r="G57" s="422"/>
      <c r="H57" s="422"/>
      <c r="I57" s="422"/>
      <c r="J57" s="246"/>
      <c r="K57" s="246"/>
    </row>
    <row r="58" spans="2:11" ht="31.5" customHeight="1">
      <c r="B58" s="287" t="s">
        <v>355</v>
      </c>
      <c r="C58" s="422"/>
      <c r="D58" s="422"/>
      <c r="E58" s="438"/>
      <c r="F58" s="438"/>
      <c r="G58" s="422"/>
      <c r="H58" s="422"/>
      <c r="I58" s="422"/>
      <c r="J58" s="246"/>
      <c r="K58" s="246"/>
    </row>
    <row r="59" spans="2:11" ht="15" hidden="1">
      <c r="B59" s="247"/>
      <c r="C59" s="247"/>
      <c r="D59" s="12"/>
      <c r="E59" s="12"/>
      <c r="F59" s="12"/>
      <c r="G59" s="12"/>
      <c r="H59" s="12"/>
      <c r="I59" s="248"/>
      <c r="J59" s="249"/>
      <c r="K59" s="249"/>
    </row>
    <row r="60" spans="2:11" ht="12.75" hidden="1">
      <c r="B60" s="250"/>
      <c r="C60" s="251"/>
      <c r="D60" s="251"/>
      <c r="E60" s="252"/>
      <c r="F60" s="252"/>
      <c r="G60" s="253"/>
      <c r="H60" s="254"/>
      <c r="I60" s="251"/>
      <c r="J60" s="255"/>
      <c r="K60" s="255"/>
    </row>
    <row r="61" spans="2:11" ht="12.75" hidden="1">
      <c r="B61" s="250"/>
      <c r="C61" s="251"/>
      <c r="D61" s="251"/>
      <c r="E61" s="252"/>
      <c r="F61" s="252"/>
      <c r="G61" s="253"/>
      <c r="H61" s="254"/>
      <c r="I61" s="251"/>
      <c r="J61" s="255"/>
      <c r="K61" s="255"/>
    </row>
    <row r="62" spans="2:11" ht="12.75" hidden="1">
      <c r="B62" s="250"/>
      <c r="C62" s="251"/>
      <c r="D62" s="251"/>
      <c r="E62" s="252"/>
      <c r="F62" s="252"/>
      <c r="G62" s="253"/>
      <c r="H62" s="254"/>
      <c r="I62" s="251"/>
      <c r="J62" s="255"/>
      <c r="K62" s="255"/>
    </row>
    <row r="63" spans="2:11" ht="12.75" hidden="1">
      <c r="B63" s="250"/>
      <c r="C63" s="251"/>
      <c r="D63" s="251"/>
      <c r="E63" s="252"/>
      <c r="F63" s="252"/>
      <c r="G63" s="253"/>
      <c r="H63" s="254"/>
      <c r="I63" s="251"/>
      <c r="J63" s="255"/>
      <c r="K63" s="255"/>
    </row>
    <row r="64" spans="2:11" ht="12.75" hidden="1">
      <c r="B64" s="250"/>
      <c r="C64" s="251"/>
      <c r="D64" s="251"/>
      <c r="E64" s="252"/>
      <c r="F64" s="252"/>
      <c r="G64" s="253"/>
      <c r="H64" s="254"/>
      <c r="I64" s="251"/>
      <c r="J64" s="255"/>
      <c r="K64" s="255"/>
    </row>
    <row r="65" spans="2:11" ht="12.75" hidden="1">
      <c r="B65" s="250"/>
      <c r="C65" s="251"/>
      <c r="D65" s="251"/>
      <c r="E65" s="252"/>
      <c r="F65" s="252"/>
      <c r="G65" s="253"/>
      <c r="H65" s="254"/>
      <c r="I65" s="251"/>
      <c r="J65" s="255"/>
      <c r="K65" s="255"/>
    </row>
    <row r="66" spans="2:11" ht="12.75" hidden="1">
      <c r="B66" s="250"/>
      <c r="C66" s="251"/>
      <c r="D66" s="251"/>
      <c r="E66" s="252"/>
      <c r="F66" s="252"/>
      <c r="G66" s="253"/>
      <c r="H66" s="254"/>
      <c r="I66" s="251"/>
      <c r="J66" s="255"/>
      <c r="K66" s="255"/>
    </row>
    <row r="67" spans="2:11" ht="12.75" hidden="1">
      <c r="B67" s="250"/>
      <c r="C67" s="251"/>
      <c r="D67" s="251"/>
      <c r="E67" s="252"/>
      <c r="F67" s="252"/>
      <c r="G67" s="253"/>
      <c r="H67" s="254"/>
      <c r="I67" s="251"/>
      <c r="J67" s="255"/>
      <c r="K67" s="255"/>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$L$23:$L$30</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J20"/>
  <sheetViews>
    <sheetView zoomScale="85" zoomScaleNormal="85" zoomScalePageLayoutView="0" workbookViewId="0" topLeftCell="A1">
      <selection activeCell="I19" sqref="I19:J19"/>
    </sheetView>
  </sheetViews>
  <sheetFormatPr defaultColWidth="11.421875" defaultRowHeight="15"/>
  <cols>
    <col min="1" max="1" width="1.28515625" style="0" customWidth="1"/>
    <col min="2" max="2" width="28.8515625" style="276" customWidth="1"/>
    <col min="3" max="3" width="34.57421875" style="0" customWidth="1"/>
    <col min="4" max="4" width="14.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6384" width="11.421875" style="278" customWidth="1"/>
  </cols>
  <sheetData>
    <row r="1" spans="2:10" ht="18" customHeight="1" thickBot="1">
      <c r="B1" s="455"/>
      <c r="C1" s="458" t="s">
        <v>144</v>
      </c>
      <c r="D1" s="459"/>
      <c r="E1" s="459"/>
      <c r="F1" s="459"/>
      <c r="G1" s="459"/>
      <c r="H1" s="460"/>
      <c r="I1" s="461"/>
      <c r="J1" s="462"/>
    </row>
    <row r="2" spans="2:10" ht="18" customHeight="1" thickBot="1">
      <c r="B2" s="456"/>
      <c r="C2" s="467" t="s">
        <v>145</v>
      </c>
      <c r="D2" s="468"/>
      <c r="E2" s="468"/>
      <c r="F2" s="468"/>
      <c r="G2" s="468"/>
      <c r="H2" s="469"/>
      <c r="I2" s="463"/>
      <c r="J2" s="464"/>
    </row>
    <row r="3" spans="2:10" ht="18" customHeight="1" thickBot="1">
      <c r="B3" s="456"/>
      <c r="C3" s="467" t="s">
        <v>384</v>
      </c>
      <c r="D3" s="468"/>
      <c r="E3" s="468"/>
      <c r="F3" s="468"/>
      <c r="G3" s="468"/>
      <c r="H3" s="469"/>
      <c r="I3" s="463"/>
      <c r="J3" s="464"/>
    </row>
    <row r="4" spans="2:10" ht="18" customHeight="1" thickBot="1">
      <c r="B4" s="457"/>
      <c r="C4" s="467" t="s">
        <v>385</v>
      </c>
      <c r="D4" s="468"/>
      <c r="E4" s="468"/>
      <c r="F4" s="469"/>
      <c r="G4" s="470" t="s">
        <v>393</v>
      </c>
      <c r="H4" s="471"/>
      <c r="I4" s="465"/>
      <c r="J4" s="466"/>
    </row>
    <row r="5" spans="2:10" ht="18" customHeight="1" thickBot="1">
      <c r="B5" s="272"/>
      <c r="C5" s="273"/>
      <c r="D5" s="273"/>
      <c r="E5" s="273"/>
      <c r="F5" s="273"/>
      <c r="G5" s="273"/>
      <c r="H5" s="273"/>
      <c r="I5" s="273"/>
      <c r="J5" s="274"/>
    </row>
    <row r="6" spans="2:10" ht="47.25" customHeight="1" thickBot="1">
      <c r="B6" s="39" t="s">
        <v>468</v>
      </c>
      <c r="C6" s="329" t="s">
        <v>399</v>
      </c>
      <c r="D6" s="330"/>
      <c r="E6" s="331"/>
      <c r="F6" s="275"/>
      <c r="G6" s="273"/>
      <c r="H6" s="273"/>
      <c r="I6" s="273"/>
      <c r="J6" s="274"/>
    </row>
    <row r="7" spans="2:10" ht="32.25" customHeight="1" thickBot="1">
      <c r="B7" s="40" t="s">
        <v>0</v>
      </c>
      <c r="C7" s="329" t="s">
        <v>401</v>
      </c>
      <c r="D7" s="330"/>
      <c r="E7" s="331"/>
      <c r="F7" s="275"/>
      <c r="G7" s="273"/>
      <c r="H7" s="273"/>
      <c r="I7" s="273"/>
      <c r="J7" s="274"/>
    </row>
    <row r="8" spans="2:10" ht="32.25" customHeight="1" thickBot="1">
      <c r="B8" s="40" t="s">
        <v>394</v>
      </c>
      <c r="C8" s="329" t="s">
        <v>400</v>
      </c>
      <c r="D8" s="330"/>
      <c r="E8" s="331"/>
      <c r="F8" s="275"/>
      <c r="G8" s="273"/>
      <c r="H8" s="273"/>
      <c r="I8" s="273"/>
      <c r="J8" s="274"/>
    </row>
    <row r="9" spans="2:10" ht="33.75" customHeight="1" thickBot="1">
      <c r="B9" s="40" t="s">
        <v>202</v>
      </c>
      <c r="C9" s="329" t="s">
        <v>402</v>
      </c>
      <c r="D9" s="330"/>
      <c r="E9" s="331"/>
      <c r="F9" s="275"/>
      <c r="G9" s="273"/>
      <c r="H9" s="273"/>
      <c r="I9" s="273"/>
      <c r="J9" s="274"/>
    </row>
    <row r="11" spans="2:10" ht="32.25" customHeight="1">
      <c r="B11" s="449" t="s">
        <v>398</v>
      </c>
      <c r="C11" s="450"/>
      <c r="D11" s="450"/>
      <c r="E11" s="450"/>
      <c r="F11" s="450"/>
      <c r="G11" s="450"/>
      <c r="H11" s="451"/>
      <c r="I11" s="481" t="s">
        <v>386</v>
      </c>
      <c r="J11" s="481"/>
    </row>
    <row r="12" spans="2:10" s="277" customFormat="1" ht="30" customHeight="1">
      <c r="B12" s="446" t="s">
        <v>395</v>
      </c>
      <c r="C12" s="446" t="s">
        <v>387</v>
      </c>
      <c r="D12" s="446" t="s">
        <v>388</v>
      </c>
      <c r="E12" s="446" t="s">
        <v>389</v>
      </c>
      <c r="F12" s="446" t="s">
        <v>390</v>
      </c>
      <c r="G12" s="446" t="s">
        <v>391</v>
      </c>
      <c r="H12" s="446" t="s">
        <v>396</v>
      </c>
      <c r="I12" s="445" t="s">
        <v>397</v>
      </c>
      <c r="J12" s="445" t="s">
        <v>392</v>
      </c>
    </row>
    <row r="13" spans="2:10" s="277" customFormat="1" ht="15">
      <c r="B13" s="447"/>
      <c r="C13" s="447"/>
      <c r="D13" s="447"/>
      <c r="E13" s="447"/>
      <c r="F13" s="447"/>
      <c r="G13" s="447"/>
      <c r="H13" s="447"/>
      <c r="I13" s="445"/>
      <c r="J13" s="445"/>
    </row>
    <row r="14" spans="1:10" ht="57" customHeight="1">
      <c r="A14" s="278"/>
      <c r="B14" s="441">
        <v>1</v>
      </c>
      <c r="C14" s="443" t="s">
        <v>438</v>
      </c>
      <c r="D14" s="439">
        <v>0.3</v>
      </c>
      <c r="E14" s="284">
        <v>1</v>
      </c>
      <c r="F14" s="290" t="s">
        <v>439</v>
      </c>
      <c r="G14" s="316">
        <v>0.2</v>
      </c>
      <c r="H14" s="317">
        <v>42855</v>
      </c>
      <c r="I14" s="318"/>
      <c r="J14" s="318"/>
    </row>
    <row r="15" spans="1:10" ht="57" customHeight="1">
      <c r="A15" s="278"/>
      <c r="B15" s="442"/>
      <c r="C15" s="444"/>
      <c r="D15" s="440"/>
      <c r="E15" s="284">
        <v>2</v>
      </c>
      <c r="F15" s="290" t="s">
        <v>440</v>
      </c>
      <c r="G15" s="316">
        <v>0.1</v>
      </c>
      <c r="H15" s="317">
        <v>43099</v>
      </c>
      <c r="I15" s="318"/>
      <c r="J15" s="318"/>
    </row>
    <row r="16" spans="1:10" ht="57" customHeight="1">
      <c r="A16" s="278"/>
      <c r="B16" s="312">
        <v>2</v>
      </c>
      <c r="C16" s="313" t="s">
        <v>441</v>
      </c>
      <c r="D16" s="315">
        <v>0.2</v>
      </c>
      <c r="E16" s="284">
        <v>1</v>
      </c>
      <c r="F16" s="290" t="s">
        <v>439</v>
      </c>
      <c r="G16" s="316">
        <v>0.2</v>
      </c>
      <c r="H16" s="317">
        <v>42855</v>
      </c>
      <c r="I16" s="318"/>
      <c r="J16" s="318"/>
    </row>
    <row r="17" spans="1:10" ht="57" customHeight="1">
      <c r="A17" s="278"/>
      <c r="B17" s="441">
        <v>3</v>
      </c>
      <c r="C17" s="443" t="s">
        <v>442</v>
      </c>
      <c r="D17" s="439">
        <v>0.3</v>
      </c>
      <c r="E17" s="284">
        <v>1</v>
      </c>
      <c r="F17" s="290" t="s">
        <v>439</v>
      </c>
      <c r="G17" s="316">
        <v>0.2</v>
      </c>
      <c r="H17" s="317">
        <v>42886</v>
      </c>
      <c r="I17" s="318"/>
      <c r="J17" s="318"/>
    </row>
    <row r="18" spans="1:10" ht="57" customHeight="1">
      <c r="A18" s="278"/>
      <c r="B18" s="442"/>
      <c r="C18" s="444"/>
      <c r="D18" s="440"/>
      <c r="E18" s="284">
        <v>2</v>
      </c>
      <c r="F18" s="292" t="s">
        <v>443</v>
      </c>
      <c r="G18" s="316">
        <v>0.1</v>
      </c>
      <c r="H18" s="317">
        <v>43099</v>
      </c>
      <c r="I18" s="318"/>
      <c r="J18" s="318"/>
    </row>
    <row r="19" spans="1:10" ht="57" customHeight="1">
      <c r="A19" s="278"/>
      <c r="B19" s="312">
        <v>4</v>
      </c>
      <c r="C19" s="313" t="s">
        <v>444</v>
      </c>
      <c r="D19" s="315">
        <v>0.2</v>
      </c>
      <c r="E19" s="284">
        <v>1</v>
      </c>
      <c r="F19" s="290" t="s">
        <v>445</v>
      </c>
      <c r="G19" s="316">
        <v>0.2</v>
      </c>
      <c r="H19" s="317">
        <v>42856</v>
      </c>
      <c r="I19" s="318"/>
      <c r="J19" s="318"/>
    </row>
    <row r="20" spans="2:10" s="281" customFormat="1" ht="21.75" customHeight="1">
      <c r="B20" s="448" t="s">
        <v>120</v>
      </c>
      <c r="C20" s="448"/>
      <c r="D20" s="314">
        <f>SUM(D14:D19)</f>
        <v>1</v>
      </c>
      <c r="E20" s="452" t="s">
        <v>120</v>
      </c>
      <c r="F20" s="452"/>
      <c r="G20" s="279">
        <f>SUM(G14:G19)</f>
        <v>1</v>
      </c>
      <c r="H20" s="280"/>
      <c r="I20" s="445"/>
      <c r="J20" s="445"/>
    </row>
  </sheetData>
  <sheetProtection/>
  <mergeCells count="31">
    <mergeCell ref="B20:C20"/>
    <mergeCell ref="E20:F20"/>
    <mergeCell ref="I20:J20"/>
    <mergeCell ref="I12:I13"/>
    <mergeCell ref="J12:J13"/>
    <mergeCell ref="B12:B13"/>
    <mergeCell ref="C12:C13"/>
    <mergeCell ref="D12:D13"/>
    <mergeCell ref="E12:E13"/>
    <mergeCell ref="F12:F13"/>
    <mergeCell ref="G12:G13"/>
    <mergeCell ref="C6:E6"/>
    <mergeCell ref="C7:E7"/>
    <mergeCell ref="C8:E8"/>
    <mergeCell ref="C9:E9"/>
    <mergeCell ref="B11:H11"/>
    <mergeCell ref="H12:H13"/>
    <mergeCell ref="I11:J11"/>
    <mergeCell ref="B1:B4"/>
    <mergeCell ref="C1:H1"/>
    <mergeCell ref="I1:J4"/>
    <mergeCell ref="C2:H2"/>
    <mergeCell ref="C3:H3"/>
    <mergeCell ref="C4:F4"/>
    <mergeCell ref="G4:H4"/>
    <mergeCell ref="B14:B15"/>
    <mergeCell ref="C14:C15"/>
    <mergeCell ref="D14:D15"/>
    <mergeCell ref="B17:B18"/>
    <mergeCell ref="C17:C18"/>
    <mergeCell ref="D17:D18"/>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24">
      <selection activeCell="A29" sqref="A29"/>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10" width="18.8515625" style="32" customWidth="1"/>
    <col min="11" max="11" width="15.28125" style="3" customWidth="1"/>
    <col min="12"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64" t="s">
        <v>252</v>
      </c>
      <c r="C1" s="264" t="s">
        <v>11</v>
      </c>
      <c r="E1" s="264" t="s">
        <v>33</v>
      </c>
      <c r="F1" s="264" t="s">
        <v>10</v>
      </c>
      <c r="G1" s="139"/>
      <c r="H1" s="490" t="s">
        <v>446</v>
      </c>
      <c r="I1" s="490"/>
      <c r="J1" s="490"/>
      <c r="K1" s="490"/>
      <c r="L1" s="491" t="s">
        <v>34</v>
      </c>
      <c r="M1" s="492"/>
      <c r="N1" s="492"/>
      <c r="O1" s="492"/>
      <c r="P1" s="4"/>
      <c r="Q1" s="493" t="s">
        <v>177</v>
      </c>
      <c r="R1" s="493"/>
      <c r="S1" s="493"/>
      <c r="T1" s="493"/>
    </row>
    <row r="2" spans="1:20" ht="30.75" customHeight="1" thickBot="1">
      <c r="A2" s="109" t="s">
        <v>356</v>
      </c>
      <c r="C2" s="35" t="s">
        <v>35</v>
      </c>
      <c r="E2" s="37">
        <v>1</v>
      </c>
      <c r="F2" s="37" t="s">
        <v>36</v>
      </c>
      <c r="G2" s="38"/>
      <c r="H2" s="485" t="s">
        <v>183</v>
      </c>
      <c r="I2" s="486"/>
      <c r="J2" s="486"/>
      <c r="K2" s="487"/>
      <c r="L2" s="494" t="s">
        <v>37</v>
      </c>
      <c r="M2" s="110">
        <v>2012</v>
      </c>
      <c r="N2" s="110"/>
      <c r="O2" s="110"/>
      <c r="P2" s="111"/>
      <c r="Q2" s="264"/>
      <c r="R2" s="112" t="s">
        <v>40</v>
      </c>
      <c r="S2" s="112" t="s">
        <v>41</v>
      </c>
      <c r="T2" s="112" t="s">
        <v>42</v>
      </c>
    </row>
    <row r="3" spans="1:20" ht="19.5" customHeight="1">
      <c r="A3" s="113" t="s">
        <v>357</v>
      </c>
      <c r="C3" s="35" t="s">
        <v>38</v>
      </c>
      <c r="E3" s="37">
        <v>2</v>
      </c>
      <c r="F3" s="37" t="s">
        <v>39</v>
      </c>
      <c r="G3" s="38"/>
      <c r="H3" s="495" t="s">
        <v>37</v>
      </c>
      <c r="I3" s="114">
        <v>2017</v>
      </c>
      <c r="J3" s="115"/>
      <c r="K3" s="116"/>
      <c r="L3" s="494"/>
      <c r="M3" s="117" t="s">
        <v>40</v>
      </c>
      <c r="N3" s="117" t="s">
        <v>41</v>
      </c>
      <c r="O3" s="117" t="s">
        <v>42</v>
      </c>
      <c r="P3" s="111"/>
      <c r="Q3" s="118" t="s">
        <v>45</v>
      </c>
      <c r="R3" s="119">
        <v>479830</v>
      </c>
      <c r="S3" s="119">
        <v>222331</v>
      </c>
      <c r="T3" s="119">
        <v>257499</v>
      </c>
    </row>
    <row r="4" spans="1:20" ht="15.75" customHeight="1">
      <c r="A4" s="28" t="s">
        <v>358</v>
      </c>
      <c r="C4" s="35" t="s">
        <v>43</v>
      </c>
      <c r="E4" s="37">
        <v>3</v>
      </c>
      <c r="F4" s="37" t="s">
        <v>44</v>
      </c>
      <c r="G4" s="38"/>
      <c r="H4" s="496"/>
      <c r="I4" s="120" t="s">
        <v>40</v>
      </c>
      <c r="J4" s="121" t="s">
        <v>41</v>
      </c>
      <c r="K4" s="122" t="s">
        <v>42</v>
      </c>
      <c r="L4" s="123" t="s">
        <v>40</v>
      </c>
      <c r="M4" s="119">
        <v>7571345</v>
      </c>
      <c r="N4" s="119">
        <v>3653868</v>
      </c>
      <c r="O4" s="119">
        <v>3917477</v>
      </c>
      <c r="P4" s="111"/>
      <c r="Q4" s="118" t="s">
        <v>48</v>
      </c>
      <c r="R4" s="119">
        <v>135160</v>
      </c>
      <c r="S4" s="119">
        <v>62795</v>
      </c>
      <c r="T4" s="119">
        <v>72365</v>
      </c>
    </row>
    <row r="5" spans="3:20" ht="12.75">
      <c r="C5" s="35" t="s">
        <v>46</v>
      </c>
      <c r="E5" s="37">
        <v>4</v>
      </c>
      <c r="F5" s="37" t="s">
        <v>47</v>
      </c>
      <c r="G5" s="38"/>
      <c r="H5" s="124" t="s">
        <v>184</v>
      </c>
      <c r="I5" s="125"/>
      <c r="J5" s="126"/>
      <c r="K5" s="127"/>
      <c r="L5" s="128">
        <v>0</v>
      </c>
      <c r="M5" s="129">
        <v>120482</v>
      </c>
      <c r="N5" s="129">
        <v>61704</v>
      </c>
      <c r="O5" s="129">
        <v>58778</v>
      </c>
      <c r="P5" s="111"/>
      <c r="Q5" s="118" t="s">
        <v>51</v>
      </c>
      <c r="R5" s="119">
        <v>109955</v>
      </c>
      <c r="S5" s="119">
        <v>55153</v>
      </c>
      <c r="T5" s="119">
        <v>54802</v>
      </c>
    </row>
    <row r="6" spans="1:20" ht="12.75">
      <c r="A6" s="27" t="s">
        <v>181</v>
      </c>
      <c r="C6" s="35" t="s">
        <v>49</v>
      </c>
      <c r="E6" s="37">
        <v>5</v>
      </c>
      <c r="F6" s="37" t="s">
        <v>50</v>
      </c>
      <c r="G6" s="38"/>
      <c r="H6" s="294" t="s">
        <v>40</v>
      </c>
      <c r="I6" s="295">
        <v>8080734</v>
      </c>
      <c r="J6" s="295">
        <v>3912910</v>
      </c>
      <c r="K6" s="295">
        <v>4167824</v>
      </c>
      <c r="L6" s="128">
        <v>1</v>
      </c>
      <c r="M6" s="129">
        <v>120064</v>
      </c>
      <c r="N6" s="129">
        <v>61454</v>
      </c>
      <c r="O6" s="129">
        <v>58610</v>
      </c>
      <c r="P6" s="111"/>
      <c r="Q6" s="118" t="s">
        <v>54</v>
      </c>
      <c r="R6" s="119">
        <v>409257</v>
      </c>
      <c r="S6" s="119">
        <v>199566</v>
      </c>
      <c r="T6" s="119">
        <v>209691</v>
      </c>
    </row>
    <row r="7" spans="1:20" ht="12.75" customHeight="1">
      <c r="A7" s="28" t="s">
        <v>165</v>
      </c>
      <c r="C7" s="35" t="s">
        <v>52</v>
      </c>
      <c r="E7" s="37">
        <v>6</v>
      </c>
      <c r="F7" s="37" t="s">
        <v>53</v>
      </c>
      <c r="G7" s="38"/>
      <c r="H7" s="296" t="s">
        <v>185</v>
      </c>
      <c r="I7" s="297">
        <v>607390</v>
      </c>
      <c r="J7" s="297">
        <v>312062</v>
      </c>
      <c r="K7" s="297">
        <v>295328</v>
      </c>
      <c r="L7" s="128">
        <v>2</v>
      </c>
      <c r="M7" s="129">
        <v>119780</v>
      </c>
      <c r="N7" s="129">
        <v>61272</v>
      </c>
      <c r="O7" s="129">
        <v>58508</v>
      </c>
      <c r="P7" s="111"/>
      <c r="Q7" s="118" t="s">
        <v>56</v>
      </c>
      <c r="R7" s="119">
        <v>400686</v>
      </c>
      <c r="S7" s="119">
        <v>197911</v>
      </c>
      <c r="T7" s="119">
        <v>202775</v>
      </c>
    </row>
    <row r="8" spans="1:20" ht="14.25" customHeight="1">
      <c r="A8" s="28" t="s">
        <v>166</v>
      </c>
      <c r="C8" s="35" t="s">
        <v>92</v>
      </c>
      <c r="E8" s="37">
        <v>7</v>
      </c>
      <c r="F8" s="37" t="s">
        <v>55</v>
      </c>
      <c r="G8" s="38"/>
      <c r="H8" s="296" t="s">
        <v>186</v>
      </c>
      <c r="I8" s="297">
        <v>601914</v>
      </c>
      <c r="J8" s="297">
        <v>308936</v>
      </c>
      <c r="K8" s="297">
        <v>292978</v>
      </c>
      <c r="L8" s="128">
        <v>3</v>
      </c>
      <c r="M8" s="129">
        <v>119273</v>
      </c>
      <c r="N8" s="129">
        <v>61064</v>
      </c>
      <c r="O8" s="129">
        <v>58209</v>
      </c>
      <c r="P8" s="111"/>
      <c r="Q8" s="118" t="s">
        <v>58</v>
      </c>
      <c r="R8" s="119">
        <v>201593</v>
      </c>
      <c r="S8" s="119">
        <v>99557</v>
      </c>
      <c r="T8" s="119">
        <v>102036</v>
      </c>
    </row>
    <row r="9" spans="1:20" ht="15.75" customHeight="1">
      <c r="A9" s="28" t="s">
        <v>167</v>
      </c>
      <c r="C9" s="264" t="s">
        <v>8</v>
      </c>
      <c r="E9" s="37">
        <v>8</v>
      </c>
      <c r="F9" s="37" t="s">
        <v>57</v>
      </c>
      <c r="G9" s="38"/>
      <c r="H9" s="296" t="s">
        <v>187</v>
      </c>
      <c r="I9" s="297">
        <v>602967</v>
      </c>
      <c r="J9" s="297">
        <v>308654</v>
      </c>
      <c r="K9" s="297">
        <v>294313</v>
      </c>
      <c r="L9" s="128">
        <v>4</v>
      </c>
      <c r="M9" s="129">
        <v>118935</v>
      </c>
      <c r="N9" s="129">
        <v>60931</v>
      </c>
      <c r="O9" s="129">
        <v>58004</v>
      </c>
      <c r="P9" s="111"/>
      <c r="Q9" s="118" t="s">
        <v>60</v>
      </c>
      <c r="R9" s="119">
        <v>597522</v>
      </c>
      <c r="S9" s="119">
        <v>292176</v>
      </c>
      <c r="T9" s="119">
        <v>305346</v>
      </c>
    </row>
    <row r="10" spans="1:20" ht="12.75">
      <c r="A10" s="28" t="s">
        <v>168</v>
      </c>
      <c r="C10" s="35" t="s">
        <v>63</v>
      </c>
      <c r="E10" s="37">
        <v>9</v>
      </c>
      <c r="F10" s="37" t="s">
        <v>59</v>
      </c>
      <c r="G10" s="38"/>
      <c r="H10" s="296" t="s">
        <v>188</v>
      </c>
      <c r="I10" s="297">
        <v>632370</v>
      </c>
      <c r="J10" s="297">
        <v>321173</v>
      </c>
      <c r="K10" s="297">
        <v>311197</v>
      </c>
      <c r="L10" s="128">
        <v>5</v>
      </c>
      <c r="M10" s="129">
        <v>118833</v>
      </c>
      <c r="N10" s="129">
        <v>60903</v>
      </c>
      <c r="O10" s="129">
        <v>57930</v>
      </c>
      <c r="P10" s="111"/>
      <c r="Q10" s="118" t="s">
        <v>62</v>
      </c>
      <c r="R10" s="119">
        <v>1030623</v>
      </c>
      <c r="S10" s="119">
        <v>502287</v>
      </c>
      <c r="T10" s="119">
        <v>528336</v>
      </c>
    </row>
    <row r="11" spans="1:20" ht="12.75">
      <c r="A11" s="28" t="s">
        <v>169</v>
      </c>
      <c r="C11" s="35" t="s">
        <v>66</v>
      </c>
      <c r="E11" s="37">
        <v>10</v>
      </c>
      <c r="F11" s="37" t="s">
        <v>61</v>
      </c>
      <c r="G11" s="38"/>
      <c r="H11" s="296" t="s">
        <v>189</v>
      </c>
      <c r="I11" s="297">
        <v>672749</v>
      </c>
      <c r="J11" s="297">
        <v>339928</v>
      </c>
      <c r="K11" s="297">
        <v>332821</v>
      </c>
      <c r="L11" s="128">
        <v>6</v>
      </c>
      <c r="M11" s="129">
        <v>118730</v>
      </c>
      <c r="N11" s="129">
        <v>60874</v>
      </c>
      <c r="O11" s="129">
        <v>57856</v>
      </c>
      <c r="P11" s="111"/>
      <c r="Q11" s="118" t="s">
        <v>65</v>
      </c>
      <c r="R11" s="119">
        <v>353859</v>
      </c>
      <c r="S11" s="119">
        <v>167533</v>
      </c>
      <c r="T11" s="119">
        <v>186326</v>
      </c>
    </row>
    <row r="12" spans="1:20" ht="12.75">
      <c r="A12" s="28" t="s">
        <v>170</v>
      </c>
      <c r="C12" s="35" t="s">
        <v>68</v>
      </c>
      <c r="E12" s="37">
        <v>11</v>
      </c>
      <c r="F12" s="37" t="s">
        <v>64</v>
      </c>
      <c r="G12" s="38"/>
      <c r="H12" s="296" t="s">
        <v>190</v>
      </c>
      <c r="I12" s="297">
        <v>650902</v>
      </c>
      <c r="J12" s="297">
        <v>329064</v>
      </c>
      <c r="K12" s="297">
        <v>321838</v>
      </c>
      <c r="L12" s="128">
        <v>7</v>
      </c>
      <c r="M12" s="129">
        <v>118696</v>
      </c>
      <c r="N12" s="129">
        <v>60878</v>
      </c>
      <c r="O12" s="129">
        <v>57818</v>
      </c>
      <c r="P12" s="111"/>
      <c r="Q12" s="118" t="s">
        <v>67</v>
      </c>
      <c r="R12" s="119">
        <v>851299</v>
      </c>
      <c r="S12" s="119">
        <v>406597</v>
      </c>
      <c r="T12" s="119">
        <v>444702</v>
      </c>
    </row>
    <row r="13" spans="1:20" ht="12.75">
      <c r="A13" s="28" t="s">
        <v>171</v>
      </c>
      <c r="C13" s="35" t="s">
        <v>70</v>
      </c>
      <c r="E13" s="37">
        <v>12</v>
      </c>
      <c r="F13" s="37" t="s">
        <v>13</v>
      </c>
      <c r="G13" s="38"/>
      <c r="H13" s="296" t="s">
        <v>191</v>
      </c>
      <c r="I13" s="297">
        <v>651442</v>
      </c>
      <c r="J13" s="297">
        <v>316050</v>
      </c>
      <c r="K13" s="297">
        <v>335392</v>
      </c>
      <c r="L13" s="128">
        <v>8</v>
      </c>
      <c r="M13" s="129">
        <v>119101</v>
      </c>
      <c r="N13" s="129">
        <v>61076</v>
      </c>
      <c r="O13" s="129">
        <v>58025</v>
      </c>
      <c r="P13" s="111"/>
      <c r="Q13" s="118" t="s">
        <v>69</v>
      </c>
      <c r="R13" s="119">
        <v>1094488</v>
      </c>
      <c r="S13" s="119">
        <v>518960</v>
      </c>
      <c r="T13" s="119">
        <v>575528</v>
      </c>
    </row>
    <row r="14" spans="1:20" ht="12.75">
      <c r="A14" s="28" t="s">
        <v>172</v>
      </c>
      <c r="C14" s="35" t="s">
        <v>72</v>
      </c>
      <c r="E14" s="37">
        <v>13</v>
      </c>
      <c r="F14" s="37" t="s">
        <v>15</v>
      </c>
      <c r="G14" s="38"/>
      <c r="H14" s="296" t="s">
        <v>192</v>
      </c>
      <c r="I14" s="297">
        <v>640060</v>
      </c>
      <c r="J14" s="297">
        <v>303971</v>
      </c>
      <c r="K14" s="297">
        <v>336089</v>
      </c>
      <c r="L14" s="128">
        <v>9</v>
      </c>
      <c r="M14" s="129">
        <v>119856</v>
      </c>
      <c r="N14" s="129">
        <v>61418</v>
      </c>
      <c r="O14" s="129">
        <v>58438</v>
      </c>
      <c r="P14" s="111"/>
      <c r="Q14" s="118" t="s">
        <v>71</v>
      </c>
      <c r="R14" s="119">
        <v>234948</v>
      </c>
      <c r="S14" s="119">
        <v>112703</v>
      </c>
      <c r="T14" s="119">
        <v>122245</v>
      </c>
    </row>
    <row r="15" spans="1:20" ht="12.75">
      <c r="A15" s="28" t="s">
        <v>173</v>
      </c>
      <c r="C15" s="35" t="s">
        <v>74</v>
      </c>
      <c r="E15" s="37">
        <v>14</v>
      </c>
      <c r="F15" s="37" t="s">
        <v>17</v>
      </c>
      <c r="G15" s="38"/>
      <c r="H15" s="296" t="s">
        <v>193</v>
      </c>
      <c r="I15" s="297">
        <v>563389</v>
      </c>
      <c r="J15" s="297">
        <v>268367</v>
      </c>
      <c r="K15" s="297">
        <v>295022</v>
      </c>
      <c r="L15" s="128">
        <v>10</v>
      </c>
      <c r="M15" s="129">
        <v>121019</v>
      </c>
      <c r="N15" s="129">
        <v>61921</v>
      </c>
      <c r="O15" s="129">
        <v>59098</v>
      </c>
      <c r="P15" s="111"/>
      <c r="Q15" s="118" t="s">
        <v>73</v>
      </c>
      <c r="R15" s="119">
        <v>147933</v>
      </c>
      <c r="S15" s="119">
        <v>68544</v>
      </c>
      <c r="T15" s="119">
        <v>79389</v>
      </c>
    </row>
    <row r="16" spans="1:20" ht="12.75">
      <c r="A16" s="28" t="s">
        <v>174</v>
      </c>
      <c r="C16" s="35" t="s">
        <v>76</v>
      </c>
      <c r="E16" s="37">
        <v>15</v>
      </c>
      <c r="F16" s="37" t="s">
        <v>19</v>
      </c>
      <c r="G16" s="38"/>
      <c r="H16" s="296" t="s">
        <v>194</v>
      </c>
      <c r="I16" s="297">
        <v>519261</v>
      </c>
      <c r="J16" s="297">
        <v>244556</v>
      </c>
      <c r="K16" s="297">
        <v>274705</v>
      </c>
      <c r="L16" s="128">
        <v>11</v>
      </c>
      <c r="M16" s="129">
        <v>122272</v>
      </c>
      <c r="N16" s="129">
        <v>62471</v>
      </c>
      <c r="O16" s="129">
        <v>59801</v>
      </c>
      <c r="P16" s="111"/>
      <c r="Q16" s="118" t="s">
        <v>75</v>
      </c>
      <c r="R16" s="119">
        <v>98209</v>
      </c>
      <c r="S16" s="119">
        <v>49277</v>
      </c>
      <c r="T16" s="119">
        <v>48932</v>
      </c>
    </row>
    <row r="17" spans="1:20" ht="12.75">
      <c r="A17" s="29" t="s">
        <v>175</v>
      </c>
      <c r="C17" s="35" t="s">
        <v>79</v>
      </c>
      <c r="E17" s="37">
        <v>16</v>
      </c>
      <c r="F17" s="37" t="s">
        <v>21</v>
      </c>
      <c r="G17" s="38"/>
      <c r="H17" s="296" t="s">
        <v>195</v>
      </c>
      <c r="I17" s="297">
        <v>503389</v>
      </c>
      <c r="J17" s="297">
        <v>233302</v>
      </c>
      <c r="K17" s="297">
        <v>270087</v>
      </c>
      <c r="L17" s="128">
        <v>12</v>
      </c>
      <c r="M17" s="129">
        <v>123722</v>
      </c>
      <c r="N17" s="129">
        <v>63080</v>
      </c>
      <c r="O17" s="129">
        <v>60642</v>
      </c>
      <c r="P17" s="111"/>
      <c r="Q17" s="118" t="s">
        <v>78</v>
      </c>
      <c r="R17" s="119">
        <v>108457</v>
      </c>
      <c r="S17" s="119">
        <v>52580</v>
      </c>
      <c r="T17" s="119">
        <v>55877</v>
      </c>
    </row>
    <row r="18" spans="1:20" ht="33.75" customHeight="1">
      <c r="A18" s="30" t="s">
        <v>293</v>
      </c>
      <c r="C18" s="35" t="s">
        <v>81</v>
      </c>
      <c r="E18" s="37">
        <v>17</v>
      </c>
      <c r="F18" s="37" t="s">
        <v>77</v>
      </c>
      <c r="G18" s="38"/>
      <c r="H18" s="296" t="s">
        <v>196</v>
      </c>
      <c r="I18" s="297">
        <v>439872</v>
      </c>
      <c r="J18" s="297">
        <v>200142</v>
      </c>
      <c r="K18" s="297">
        <v>239730</v>
      </c>
      <c r="L18" s="128">
        <v>13</v>
      </c>
      <c r="M18" s="129">
        <v>125124</v>
      </c>
      <c r="N18" s="129">
        <v>63639</v>
      </c>
      <c r="O18" s="129">
        <v>61485</v>
      </c>
      <c r="P18" s="111"/>
      <c r="Q18" s="118" t="s">
        <v>80</v>
      </c>
      <c r="R18" s="119">
        <v>258212</v>
      </c>
      <c r="S18" s="119">
        <v>125944</v>
      </c>
      <c r="T18" s="119">
        <v>132268</v>
      </c>
    </row>
    <row r="19" spans="1:20" ht="33.75" customHeight="1">
      <c r="A19" s="30" t="s">
        <v>296</v>
      </c>
      <c r="C19" s="35" t="s">
        <v>83</v>
      </c>
      <c r="E19" s="37">
        <v>18</v>
      </c>
      <c r="F19" s="37" t="s">
        <v>23</v>
      </c>
      <c r="G19" s="38"/>
      <c r="H19" s="296" t="s">
        <v>197</v>
      </c>
      <c r="I19" s="297">
        <v>341916</v>
      </c>
      <c r="J19" s="297">
        <v>152813</v>
      </c>
      <c r="K19" s="297">
        <v>189103</v>
      </c>
      <c r="L19" s="128">
        <v>14</v>
      </c>
      <c r="M19" s="129">
        <v>126598</v>
      </c>
      <c r="N19" s="129">
        <v>64282</v>
      </c>
      <c r="O19" s="129">
        <v>62316</v>
      </c>
      <c r="P19" s="111"/>
      <c r="Q19" s="118" t="s">
        <v>82</v>
      </c>
      <c r="R19" s="119">
        <v>24160</v>
      </c>
      <c r="S19" s="119">
        <v>12726</v>
      </c>
      <c r="T19" s="119">
        <v>11434</v>
      </c>
    </row>
    <row r="20" spans="1:20" ht="33.75" customHeight="1">
      <c r="A20" s="30" t="s">
        <v>298</v>
      </c>
      <c r="C20" s="35" t="s">
        <v>85</v>
      </c>
      <c r="E20" s="37">
        <v>19</v>
      </c>
      <c r="F20" s="37" t="s">
        <v>25</v>
      </c>
      <c r="G20" s="38"/>
      <c r="H20" s="296" t="s">
        <v>198</v>
      </c>
      <c r="I20" s="297">
        <v>253646</v>
      </c>
      <c r="J20" s="297">
        <v>111646</v>
      </c>
      <c r="K20" s="297">
        <v>142000</v>
      </c>
      <c r="L20" s="128">
        <v>15</v>
      </c>
      <c r="M20" s="129">
        <v>128143</v>
      </c>
      <c r="N20" s="129">
        <v>65043</v>
      </c>
      <c r="O20" s="129">
        <v>63100</v>
      </c>
      <c r="P20" s="111"/>
      <c r="Q20" s="118" t="s">
        <v>84</v>
      </c>
      <c r="R20" s="119">
        <v>377272</v>
      </c>
      <c r="S20" s="119">
        <v>184951</v>
      </c>
      <c r="T20" s="119">
        <v>192321</v>
      </c>
    </row>
    <row r="21" spans="1:20" ht="33.75" customHeight="1">
      <c r="A21" s="30" t="s">
        <v>301</v>
      </c>
      <c r="C21" s="35" t="s">
        <v>14</v>
      </c>
      <c r="E21" s="37">
        <v>20</v>
      </c>
      <c r="F21" s="37" t="s">
        <v>27</v>
      </c>
      <c r="G21" s="38"/>
      <c r="H21" s="296" t="s">
        <v>199</v>
      </c>
      <c r="I21" s="297">
        <v>177853</v>
      </c>
      <c r="J21" s="297">
        <v>76747</v>
      </c>
      <c r="K21" s="297">
        <v>101106</v>
      </c>
      <c r="L21" s="128">
        <v>16</v>
      </c>
      <c r="M21" s="129">
        <v>129625</v>
      </c>
      <c r="N21" s="129">
        <v>65820</v>
      </c>
      <c r="O21" s="129">
        <v>63805</v>
      </c>
      <c r="P21" s="111"/>
      <c r="Q21" s="118" t="s">
        <v>86</v>
      </c>
      <c r="R21" s="119">
        <v>651586</v>
      </c>
      <c r="S21" s="119">
        <v>319009</v>
      </c>
      <c r="T21" s="119">
        <v>332577</v>
      </c>
    </row>
    <row r="22" spans="1:20" ht="33.75" customHeight="1">
      <c r="A22" s="30" t="s">
        <v>305</v>
      </c>
      <c r="C22" s="35" t="s">
        <v>16</v>
      </c>
      <c r="E22" s="37">
        <v>55</v>
      </c>
      <c r="F22" s="37" t="s">
        <v>29</v>
      </c>
      <c r="G22" s="38"/>
      <c r="H22" s="296" t="s">
        <v>200</v>
      </c>
      <c r="I22" s="297">
        <v>113108</v>
      </c>
      <c r="J22" s="297">
        <v>45521</v>
      </c>
      <c r="K22" s="297">
        <v>67587</v>
      </c>
      <c r="L22" s="128">
        <v>17</v>
      </c>
      <c r="M22" s="129">
        <v>131107</v>
      </c>
      <c r="N22" s="129">
        <v>66558</v>
      </c>
      <c r="O22" s="129">
        <v>64549</v>
      </c>
      <c r="P22" s="111"/>
      <c r="Q22" s="118" t="s">
        <v>87</v>
      </c>
      <c r="R22" s="119">
        <v>6296</v>
      </c>
      <c r="S22" s="119">
        <v>3268</v>
      </c>
      <c r="T22" s="119">
        <v>3028</v>
      </c>
    </row>
    <row r="23" spans="1:20" ht="33.75" customHeight="1">
      <c r="A23" s="30" t="s">
        <v>307</v>
      </c>
      <c r="C23" s="36" t="s">
        <v>18</v>
      </c>
      <c r="E23" s="37">
        <v>66</v>
      </c>
      <c r="F23" s="37" t="s">
        <v>31</v>
      </c>
      <c r="G23" s="38"/>
      <c r="H23" s="296" t="s">
        <v>100</v>
      </c>
      <c r="I23" s="297">
        <v>108506</v>
      </c>
      <c r="J23" s="297">
        <v>39978</v>
      </c>
      <c r="K23" s="297">
        <v>68528</v>
      </c>
      <c r="L23" s="128">
        <v>18</v>
      </c>
      <c r="M23" s="129">
        <v>132790</v>
      </c>
      <c r="N23" s="129">
        <v>67353</v>
      </c>
      <c r="O23" s="129">
        <v>65437</v>
      </c>
      <c r="P23" s="111"/>
      <c r="Q23" s="123" t="s">
        <v>40</v>
      </c>
      <c r="R23" s="138">
        <f>SUM(R3:R22)</f>
        <v>7571345</v>
      </c>
      <c r="S23" s="138">
        <f>SUM(S3:S22)</f>
        <v>3653868</v>
      </c>
      <c r="T23" s="138">
        <f>SUM(T3:T22)</f>
        <v>3917477</v>
      </c>
    </row>
    <row r="24" spans="1:16" ht="33.75" customHeight="1" thickBot="1">
      <c r="A24" s="30" t="s">
        <v>309</v>
      </c>
      <c r="C24" s="35" t="s">
        <v>20</v>
      </c>
      <c r="E24" s="37">
        <v>77</v>
      </c>
      <c r="F24" s="37" t="s">
        <v>88</v>
      </c>
      <c r="G24" s="38"/>
      <c r="H24" s="38"/>
      <c r="I24" s="38"/>
      <c r="J24" s="38"/>
      <c r="L24" s="128">
        <v>19</v>
      </c>
      <c r="M24" s="129">
        <v>133340</v>
      </c>
      <c r="N24" s="129">
        <v>67602</v>
      </c>
      <c r="O24" s="129">
        <v>65738</v>
      </c>
      <c r="P24" s="111"/>
    </row>
    <row r="25" spans="1:20" ht="33.75" customHeight="1">
      <c r="A25" s="30" t="s">
        <v>311</v>
      </c>
      <c r="C25" s="35" t="s">
        <v>22</v>
      </c>
      <c r="E25" s="37">
        <v>88</v>
      </c>
      <c r="F25" s="37" t="s">
        <v>89</v>
      </c>
      <c r="G25" s="38"/>
      <c r="H25" s="38"/>
      <c r="I25" s="38"/>
      <c r="J25" s="38"/>
      <c r="L25" s="128">
        <v>20</v>
      </c>
      <c r="M25" s="129">
        <v>132165</v>
      </c>
      <c r="N25" s="129">
        <v>67024</v>
      </c>
      <c r="O25" s="129">
        <v>65141</v>
      </c>
      <c r="P25" s="111"/>
      <c r="Q25" s="482" t="s">
        <v>182</v>
      </c>
      <c r="R25" s="483"/>
      <c r="S25" s="483"/>
      <c r="T25" s="484"/>
    </row>
    <row r="26" spans="1:20" ht="15" customHeight="1" thickBot="1">
      <c r="A26" s="29" t="s">
        <v>376</v>
      </c>
      <c r="C26" s="35" t="s">
        <v>91</v>
      </c>
      <c r="E26" s="37">
        <v>98</v>
      </c>
      <c r="F26" s="37" t="s">
        <v>90</v>
      </c>
      <c r="G26" s="38"/>
      <c r="H26" s="38"/>
      <c r="I26" s="38"/>
      <c r="J26" s="38"/>
      <c r="L26" s="128">
        <v>21</v>
      </c>
      <c r="M26" s="129">
        <v>129957</v>
      </c>
      <c r="N26" s="129">
        <v>65924</v>
      </c>
      <c r="O26" s="129">
        <v>64033</v>
      </c>
      <c r="P26" s="111"/>
      <c r="Q26" s="485" t="s">
        <v>183</v>
      </c>
      <c r="R26" s="486"/>
      <c r="S26" s="486"/>
      <c r="T26" s="487"/>
    </row>
    <row r="27" spans="1:20" s="140" customFormat="1" ht="26.25" customHeight="1">
      <c r="A27" s="257" t="s">
        <v>378</v>
      </c>
      <c r="C27" s="141" t="s">
        <v>24</v>
      </c>
      <c r="D27" s="142"/>
      <c r="E27" s="143"/>
      <c r="F27" s="143"/>
      <c r="G27" s="143"/>
      <c r="H27" s="143"/>
      <c r="I27" s="143"/>
      <c r="J27" s="143"/>
      <c r="L27" s="144">
        <v>22</v>
      </c>
      <c r="M27" s="145">
        <v>127797</v>
      </c>
      <c r="N27" s="145">
        <v>64838</v>
      </c>
      <c r="O27" s="145">
        <v>62959</v>
      </c>
      <c r="P27" s="146"/>
      <c r="Q27" s="488" t="s">
        <v>37</v>
      </c>
      <c r="R27" s="147">
        <v>2015</v>
      </c>
      <c r="S27" s="148"/>
      <c r="T27" s="149"/>
    </row>
    <row r="28" spans="1:20" s="140" customFormat="1" ht="26.25" customHeight="1">
      <c r="A28" s="257" t="s">
        <v>455</v>
      </c>
      <c r="C28" s="141" t="s">
        <v>26</v>
      </c>
      <c r="D28" s="142"/>
      <c r="E28" s="150"/>
      <c r="F28" s="150"/>
      <c r="G28" s="150"/>
      <c r="H28" s="150"/>
      <c r="I28" s="150"/>
      <c r="J28" s="150"/>
      <c r="L28" s="144">
        <v>23</v>
      </c>
      <c r="M28" s="145">
        <v>125232</v>
      </c>
      <c r="N28" s="145">
        <v>63602</v>
      </c>
      <c r="O28" s="145">
        <v>61630</v>
      </c>
      <c r="P28" s="146"/>
      <c r="Q28" s="489"/>
      <c r="R28" s="151" t="s">
        <v>40</v>
      </c>
      <c r="S28" s="152" t="s">
        <v>41</v>
      </c>
      <c r="T28" s="153" t="s">
        <v>42</v>
      </c>
    </row>
    <row r="29" spans="1:20" s="140" customFormat="1" ht="44.25" customHeight="1">
      <c r="A29" s="257" t="s">
        <v>456</v>
      </c>
      <c r="C29" s="141" t="s">
        <v>28</v>
      </c>
      <c r="D29" s="142"/>
      <c r="E29" s="150"/>
      <c r="F29" s="150"/>
      <c r="G29" s="150"/>
      <c r="H29" s="150"/>
      <c r="I29" s="150"/>
      <c r="J29" s="150"/>
      <c r="L29" s="144">
        <v>24</v>
      </c>
      <c r="M29" s="145">
        <v>124055</v>
      </c>
      <c r="N29" s="145">
        <v>62761</v>
      </c>
      <c r="O29" s="145">
        <v>61294</v>
      </c>
      <c r="P29" s="146"/>
      <c r="Q29" s="154" t="s">
        <v>184</v>
      </c>
      <c r="R29" s="155"/>
      <c r="S29" s="156"/>
      <c r="T29" s="157"/>
    </row>
    <row r="30" spans="1:20" s="140" customFormat="1" ht="26.25" customHeight="1">
      <c r="A30" s="257" t="s">
        <v>457</v>
      </c>
      <c r="C30" s="141" t="s">
        <v>30</v>
      </c>
      <c r="D30" s="142"/>
      <c r="E30" s="150"/>
      <c r="F30" s="150"/>
      <c r="G30" s="150"/>
      <c r="H30" s="150"/>
      <c r="I30" s="150"/>
      <c r="J30" s="150"/>
      <c r="L30" s="144">
        <v>25</v>
      </c>
      <c r="M30" s="145">
        <v>125190</v>
      </c>
      <c r="N30" s="145">
        <v>62619</v>
      </c>
      <c r="O30" s="145">
        <v>62571</v>
      </c>
      <c r="P30" s="146"/>
      <c r="Q30" s="158" t="s">
        <v>40</v>
      </c>
      <c r="R30" s="159">
        <v>7878783</v>
      </c>
      <c r="S30" s="160">
        <v>3810013</v>
      </c>
      <c r="T30" s="161">
        <v>4068770</v>
      </c>
    </row>
    <row r="31" spans="1:20" s="140" customFormat="1" ht="26.25" customHeight="1">
      <c r="A31" s="29" t="s">
        <v>377</v>
      </c>
      <c r="C31" s="141" t="s">
        <v>32</v>
      </c>
      <c r="D31" s="142"/>
      <c r="E31" s="150"/>
      <c r="F31" s="150"/>
      <c r="G31" s="150"/>
      <c r="H31" s="150"/>
      <c r="I31" s="150"/>
      <c r="J31" s="150"/>
      <c r="L31" s="144">
        <v>26</v>
      </c>
      <c r="M31" s="145">
        <v>127692</v>
      </c>
      <c r="N31" s="145">
        <v>62895</v>
      </c>
      <c r="O31" s="145">
        <v>64797</v>
      </c>
      <c r="P31" s="146"/>
      <c r="Q31" s="162" t="s">
        <v>185</v>
      </c>
      <c r="R31" s="163">
        <v>603230</v>
      </c>
      <c r="S31" s="164">
        <v>309432</v>
      </c>
      <c r="T31" s="165">
        <v>293798</v>
      </c>
    </row>
    <row r="32" spans="1:20" ht="14.25" customHeight="1">
      <c r="A32" s="258" t="s">
        <v>458</v>
      </c>
      <c r="C32" s="35" t="s">
        <v>97</v>
      </c>
      <c r="L32" s="128">
        <v>27</v>
      </c>
      <c r="M32" s="129">
        <v>129742</v>
      </c>
      <c r="N32" s="129">
        <v>62993</v>
      </c>
      <c r="O32" s="129">
        <v>66749</v>
      </c>
      <c r="P32" s="111"/>
      <c r="Q32" s="130" t="s">
        <v>186</v>
      </c>
      <c r="R32" s="131">
        <v>598182</v>
      </c>
      <c r="S32" s="132">
        <v>306434</v>
      </c>
      <c r="T32" s="133">
        <v>291748</v>
      </c>
    </row>
    <row r="33" spans="1:20" ht="12.75">
      <c r="A33" s="258" t="s">
        <v>459</v>
      </c>
      <c r="C33" s="264" t="s">
        <v>9</v>
      </c>
      <c r="L33" s="128">
        <v>28</v>
      </c>
      <c r="M33" s="129">
        <v>131768</v>
      </c>
      <c r="N33" s="129">
        <v>63030</v>
      </c>
      <c r="O33" s="129">
        <v>68738</v>
      </c>
      <c r="P33" s="111"/>
      <c r="Q33" s="130" t="s">
        <v>187</v>
      </c>
      <c r="R33" s="131">
        <v>605068</v>
      </c>
      <c r="S33" s="132">
        <v>309819</v>
      </c>
      <c r="T33" s="133">
        <v>295249</v>
      </c>
    </row>
    <row r="34" spans="1:20" ht="12.75">
      <c r="A34" s="258" t="s">
        <v>460</v>
      </c>
      <c r="C34" s="35" t="s">
        <v>92</v>
      </c>
      <c r="L34" s="128">
        <v>29</v>
      </c>
      <c r="M34" s="129">
        <v>132712</v>
      </c>
      <c r="N34" s="129">
        <v>62862</v>
      </c>
      <c r="O34" s="129">
        <v>69850</v>
      </c>
      <c r="P34" s="111"/>
      <c r="Q34" s="130" t="s">
        <v>188</v>
      </c>
      <c r="R34" s="131">
        <v>642476</v>
      </c>
      <c r="S34" s="132">
        <v>325752</v>
      </c>
      <c r="T34" s="133">
        <v>316724</v>
      </c>
    </row>
    <row r="35" spans="1:20" ht="12.75">
      <c r="A35" s="258" t="s">
        <v>461</v>
      </c>
      <c r="C35" s="35" t="s">
        <v>93</v>
      </c>
      <c r="L35" s="128">
        <v>30</v>
      </c>
      <c r="M35" s="129">
        <v>131882</v>
      </c>
      <c r="N35" s="129">
        <v>62354</v>
      </c>
      <c r="O35" s="129">
        <v>69528</v>
      </c>
      <c r="P35" s="111"/>
      <c r="Q35" s="130" t="s">
        <v>189</v>
      </c>
      <c r="R35" s="131">
        <v>669960</v>
      </c>
      <c r="S35" s="132">
        <v>338888</v>
      </c>
      <c r="T35" s="133">
        <v>331072</v>
      </c>
    </row>
    <row r="36" spans="1:20" ht="25.5">
      <c r="A36" s="258" t="s">
        <v>403</v>
      </c>
      <c r="C36" s="35" t="s">
        <v>94</v>
      </c>
      <c r="L36" s="128">
        <v>31</v>
      </c>
      <c r="M36" s="129">
        <v>129823</v>
      </c>
      <c r="N36" s="129">
        <v>61588</v>
      </c>
      <c r="O36" s="129">
        <v>68235</v>
      </c>
      <c r="P36" s="111"/>
      <c r="Q36" s="130" t="s">
        <v>190</v>
      </c>
      <c r="R36" s="131">
        <v>635633</v>
      </c>
      <c r="S36" s="132">
        <v>319048</v>
      </c>
      <c r="T36" s="133">
        <v>316585</v>
      </c>
    </row>
    <row r="37" spans="1:20" ht="25.5">
      <c r="A37" s="258" t="s">
        <v>462</v>
      </c>
      <c r="C37" s="35" t="s">
        <v>95</v>
      </c>
      <c r="D37" s="33"/>
      <c r="L37" s="128">
        <v>32</v>
      </c>
      <c r="M37" s="129">
        <v>127922</v>
      </c>
      <c r="N37" s="129">
        <v>60850</v>
      </c>
      <c r="O37" s="129">
        <v>67072</v>
      </c>
      <c r="P37" s="111"/>
      <c r="Q37" s="130" t="s">
        <v>191</v>
      </c>
      <c r="R37" s="131">
        <v>657874</v>
      </c>
      <c r="S37" s="132">
        <v>313458</v>
      </c>
      <c r="T37" s="133">
        <v>344416</v>
      </c>
    </row>
    <row r="38" spans="3:20" ht="12.75">
      <c r="C38" s="35" t="s">
        <v>96</v>
      </c>
      <c r="D38" s="34"/>
      <c r="L38" s="128">
        <v>33</v>
      </c>
      <c r="M38" s="129">
        <v>126082</v>
      </c>
      <c r="N38" s="129">
        <v>60165</v>
      </c>
      <c r="O38" s="129">
        <v>65917</v>
      </c>
      <c r="P38" s="111"/>
      <c r="Q38" s="130" t="s">
        <v>192</v>
      </c>
      <c r="R38" s="131">
        <v>614779</v>
      </c>
      <c r="S38" s="132">
        <v>293158</v>
      </c>
      <c r="T38" s="133">
        <v>321621</v>
      </c>
    </row>
    <row r="39" spans="1:20" ht="12.75">
      <c r="A39" s="264" t="s">
        <v>359</v>
      </c>
      <c r="C39" s="35" t="s">
        <v>98</v>
      </c>
      <c r="D39" s="34"/>
      <c r="L39" s="128">
        <v>34</v>
      </c>
      <c r="M39" s="129">
        <v>123600</v>
      </c>
      <c r="N39" s="129">
        <v>59117</v>
      </c>
      <c r="O39" s="129">
        <v>64483</v>
      </c>
      <c r="P39" s="111"/>
      <c r="Q39" s="130" t="s">
        <v>193</v>
      </c>
      <c r="R39" s="131">
        <v>536343</v>
      </c>
      <c r="S39" s="132">
        <v>254902</v>
      </c>
      <c r="T39" s="133">
        <v>281441</v>
      </c>
    </row>
    <row r="40" spans="1:20" ht="12.75">
      <c r="A40" s="109" t="s">
        <v>360</v>
      </c>
      <c r="C40" s="35" t="s">
        <v>99</v>
      </c>
      <c r="D40" s="34"/>
      <c r="L40" s="128">
        <v>35</v>
      </c>
      <c r="M40" s="129">
        <v>120324</v>
      </c>
      <c r="N40" s="129">
        <v>57551</v>
      </c>
      <c r="O40" s="129">
        <v>62773</v>
      </c>
      <c r="P40" s="111"/>
      <c r="Q40" s="130" t="s">
        <v>194</v>
      </c>
      <c r="R40" s="131">
        <v>516837</v>
      </c>
      <c r="S40" s="132">
        <v>242123</v>
      </c>
      <c r="T40" s="133">
        <v>274714</v>
      </c>
    </row>
    <row r="41" spans="1:20" ht="12.75">
      <c r="A41" s="113" t="s">
        <v>361</v>
      </c>
      <c r="L41" s="128">
        <v>36</v>
      </c>
      <c r="M41" s="129">
        <v>116606</v>
      </c>
      <c r="N41" s="129">
        <v>55686</v>
      </c>
      <c r="O41" s="129">
        <v>60920</v>
      </c>
      <c r="P41" s="111"/>
      <c r="Q41" s="130" t="s">
        <v>195</v>
      </c>
      <c r="R41" s="131">
        <v>489703</v>
      </c>
      <c r="S41" s="132">
        <v>225926</v>
      </c>
      <c r="T41" s="133">
        <v>263777</v>
      </c>
    </row>
    <row r="42" spans="1:20" ht="12.75">
      <c r="A42" s="28" t="s">
        <v>362</v>
      </c>
      <c r="L42" s="128">
        <v>37</v>
      </c>
      <c r="M42" s="129">
        <v>112852</v>
      </c>
      <c r="N42" s="129">
        <v>53849</v>
      </c>
      <c r="O42" s="129">
        <v>59003</v>
      </c>
      <c r="P42" s="111"/>
      <c r="Q42" s="130" t="s">
        <v>196</v>
      </c>
      <c r="R42" s="131">
        <v>406084</v>
      </c>
      <c r="S42" s="132">
        <v>183930</v>
      </c>
      <c r="T42" s="133">
        <v>222154</v>
      </c>
    </row>
    <row r="43" spans="1:20" ht="12.75">
      <c r="A43" s="28" t="s">
        <v>363</v>
      </c>
      <c r="L43" s="128">
        <v>38</v>
      </c>
      <c r="M43" s="129">
        <v>108852</v>
      </c>
      <c r="N43" s="129">
        <v>51919</v>
      </c>
      <c r="O43" s="129">
        <v>56933</v>
      </c>
      <c r="P43" s="111"/>
      <c r="Q43" s="130" t="s">
        <v>197</v>
      </c>
      <c r="R43" s="131">
        <v>309925</v>
      </c>
      <c r="S43" s="132">
        <v>138521</v>
      </c>
      <c r="T43" s="133">
        <v>171404</v>
      </c>
    </row>
    <row r="44" spans="1:20" ht="12.75">
      <c r="A44" s="28" t="s">
        <v>364</v>
      </c>
      <c r="L44" s="128">
        <v>39</v>
      </c>
      <c r="M44" s="129">
        <v>105945</v>
      </c>
      <c r="N44" s="129">
        <v>50470</v>
      </c>
      <c r="O44" s="129">
        <v>55475</v>
      </c>
      <c r="P44" s="111"/>
      <c r="Q44" s="130" t="s">
        <v>198</v>
      </c>
      <c r="R44" s="131">
        <v>230197</v>
      </c>
      <c r="S44" s="132">
        <v>101631</v>
      </c>
      <c r="T44" s="133">
        <v>128566</v>
      </c>
    </row>
    <row r="45" spans="1:20" ht="12.75">
      <c r="A45" s="264" t="s">
        <v>365</v>
      </c>
      <c r="L45" s="128">
        <v>40</v>
      </c>
      <c r="M45" s="129">
        <v>104800</v>
      </c>
      <c r="N45" s="129">
        <v>49806</v>
      </c>
      <c r="O45" s="129">
        <v>54994</v>
      </c>
      <c r="P45" s="111"/>
      <c r="Q45" s="130" t="s">
        <v>199</v>
      </c>
      <c r="R45" s="131">
        <v>158670</v>
      </c>
      <c r="S45" s="132">
        <v>68583</v>
      </c>
      <c r="T45" s="133">
        <v>90087</v>
      </c>
    </row>
    <row r="46" spans="1:20" ht="15">
      <c r="A46" s="256" t="s">
        <v>366</v>
      </c>
      <c r="L46" s="128">
        <v>41</v>
      </c>
      <c r="M46" s="129">
        <v>104794</v>
      </c>
      <c r="N46" s="129">
        <v>49648</v>
      </c>
      <c r="O46" s="129">
        <v>55146</v>
      </c>
      <c r="P46" s="111"/>
      <c r="Q46" s="130" t="s">
        <v>200</v>
      </c>
      <c r="R46" s="131">
        <v>103406</v>
      </c>
      <c r="S46" s="132">
        <v>41392</v>
      </c>
      <c r="T46" s="133">
        <v>62014</v>
      </c>
    </row>
    <row r="47" spans="1:20" ht="15.75" thickBot="1">
      <c r="A47" s="256" t="s">
        <v>367</v>
      </c>
      <c r="L47" s="128">
        <v>42</v>
      </c>
      <c r="M47" s="129">
        <v>104561</v>
      </c>
      <c r="N47" s="129">
        <v>49381</v>
      </c>
      <c r="O47" s="129">
        <v>55180</v>
      </c>
      <c r="P47" s="111"/>
      <c r="Q47" s="134" t="s">
        <v>100</v>
      </c>
      <c r="R47" s="135">
        <v>100416</v>
      </c>
      <c r="S47" s="136">
        <v>37016</v>
      </c>
      <c r="T47" s="137">
        <v>63400</v>
      </c>
    </row>
    <row r="48" spans="1:20" ht="15">
      <c r="A48" s="256" t="s">
        <v>368</v>
      </c>
      <c r="L48" s="128">
        <v>43</v>
      </c>
      <c r="M48" s="129">
        <v>104278</v>
      </c>
      <c r="N48" s="129">
        <v>49084</v>
      </c>
      <c r="O48" s="129">
        <v>55194</v>
      </c>
      <c r="P48" s="111"/>
      <c r="Q48" s="111"/>
      <c r="R48" s="111"/>
      <c r="S48" s="111"/>
      <c r="T48" s="111"/>
    </row>
    <row r="49" spans="1:20" ht="15">
      <c r="A49" s="256" t="s">
        <v>369</v>
      </c>
      <c r="L49" s="128">
        <v>44</v>
      </c>
      <c r="M49" s="129">
        <v>103962</v>
      </c>
      <c r="N49" s="129">
        <v>48778</v>
      </c>
      <c r="O49" s="129">
        <v>55184</v>
      </c>
      <c r="P49" s="111"/>
      <c r="Q49" s="111"/>
      <c r="R49" s="111"/>
      <c r="S49" s="111"/>
      <c r="T49" s="111"/>
    </row>
    <row r="50" spans="1:20" ht="15">
      <c r="A50" s="256" t="s">
        <v>370</v>
      </c>
      <c r="L50" s="128">
        <v>45</v>
      </c>
      <c r="M50" s="129">
        <v>103448</v>
      </c>
      <c r="N50" s="129">
        <v>48396</v>
      </c>
      <c r="O50" s="129">
        <v>55052</v>
      </c>
      <c r="P50" s="111"/>
      <c r="Q50" s="111"/>
      <c r="R50" s="111"/>
      <c r="S50" s="111"/>
      <c r="T50" s="111"/>
    </row>
    <row r="51" spans="1:20" ht="15">
      <c r="A51" s="256" t="s">
        <v>371</v>
      </c>
      <c r="L51" s="128">
        <v>46</v>
      </c>
      <c r="M51" s="129">
        <v>102715</v>
      </c>
      <c r="N51" s="129">
        <v>47923</v>
      </c>
      <c r="O51" s="129">
        <v>54792</v>
      </c>
      <c r="P51" s="111"/>
      <c r="Q51" s="111"/>
      <c r="R51" s="111"/>
      <c r="S51" s="111"/>
      <c r="T51" s="111"/>
    </row>
    <row r="52" spans="1:20" ht="15">
      <c r="A52" s="256" t="s">
        <v>372</v>
      </c>
      <c r="L52" s="128">
        <v>47</v>
      </c>
      <c r="M52" s="129">
        <v>101971</v>
      </c>
      <c r="N52" s="129">
        <v>47444</v>
      </c>
      <c r="O52" s="129">
        <v>54527</v>
      </c>
      <c r="P52" s="111"/>
      <c r="Q52" s="111"/>
      <c r="R52" s="111"/>
      <c r="S52" s="111"/>
      <c r="T52" s="111"/>
    </row>
    <row r="53" spans="1:20" ht="15">
      <c r="A53" s="256" t="s">
        <v>373</v>
      </c>
      <c r="L53" s="128">
        <v>48</v>
      </c>
      <c r="M53" s="129">
        <v>101260</v>
      </c>
      <c r="N53" s="129">
        <v>46986</v>
      </c>
      <c r="O53" s="129">
        <v>54274</v>
      </c>
      <c r="P53" s="111"/>
      <c r="Q53" s="111"/>
      <c r="R53" s="111"/>
      <c r="S53" s="111"/>
      <c r="T53" s="111"/>
    </row>
    <row r="54" spans="1:20" ht="15">
      <c r="A54" s="256" t="s">
        <v>374</v>
      </c>
      <c r="L54" s="128">
        <v>49</v>
      </c>
      <c r="M54" s="129">
        <v>99728</v>
      </c>
      <c r="N54" s="129">
        <v>46141</v>
      </c>
      <c r="O54" s="129">
        <v>53587</v>
      </c>
      <c r="P54" s="111"/>
      <c r="Q54" s="111"/>
      <c r="R54" s="111"/>
      <c r="S54" s="111"/>
      <c r="T54" s="111"/>
    </row>
    <row r="55" spans="1:20" ht="15">
      <c r="A55" s="256" t="s">
        <v>375</v>
      </c>
      <c r="L55" s="128">
        <v>50</v>
      </c>
      <c r="M55" s="129">
        <v>97001</v>
      </c>
      <c r="N55" s="129">
        <v>44730</v>
      </c>
      <c r="O55" s="129">
        <v>52271</v>
      </c>
      <c r="P55" s="111"/>
      <c r="Q55" s="111"/>
      <c r="R55" s="111"/>
      <c r="S55" s="111"/>
      <c r="T55" s="111"/>
    </row>
    <row r="56" spans="12:20" ht="12.75">
      <c r="L56" s="128">
        <v>51</v>
      </c>
      <c r="M56" s="129">
        <v>93445</v>
      </c>
      <c r="N56" s="129">
        <v>42931</v>
      </c>
      <c r="O56" s="129">
        <v>50514</v>
      </c>
      <c r="P56" s="111"/>
      <c r="Q56" s="111"/>
      <c r="R56" s="111"/>
      <c r="S56" s="111"/>
      <c r="T56" s="111"/>
    </row>
    <row r="57" spans="12:20" ht="12.75">
      <c r="L57" s="128">
        <v>52</v>
      </c>
      <c r="M57" s="129">
        <v>89853</v>
      </c>
      <c r="N57" s="129">
        <v>41126</v>
      </c>
      <c r="O57" s="129">
        <v>48727</v>
      </c>
      <c r="P57" s="111"/>
      <c r="Q57" s="111"/>
      <c r="R57" s="111"/>
      <c r="S57" s="111"/>
      <c r="T57" s="111"/>
    </row>
    <row r="58" spans="12:20" ht="12.75">
      <c r="L58" s="128">
        <v>53</v>
      </c>
      <c r="M58" s="129">
        <v>86123</v>
      </c>
      <c r="N58" s="129">
        <v>39261</v>
      </c>
      <c r="O58" s="129">
        <v>46862</v>
      </c>
      <c r="P58" s="111"/>
      <c r="Q58" s="111"/>
      <c r="R58" s="111"/>
      <c r="S58" s="111"/>
      <c r="T58" s="111"/>
    </row>
    <row r="59" spans="12:20" ht="12.75">
      <c r="L59" s="128">
        <v>54</v>
      </c>
      <c r="M59" s="129">
        <v>82296</v>
      </c>
      <c r="N59" s="129">
        <v>37385</v>
      </c>
      <c r="O59" s="129">
        <v>44911</v>
      </c>
      <c r="P59" s="111"/>
      <c r="Q59" s="111"/>
      <c r="R59" s="111"/>
      <c r="S59" s="111"/>
      <c r="T59" s="111"/>
    </row>
    <row r="60" spans="12:20" ht="12.75">
      <c r="L60" s="128">
        <v>55</v>
      </c>
      <c r="M60" s="129">
        <v>78491</v>
      </c>
      <c r="N60" s="129">
        <v>35569</v>
      </c>
      <c r="O60" s="129">
        <v>42922</v>
      </c>
      <c r="P60" s="111"/>
      <c r="Q60" s="111"/>
      <c r="R60" s="111"/>
      <c r="S60" s="111"/>
      <c r="T60" s="111"/>
    </row>
    <row r="61" spans="12:20" ht="12.75">
      <c r="L61" s="128">
        <v>56</v>
      </c>
      <c r="M61" s="129">
        <v>74708</v>
      </c>
      <c r="N61" s="129">
        <v>33799</v>
      </c>
      <c r="O61" s="129">
        <v>40909</v>
      </c>
      <c r="P61" s="111"/>
      <c r="Q61" s="111"/>
      <c r="R61" s="111"/>
      <c r="S61" s="111"/>
      <c r="T61" s="111"/>
    </row>
    <row r="62" spans="12:20" ht="12.75">
      <c r="L62" s="128">
        <v>57</v>
      </c>
      <c r="M62" s="129">
        <v>70811</v>
      </c>
      <c r="N62" s="129">
        <v>31979</v>
      </c>
      <c r="O62" s="129">
        <v>38832</v>
      </c>
      <c r="P62" s="111"/>
      <c r="Q62" s="111"/>
      <c r="R62" s="111"/>
      <c r="S62" s="111"/>
      <c r="T62" s="111"/>
    </row>
    <row r="63" spans="12:20" ht="12.75">
      <c r="L63" s="128">
        <v>58</v>
      </c>
      <c r="M63" s="129">
        <v>66807</v>
      </c>
      <c r="N63" s="129">
        <v>30117</v>
      </c>
      <c r="O63" s="129">
        <v>36690</v>
      </c>
      <c r="P63" s="111"/>
      <c r="Q63" s="111"/>
      <c r="R63" s="111"/>
      <c r="S63" s="111"/>
      <c r="T63" s="111"/>
    </row>
    <row r="64" spans="12:20" ht="12.75">
      <c r="L64" s="128">
        <v>59</v>
      </c>
      <c r="M64" s="129">
        <v>63071</v>
      </c>
      <c r="N64" s="129">
        <v>28387</v>
      </c>
      <c r="O64" s="129">
        <v>34684</v>
      </c>
      <c r="P64" s="111"/>
      <c r="Q64" s="111"/>
      <c r="R64" s="111"/>
      <c r="S64" s="111"/>
      <c r="T64" s="111"/>
    </row>
    <row r="65" spans="12:20" ht="12.75">
      <c r="L65" s="128">
        <v>60</v>
      </c>
      <c r="M65" s="129">
        <v>59761</v>
      </c>
      <c r="N65" s="129">
        <v>26856</v>
      </c>
      <c r="O65" s="129">
        <v>32905</v>
      </c>
      <c r="P65" s="111"/>
      <c r="Q65" s="111"/>
      <c r="R65" s="111"/>
      <c r="S65" s="111"/>
      <c r="T65" s="111"/>
    </row>
    <row r="66" spans="12:20" ht="12.75">
      <c r="L66" s="128">
        <v>61</v>
      </c>
      <c r="M66" s="129">
        <v>56749</v>
      </c>
      <c r="N66" s="129">
        <v>25466</v>
      </c>
      <c r="O66" s="129">
        <v>31283</v>
      </c>
      <c r="P66" s="111"/>
      <c r="Q66" s="111"/>
      <c r="R66" s="111"/>
      <c r="S66" s="111"/>
      <c r="T66" s="111"/>
    </row>
    <row r="67" spans="12:20" ht="12.75">
      <c r="L67" s="128">
        <v>62</v>
      </c>
      <c r="M67" s="129">
        <v>53748</v>
      </c>
      <c r="N67" s="129">
        <v>24086</v>
      </c>
      <c r="O67" s="129">
        <v>29662</v>
      </c>
      <c r="P67" s="111"/>
      <c r="Q67" s="111"/>
      <c r="R67" s="111"/>
      <c r="S67" s="111"/>
      <c r="T67" s="111"/>
    </row>
    <row r="68" spans="12:20" ht="12.75">
      <c r="L68" s="128">
        <v>63</v>
      </c>
      <c r="M68" s="129">
        <v>50833</v>
      </c>
      <c r="N68" s="129">
        <v>22745</v>
      </c>
      <c r="O68" s="129">
        <v>28088</v>
      </c>
      <c r="P68" s="111"/>
      <c r="Q68" s="111"/>
      <c r="R68" s="111"/>
      <c r="S68" s="111"/>
      <c r="T68" s="111"/>
    </row>
    <row r="69" spans="12:20" ht="12.75">
      <c r="L69" s="128">
        <v>64</v>
      </c>
      <c r="M69" s="129">
        <v>47916</v>
      </c>
      <c r="N69" s="129">
        <v>21407</v>
      </c>
      <c r="O69" s="129">
        <v>26509</v>
      </c>
      <c r="P69" s="111"/>
      <c r="Q69" s="111"/>
      <c r="R69" s="111"/>
      <c r="S69" s="111"/>
      <c r="T69" s="111"/>
    </row>
    <row r="70" spans="12:20" ht="12.75">
      <c r="L70" s="128">
        <v>65</v>
      </c>
      <c r="M70" s="129">
        <v>44929</v>
      </c>
      <c r="N70" s="129">
        <v>20042</v>
      </c>
      <c r="O70" s="129">
        <v>24887</v>
      </c>
      <c r="P70" s="111"/>
      <c r="Q70" s="111"/>
      <c r="R70" s="111"/>
      <c r="S70" s="111"/>
      <c r="T70" s="111"/>
    </row>
    <row r="71" spans="12:20" ht="12.75">
      <c r="L71" s="128">
        <v>66</v>
      </c>
      <c r="M71" s="129">
        <v>41939</v>
      </c>
      <c r="N71" s="129">
        <v>18676</v>
      </c>
      <c r="O71" s="129">
        <v>23263</v>
      </c>
      <c r="P71" s="111"/>
      <c r="Q71" s="111"/>
      <c r="R71" s="111"/>
      <c r="S71" s="111"/>
      <c r="T71" s="111"/>
    </row>
    <row r="72" spans="12:20" ht="12.75">
      <c r="L72" s="128">
        <v>67</v>
      </c>
      <c r="M72" s="129">
        <v>39086</v>
      </c>
      <c r="N72" s="129">
        <v>17369</v>
      </c>
      <c r="O72" s="129">
        <v>21717</v>
      </c>
      <c r="P72" s="111"/>
      <c r="Q72" s="111"/>
      <c r="R72" s="111"/>
      <c r="S72" s="111"/>
      <c r="T72" s="111"/>
    </row>
    <row r="73" spans="12:20" ht="12.75">
      <c r="L73" s="128">
        <v>68</v>
      </c>
      <c r="M73" s="129">
        <v>36348</v>
      </c>
      <c r="N73" s="129">
        <v>16117</v>
      </c>
      <c r="O73" s="129">
        <v>20231</v>
      </c>
      <c r="P73" s="111"/>
      <c r="Q73" s="111"/>
      <c r="R73" s="111"/>
      <c r="S73" s="111"/>
      <c r="T73" s="111"/>
    </row>
    <row r="74" spans="12:20" ht="12.75">
      <c r="L74" s="128">
        <v>69</v>
      </c>
      <c r="M74" s="129">
        <v>33755</v>
      </c>
      <c r="N74" s="129">
        <v>14898</v>
      </c>
      <c r="O74" s="129">
        <v>18857</v>
      </c>
      <c r="P74" s="111"/>
      <c r="Q74" s="111"/>
      <c r="R74" s="111"/>
      <c r="S74" s="111"/>
      <c r="T74" s="111"/>
    </row>
    <row r="75" spans="12:20" ht="12.75">
      <c r="L75" s="128">
        <v>70</v>
      </c>
      <c r="M75" s="129">
        <v>31333</v>
      </c>
      <c r="N75" s="129">
        <v>13708</v>
      </c>
      <c r="O75" s="129">
        <v>17625</v>
      </c>
      <c r="P75" s="111"/>
      <c r="Q75" s="111"/>
      <c r="R75" s="111"/>
      <c r="S75" s="111"/>
      <c r="T75" s="111"/>
    </row>
    <row r="76" spans="12:20" ht="12.75">
      <c r="L76" s="128">
        <v>71</v>
      </c>
      <c r="M76" s="129">
        <v>28832</v>
      </c>
      <c r="N76" s="129">
        <v>12440</v>
      </c>
      <c r="O76" s="129">
        <v>16392</v>
      </c>
      <c r="P76" s="111"/>
      <c r="Q76" s="111"/>
      <c r="R76" s="111"/>
      <c r="S76" s="111"/>
      <c r="T76" s="111"/>
    </row>
    <row r="77" spans="12:20" ht="12.75">
      <c r="L77" s="128">
        <v>72</v>
      </c>
      <c r="M77" s="129">
        <v>26662</v>
      </c>
      <c r="N77" s="129">
        <v>11342</v>
      </c>
      <c r="O77" s="129">
        <v>15320</v>
      </c>
      <c r="P77" s="111"/>
      <c r="Q77" s="111"/>
      <c r="R77" s="111"/>
      <c r="S77" s="111"/>
      <c r="T77" s="111"/>
    </row>
    <row r="78" spans="12:20" ht="12.75">
      <c r="L78" s="128">
        <v>73</v>
      </c>
      <c r="M78" s="129">
        <v>24625</v>
      </c>
      <c r="N78" s="129">
        <v>10306</v>
      </c>
      <c r="O78" s="129">
        <v>14319</v>
      </c>
      <c r="P78" s="111"/>
      <c r="Q78" s="111"/>
      <c r="R78" s="111"/>
      <c r="S78" s="111"/>
      <c r="T78" s="111"/>
    </row>
    <row r="79" spans="12:20" ht="12.75">
      <c r="L79" s="128">
        <v>74</v>
      </c>
      <c r="M79" s="129">
        <v>22734</v>
      </c>
      <c r="N79" s="129">
        <v>9334</v>
      </c>
      <c r="O79" s="129">
        <v>13400</v>
      </c>
      <c r="P79" s="111"/>
      <c r="Q79" s="111"/>
      <c r="R79" s="111"/>
      <c r="S79" s="111"/>
      <c r="T79" s="111"/>
    </row>
    <row r="80" spans="12:20" ht="12.75">
      <c r="L80" s="128">
        <v>75</v>
      </c>
      <c r="M80" s="129">
        <v>20994</v>
      </c>
      <c r="N80" s="129">
        <v>8432</v>
      </c>
      <c r="O80" s="129">
        <v>12562</v>
      </c>
      <c r="P80" s="111"/>
      <c r="Q80" s="111"/>
      <c r="R80" s="111"/>
      <c r="S80" s="111"/>
      <c r="T80" s="111"/>
    </row>
    <row r="81" spans="12:20" ht="12.75">
      <c r="L81" s="128">
        <v>76</v>
      </c>
      <c r="M81" s="129">
        <v>19408</v>
      </c>
      <c r="N81" s="129">
        <v>7603</v>
      </c>
      <c r="O81" s="129">
        <v>11805</v>
      </c>
      <c r="P81" s="111"/>
      <c r="Q81" s="111"/>
      <c r="R81" s="111"/>
      <c r="S81" s="111"/>
      <c r="T81" s="111"/>
    </row>
    <row r="82" spans="12:20" ht="12.75">
      <c r="L82" s="128">
        <v>77</v>
      </c>
      <c r="M82" s="129">
        <v>17988</v>
      </c>
      <c r="N82" s="129">
        <v>7002</v>
      </c>
      <c r="O82" s="129">
        <v>10986</v>
      </c>
      <c r="P82" s="111"/>
      <c r="Q82" s="111"/>
      <c r="R82" s="111"/>
      <c r="S82" s="111"/>
      <c r="T82" s="111"/>
    </row>
    <row r="83" spans="12:20" ht="12.75">
      <c r="L83" s="128">
        <v>78</v>
      </c>
      <c r="M83" s="129">
        <v>16675</v>
      </c>
      <c r="N83" s="129">
        <v>6510</v>
      </c>
      <c r="O83" s="129">
        <v>10165</v>
      </c>
      <c r="P83" s="111"/>
      <c r="Q83" s="111"/>
      <c r="R83" s="111"/>
      <c r="S83" s="111"/>
      <c r="T83" s="111"/>
    </row>
    <row r="84" spans="12:20" ht="12.75">
      <c r="L84" s="128">
        <v>79</v>
      </c>
      <c r="M84" s="129">
        <v>15472</v>
      </c>
      <c r="N84" s="129">
        <v>6134</v>
      </c>
      <c r="O84" s="129">
        <v>9338</v>
      </c>
      <c r="P84" s="111"/>
      <c r="Q84" s="111"/>
      <c r="R84" s="111"/>
      <c r="S84" s="111"/>
      <c r="T84" s="111"/>
    </row>
    <row r="85" spans="12:20" ht="12.75">
      <c r="L85" s="128" t="s">
        <v>100</v>
      </c>
      <c r="M85" s="118">
        <v>89747</v>
      </c>
      <c r="N85" s="118">
        <v>33084</v>
      </c>
      <c r="O85" s="118">
        <v>56663</v>
      </c>
      <c r="P85" s="111"/>
      <c r="Q85" s="111"/>
      <c r="R85" s="111"/>
      <c r="S85" s="111"/>
      <c r="T85" s="11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37"/>
      <c r="B1" s="336" t="s">
        <v>144</v>
      </c>
      <c r="C1" s="336"/>
      <c r="D1" s="336"/>
      <c r="E1" s="336"/>
      <c r="F1" s="336"/>
      <c r="G1" s="336"/>
      <c r="H1" s="336"/>
      <c r="I1" s="336"/>
      <c r="J1" s="336"/>
      <c r="K1" s="336"/>
      <c r="L1" s="336"/>
      <c r="M1" s="336"/>
      <c r="N1" s="336"/>
      <c r="O1" s="336"/>
      <c r="P1" s="336"/>
      <c r="Q1" s="336"/>
      <c r="R1" s="497"/>
      <c r="S1" s="497"/>
    </row>
    <row r="2" spans="1:19" s="17" customFormat="1" ht="40.5" customHeight="1">
      <c r="A2" s="337"/>
      <c r="B2" s="336" t="s">
        <v>145</v>
      </c>
      <c r="C2" s="336"/>
      <c r="D2" s="336"/>
      <c r="E2" s="336"/>
      <c r="F2" s="336"/>
      <c r="G2" s="336"/>
      <c r="H2" s="336"/>
      <c r="I2" s="336"/>
      <c r="J2" s="336"/>
      <c r="K2" s="336"/>
      <c r="L2" s="336"/>
      <c r="M2" s="336"/>
      <c r="N2" s="336"/>
      <c r="O2" s="336"/>
      <c r="P2" s="336"/>
      <c r="Q2" s="336"/>
      <c r="R2" s="497"/>
      <c r="S2" s="497"/>
    </row>
    <row r="3" spans="1:19" s="17" customFormat="1" ht="42.75" customHeight="1">
      <c r="A3" s="337"/>
      <c r="B3" s="336" t="s">
        <v>146</v>
      </c>
      <c r="C3" s="336"/>
      <c r="D3" s="336"/>
      <c r="E3" s="336"/>
      <c r="F3" s="336"/>
      <c r="G3" s="336"/>
      <c r="H3" s="336"/>
      <c r="I3" s="336"/>
      <c r="J3" s="336"/>
      <c r="K3" s="336"/>
      <c r="L3" s="336"/>
      <c r="M3" s="336"/>
      <c r="N3" s="336"/>
      <c r="O3" s="336"/>
      <c r="P3" s="336"/>
      <c r="Q3" s="336"/>
      <c r="R3" s="497"/>
      <c r="S3" s="497"/>
    </row>
    <row r="4" spans="1:19" s="17" customFormat="1" ht="33.75" customHeight="1">
      <c r="A4" s="337"/>
      <c r="B4" s="343" t="s">
        <v>204</v>
      </c>
      <c r="C4" s="343"/>
      <c r="D4" s="343"/>
      <c r="E4" s="343"/>
      <c r="F4" s="343"/>
      <c r="G4" s="343"/>
      <c r="H4" s="343"/>
      <c r="I4" s="343"/>
      <c r="J4" s="343"/>
      <c r="K4" s="343"/>
      <c r="L4" s="343"/>
      <c r="M4" s="343"/>
      <c r="N4" s="178"/>
      <c r="O4" s="387" t="s">
        <v>239</v>
      </c>
      <c r="P4" s="387"/>
      <c r="Q4" s="387"/>
      <c r="R4" s="497"/>
      <c r="S4" s="497"/>
    </row>
    <row r="5" spans="1:15" ht="12" customHeight="1">
      <c r="A5" s="24"/>
      <c r="B5" s="13"/>
      <c r="C5" s="13"/>
      <c r="D5" s="13"/>
      <c r="E5" s="13"/>
      <c r="F5" s="13"/>
      <c r="G5" s="13"/>
      <c r="H5" s="13"/>
      <c r="I5" s="13"/>
      <c r="J5" s="13"/>
      <c r="K5" s="13"/>
      <c r="L5" s="13"/>
      <c r="M5" s="13"/>
      <c r="N5" s="13"/>
      <c r="O5" s="13"/>
    </row>
    <row r="6" spans="1:19" ht="31.5" customHeight="1">
      <c r="A6" s="103" t="s">
        <v>222</v>
      </c>
      <c r="B6" s="529"/>
      <c r="C6" s="529"/>
      <c r="D6" s="105"/>
      <c r="E6" s="105"/>
      <c r="F6" s="105"/>
      <c r="G6" s="105"/>
      <c r="H6" s="105"/>
      <c r="I6" s="105"/>
      <c r="J6" s="105"/>
      <c r="K6" s="105"/>
      <c r="L6" s="105"/>
      <c r="M6" s="105"/>
      <c r="N6" s="105"/>
      <c r="O6" s="105"/>
      <c r="P6" s="106"/>
      <c r="Q6" s="106"/>
      <c r="R6" s="106"/>
      <c r="S6" s="107"/>
    </row>
    <row r="7" spans="1:18" s="56" customFormat="1" ht="31.5" customHeight="1">
      <c r="A7" s="103" t="s">
        <v>2</v>
      </c>
      <c r="B7" s="523"/>
      <c r="C7" s="523"/>
      <c r="D7" s="108"/>
      <c r="E7" s="108"/>
      <c r="F7" s="108"/>
      <c r="G7" s="108"/>
      <c r="H7" s="108"/>
      <c r="I7" s="108"/>
      <c r="J7" s="108"/>
      <c r="K7" s="108"/>
      <c r="L7" s="108"/>
      <c r="M7" s="108"/>
      <c r="N7" s="108"/>
      <c r="O7" s="108"/>
      <c r="P7" s="55"/>
      <c r="Q7" s="55"/>
      <c r="R7" s="55"/>
    </row>
    <row r="8" spans="1:18" s="56" customFormat="1" ht="31.5" customHeight="1">
      <c r="A8" s="103" t="s">
        <v>228</v>
      </c>
      <c r="B8" s="523"/>
      <c r="C8" s="523"/>
      <c r="D8" s="108"/>
      <c r="E8" s="108"/>
      <c r="F8" s="108"/>
      <c r="G8" s="108"/>
      <c r="H8" s="108"/>
      <c r="I8" s="108"/>
      <c r="J8" s="108"/>
      <c r="K8" s="108"/>
      <c r="L8" s="108"/>
      <c r="M8" s="108"/>
      <c r="N8" s="108"/>
      <c r="O8" s="108"/>
      <c r="P8" s="55"/>
      <c r="Q8" s="55"/>
      <c r="R8" s="55"/>
    </row>
    <row r="9" spans="16:18" s="56" customFormat="1" ht="12">
      <c r="P9" s="55"/>
      <c r="Q9" s="55"/>
      <c r="R9" s="55"/>
    </row>
    <row r="10" spans="1:19" s="56" customFormat="1" ht="27.75" customHeight="1">
      <c r="A10" s="500" t="s">
        <v>229</v>
      </c>
      <c r="B10" s="500" t="s">
        <v>6</v>
      </c>
      <c r="C10" s="500"/>
      <c r="D10" s="501" t="s">
        <v>234</v>
      </c>
      <c r="E10" s="501"/>
      <c r="F10" s="501"/>
      <c r="G10" s="501"/>
      <c r="H10" s="498" t="s">
        <v>244</v>
      </c>
      <c r="I10" s="498"/>
      <c r="J10" s="498"/>
      <c r="K10" s="498"/>
      <c r="L10" s="498" t="s">
        <v>143</v>
      </c>
      <c r="M10" s="498"/>
      <c r="N10" s="498"/>
      <c r="O10" s="498"/>
      <c r="P10" s="498" t="s">
        <v>155</v>
      </c>
      <c r="Q10" s="498"/>
      <c r="R10" s="498"/>
      <c r="S10" s="498"/>
    </row>
    <row r="11" spans="1:19" s="56" customFormat="1" ht="33.75" customHeight="1">
      <c r="A11" s="500"/>
      <c r="B11" s="176" t="s">
        <v>154</v>
      </c>
      <c r="C11" s="176" t="s">
        <v>7</v>
      </c>
      <c r="D11" s="176" t="s">
        <v>1</v>
      </c>
      <c r="E11" s="176" t="s">
        <v>240</v>
      </c>
      <c r="F11" s="176" t="s">
        <v>122</v>
      </c>
      <c r="G11" s="176" t="s">
        <v>241</v>
      </c>
      <c r="H11" s="176" t="s">
        <v>1</v>
      </c>
      <c r="I11" s="176" t="s">
        <v>240</v>
      </c>
      <c r="J11" s="176" t="s">
        <v>122</v>
      </c>
      <c r="K11" s="176" t="s">
        <v>241</v>
      </c>
      <c r="L11" s="176" t="s">
        <v>1</v>
      </c>
      <c r="M11" s="176" t="s">
        <v>242</v>
      </c>
      <c r="N11" s="176" t="s">
        <v>122</v>
      </c>
      <c r="O11" s="176" t="s">
        <v>241</v>
      </c>
      <c r="P11" s="184" t="s">
        <v>158</v>
      </c>
      <c r="Q11" s="184" t="s">
        <v>156</v>
      </c>
      <c r="R11" s="184" t="s">
        <v>157</v>
      </c>
      <c r="S11" s="184" t="s">
        <v>130</v>
      </c>
    </row>
    <row r="12" spans="1:19" s="56" customFormat="1" ht="10.5" customHeight="1">
      <c r="A12" s="530" t="s">
        <v>149</v>
      </c>
      <c r="B12" s="189">
        <v>1</v>
      </c>
      <c r="C12" s="190" t="s">
        <v>36</v>
      </c>
      <c r="D12" s="503" t="s">
        <v>243</v>
      </c>
      <c r="E12" s="504"/>
      <c r="F12" s="504"/>
      <c r="G12" s="505"/>
      <c r="H12" s="502" t="s">
        <v>148</v>
      </c>
      <c r="I12" s="502"/>
      <c r="J12" s="502"/>
      <c r="K12" s="502"/>
      <c r="L12" s="519" t="s">
        <v>150</v>
      </c>
      <c r="M12" s="519"/>
      <c r="N12" s="519"/>
      <c r="O12" s="519"/>
      <c r="P12" s="499" t="s">
        <v>151</v>
      </c>
      <c r="Q12" s="499" t="s">
        <v>152</v>
      </c>
      <c r="R12" s="499" t="s">
        <v>153</v>
      </c>
      <c r="S12" s="499" t="s">
        <v>176</v>
      </c>
    </row>
    <row r="13" spans="1:19" s="56" customFormat="1" ht="10.5" customHeight="1">
      <c r="A13" s="530"/>
      <c r="B13" s="189">
        <v>2</v>
      </c>
      <c r="C13" s="190" t="s">
        <v>39</v>
      </c>
      <c r="D13" s="506"/>
      <c r="E13" s="507"/>
      <c r="F13" s="507"/>
      <c r="G13" s="508"/>
      <c r="H13" s="502"/>
      <c r="I13" s="502"/>
      <c r="J13" s="502"/>
      <c r="K13" s="502"/>
      <c r="L13" s="519"/>
      <c r="M13" s="519"/>
      <c r="N13" s="519"/>
      <c r="O13" s="519"/>
      <c r="P13" s="499"/>
      <c r="Q13" s="499"/>
      <c r="R13" s="499"/>
      <c r="S13" s="499"/>
    </row>
    <row r="14" spans="1:19" s="56" customFormat="1" ht="10.5" customHeight="1">
      <c r="A14" s="530"/>
      <c r="B14" s="189">
        <v>3</v>
      </c>
      <c r="C14" s="190" t="s">
        <v>44</v>
      </c>
      <c r="D14" s="506"/>
      <c r="E14" s="507"/>
      <c r="F14" s="507"/>
      <c r="G14" s="508"/>
      <c r="H14" s="502"/>
      <c r="I14" s="502"/>
      <c r="J14" s="502"/>
      <c r="K14" s="502"/>
      <c r="L14" s="519"/>
      <c r="M14" s="519"/>
      <c r="N14" s="519"/>
      <c r="O14" s="519"/>
      <c r="P14" s="499"/>
      <c r="Q14" s="499"/>
      <c r="R14" s="499"/>
      <c r="S14" s="499"/>
    </row>
    <row r="15" spans="1:19" s="56" customFormat="1" ht="10.5" customHeight="1">
      <c r="A15" s="530"/>
      <c r="B15" s="189">
        <v>4</v>
      </c>
      <c r="C15" s="190" t="s">
        <v>47</v>
      </c>
      <c r="D15" s="506"/>
      <c r="E15" s="507"/>
      <c r="F15" s="507"/>
      <c r="G15" s="508"/>
      <c r="H15" s="502"/>
      <c r="I15" s="502"/>
      <c r="J15" s="502"/>
      <c r="K15" s="502"/>
      <c r="L15" s="519"/>
      <c r="M15" s="519"/>
      <c r="N15" s="519"/>
      <c r="O15" s="519"/>
      <c r="P15" s="499"/>
      <c r="Q15" s="499"/>
      <c r="R15" s="499"/>
      <c r="S15" s="499"/>
    </row>
    <row r="16" spans="1:19" s="56" customFormat="1" ht="10.5" customHeight="1">
      <c r="A16" s="530"/>
      <c r="B16" s="189">
        <v>5</v>
      </c>
      <c r="C16" s="190" t="s">
        <v>50</v>
      </c>
      <c r="D16" s="506"/>
      <c r="E16" s="507"/>
      <c r="F16" s="507"/>
      <c r="G16" s="508"/>
      <c r="H16" s="502"/>
      <c r="I16" s="502"/>
      <c r="J16" s="502"/>
      <c r="K16" s="502"/>
      <c r="L16" s="519"/>
      <c r="M16" s="519"/>
      <c r="N16" s="519"/>
      <c r="O16" s="519"/>
      <c r="P16" s="499"/>
      <c r="Q16" s="499"/>
      <c r="R16" s="499"/>
      <c r="S16" s="499"/>
    </row>
    <row r="17" spans="1:19" s="56" customFormat="1" ht="10.5" customHeight="1">
      <c r="A17" s="530"/>
      <c r="B17" s="189">
        <v>6</v>
      </c>
      <c r="C17" s="190" t="s">
        <v>53</v>
      </c>
      <c r="D17" s="506"/>
      <c r="E17" s="507"/>
      <c r="F17" s="507"/>
      <c r="G17" s="508"/>
      <c r="H17" s="502"/>
      <c r="I17" s="502"/>
      <c r="J17" s="502"/>
      <c r="K17" s="502"/>
      <c r="L17" s="519"/>
      <c r="M17" s="519"/>
      <c r="N17" s="519"/>
      <c r="O17" s="519"/>
      <c r="P17" s="499"/>
      <c r="Q17" s="499"/>
      <c r="R17" s="499"/>
      <c r="S17" s="499"/>
    </row>
    <row r="18" spans="1:19" s="56" customFormat="1" ht="10.5" customHeight="1">
      <c r="A18" s="530"/>
      <c r="B18" s="189">
        <v>7</v>
      </c>
      <c r="C18" s="190" t="s">
        <v>55</v>
      </c>
      <c r="D18" s="506"/>
      <c r="E18" s="507"/>
      <c r="F18" s="507"/>
      <c r="G18" s="508"/>
      <c r="H18" s="502"/>
      <c r="I18" s="502"/>
      <c r="J18" s="502"/>
      <c r="K18" s="502"/>
      <c r="L18" s="519"/>
      <c r="M18" s="519"/>
      <c r="N18" s="519"/>
      <c r="O18" s="519"/>
      <c r="P18" s="499"/>
      <c r="Q18" s="499"/>
      <c r="R18" s="499"/>
      <c r="S18" s="499"/>
    </row>
    <row r="19" spans="1:19" s="56" customFormat="1" ht="10.5" customHeight="1">
      <c r="A19" s="530"/>
      <c r="B19" s="189">
        <v>8</v>
      </c>
      <c r="C19" s="190" t="s">
        <v>57</v>
      </c>
      <c r="D19" s="506"/>
      <c r="E19" s="507"/>
      <c r="F19" s="507"/>
      <c r="G19" s="508"/>
      <c r="H19" s="502"/>
      <c r="I19" s="502"/>
      <c r="J19" s="502"/>
      <c r="K19" s="502"/>
      <c r="L19" s="519"/>
      <c r="M19" s="519"/>
      <c r="N19" s="519"/>
      <c r="O19" s="519"/>
      <c r="P19" s="499"/>
      <c r="Q19" s="499"/>
      <c r="R19" s="499"/>
      <c r="S19" s="499"/>
    </row>
    <row r="20" spans="1:19" s="56" customFormat="1" ht="10.5" customHeight="1">
      <c r="A20" s="530"/>
      <c r="B20" s="189">
        <v>9</v>
      </c>
      <c r="C20" s="190" t="s">
        <v>59</v>
      </c>
      <c r="D20" s="506"/>
      <c r="E20" s="507"/>
      <c r="F20" s="507"/>
      <c r="G20" s="508"/>
      <c r="H20" s="502"/>
      <c r="I20" s="502"/>
      <c r="J20" s="502"/>
      <c r="K20" s="502"/>
      <c r="L20" s="519"/>
      <c r="M20" s="519"/>
      <c r="N20" s="519"/>
      <c r="O20" s="519"/>
      <c r="P20" s="499"/>
      <c r="Q20" s="499"/>
      <c r="R20" s="499"/>
      <c r="S20" s="499"/>
    </row>
    <row r="21" spans="1:19" s="56" customFormat="1" ht="10.5" customHeight="1">
      <c r="A21" s="530"/>
      <c r="B21" s="189">
        <v>10</v>
      </c>
      <c r="C21" s="190" t="s">
        <v>61</v>
      </c>
      <c r="D21" s="506"/>
      <c r="E21" s="507"/>
      <c r="F21" s="507"/>
      <c r="G21" s="508"/>
      <c r="H21" s="502"/>
      <c r="I21" s="502"/>
      <c r="J21" s="502"/>
      <c r="K21" s="502"/>
      <c r="L21" s="519"/>
      <c r="M21" s="519"/>
      <c r="N21" s="519"/>
      <c r="O21" s="519"/>
      <c r="P21" s="499"/>
      <c r="Q21" s="499"/>
      <c r="R21" s="499"/>
      <c r="S21" s="499"/>
    </row>
    <row r="22" spans="1:19" s="56" customFormat="1" ht="10.5" customHeight="1">
      <c r="A22" s="530"/>
      <c r="B22" s="189">
        <v>11</v>
      </c>
      <c r="C22" s="190" t="s">
        <v>64</v>
      </c>
      <c r="D22" s="506"/>
      <c r="E22" s="507"/>
      <c r="F22" s="507"/>
      <c r="G22" s="508"/>
      <c r="H22" s="502"/>
      <c r="I22" s="502"/>
      <c r="J22" s="502"/>
      <c r="K22" s="502"/>
      <c r="L22" s="519"/>
      <c r="M22" s="519"/>
      <c r="N22" s="519"/>
      <c r="O22" s="519"/>
      <c r="P22" s="499"/>
      <c r="Q22" s="499"/>
      <c r="R22" s="499"/>
      <c r="S22" s="499"/>
    </row>
    <row r="23" spans="1:19" s="56" customFormat="1" ht="10.5" customHeight="1">
      <c r="A23" s="530"/>
      <c r="B23" s="189">
        <v>12</v>
      </c>
      <c r="C23" s="190" t="s">
        <v>13</v>
      </c>
      <c r="D23" s="506"/>
      <c r="E23" s="507"/>
      <c r="F23" s="507"/>
      <c r="G23" s="508"/>
      <c r="H23" s="502"/>
      <c r="I23" s="502"/>
      <c r="J23" s="502"/>
      <c r="K23" s="502"/>
      <c r="L23" s="519"/>
      <c r="M23" s="519"/>
      <c r="N23" s="519"/>
      <c r="O23" s="519"/>
      <c r="P23" s="499"/>
      <c r="Q23" s="499"/>
      <c r="R23" s="499"/>
      <c r="S23" s="499"/>
    </row>
    <row r="24" spans="1:19" s="56" customFormat="1" ht="10.5" customHeight="1">
      <c r="A24" s="530"/>
      <c r="B24" s="189">
        <v>13</v>
      </c>
      <c r="C24" s="190" t="s">
        <v>15</v>
      </c>
      <c r="D24" s="506"/>
      <c r="E24" s="507"/>
      <c r="F24" s="507"/>
      <c r="G24" s="508"/>
      <c r="H24" s="502"/>
      <c r="I24" s="502"/>
      <c r="J24" s="502"/>
      <c r="K24" s="502"/>
      <c r="L24" s="519"/>
      <c r="M24" s="519"/>
      <c r="N24" s="519"/>
      <c r="O24" s="519"/>
      <c r="P24" s="499"/>
      <c r="Q24" s="499"/>
      <c r="R24" s="499"/>
      <c r="S24" s="499"/>
    </row>
    <row r="25" spans="1:19" s="56" customFormat="1" ht="10.5" customHeight="1">
      <c r="A25" s="530"/>
      <c r="B25" s="189">
        <v>14</v>
      </c>
      <c r="C25" s="190" t="s">
        <v>17</v>
      </c>
      <c r="D25" s="506"/>
      <c r="E25" s="507"/>
      <c r="F25" s="507"/>
      <c r="G25" s="508"/>
      <c r="H25" s="502"/>
      <c r="I25" s="502"/>
      <c r="J25" s="502"/>
      <c r="K25" s="502"/>
      <c r="L25" s="519"/>
      <c r="M25" s="519"/>
      <c r="N25" s="519"/>
      <c r="O25" s="519"/>
      <c r="P25" s="499"/>
      <c r="Q25" s="499"/>
      <c r="R25" s="499"/>
      <c r="S25" s="499"/>
    </row>
    <row r="26" spans="1:19" s="56" customFormat="1" ht="10.5" customHeight="1">
      <c r="A26" s="530"/>
      <c r="B26" s="189">
        <v>15</v>
      </c>
      <c r="C26" s="190" t="s">
        <v>19</v>
      </c>
      <c r="D26" s="506"/>
      <c r="E26" s="507"/>
      <c r="F26" s="507"/>
      <c r="G26" s="508"/>
      <c r="H26" s="502"/>
      <c r="I26" s="502"/>
      <c r="J26" s="502"/>
      <c r="K26" s="502"/>
      <c r="L26" s="519"/>
      <c r="M26" s="519"/>
      <c r="N26" s="519"/>
      <c r="O26" s="519"/>
      <c r="P26" s="499"/>
      <c r="Q26" s="499"/>
      <c r="R26" s="499"/>
      <c r="S26" s="499"/>
    </row>
    <row r="27" spans="1:19" s="56" customFormat="1" ht="10.5" customHeight="1">
      <c r="A27" s="530"/>
      <c r="B27" s="189">
        <v>16</v>
      </c>
      <c r="C27" s="190" t="s">
        <v>21</v>
      </c>
      <c r="D27" s="506"/>
      <c r="E27" s="507"/>
      <c r="F27" s="507"/>
      <c r="G27" s="508"/>
      <c r="H27" s="502"/>
      <c r="I27" s="502"/>
      <c r="J27" s="502"/>
      <c r="K27" s="502"/>
      <c r="L27" s="519"/>
      <c r="M27" s="519"/>
      <c r="N27" s="519"/>
      <c r="O27" s="519"/>
      <c r="P27" s="499"/>
      <c r="Q27" s="499"/>
      <c r="R27" s="499"/>
      <c r="S27" s="499"/>
    </row>
    <row r="28" spans="1:19" s="56" customFormat="1" ht="10.5" customHeight="1">
      <c r="A28" s="530"/>
      <c r="B28" s="189">
        <v>17</v>
      </c>
      <c r="C28" s="190" t="s">
        <v>77</v>
      </c>
      <c r="D28" s="506"/>
      <c r="E28" s="507"/>
      <c r="F28" s="507"/>
      <c r="G28" s="508"/>
      <c r="H28" s="502"/>
      <c r="I28" s="502"/>
      <c r="J28" s="502"/>
      <c r="K28" s="502"/>
      <c r="L28" s="519"/>
      <c r="M28" s="519"/>
      <c r="N28" s="519"/>
      <c r="O28" s="519"/>
      <c r="P28" s="499"/>
      <c r="Q28" s="499"/>
      <c r="R28" s="499"/>
      <c r="S28" s="499"/>
    </row>
    <row r="29" spans="1:19" s="56" customFormat="1" ht="10.5" customHeight="1">
      <c r="A29" s="530"/>
      <c r="B29" s="189">
        <v>18</v>
      </c>
      <c r="C29" s="190" t="s">
        <v>23</v>
      </c>
      <c r="D29" s="506"/>
      <c r="E29" s="507"/>
      <c r="F29" s="507"/>
      <c r="G29" s="508"/>
      <c r="H29" s="502"/>
      <c r="I29" s="502"/>
      <c r="J29" s="502"/>
      <c r="K29" s="502"/>
      <c r="L29" s="519"/>
      <c r="M29" s="519"/>
      <c r="N29" s="519"/>
      <c r="O29" s="519"/>
      <c r="P29" s="499"/>
      <c r="Q29" s="499"/>
      <c r="R29" s="499"/>
      <c r="S29" s="499"/>
    </row>
    <row r="30" spans="1:19" s="56" customFormat="1" ht="10.5" customHeight="1">
      <c r="A30" s="530"/>
      <c r="B30" s="189">
        <v>19</v>
      </c>
      <c r="C30" s="190" t="s">
        <v>25</v>
      </c>
      <c r="D30" s="506"/>
      <c r="E30" s="507"/>
      <c r="F30" s="507"/>
      <c r="G30" s="508"/>
      <c r="H30" s="502"/>
      <c r="I30" s="502"/>
      <c r="J30" s="502"/>
      <c r="K30" s="502"/>
      <c r="L30" s="519"/>
      <c r="M30" s="519"/>
      <c r="N30" s="519"/>
      <c r="O30" s="519"/>
      <c r="P30" s="499"/>
      <c r="Q30" s="499"/>
      <c r="R30" s="499"/>
      <c r="S30" s="499"/>
    </row>
    <row r="31" spans="1:19" s="56" customFormat="1" ht="10.5" customHeight="1">
      <c r="A31" s="530"/>
      <c r="B31" s="189">
        <v>20</v>
      </c>
      <c r="C31" s="190" t="s">
        <v>27</v>
      </c>
      <c r="D31" s="506"/>
      <c r="E31" s="507"/>
      <c r="F31" s="507"/>
      <c r="G31" s="508"/>
      <c r="H31" s="502"/>
      <c r="I31" s="502"/>
      <c r="J31" s="502"/>
      <c r="K31" s="502"/>
      <c r="L31" s="519"/>
      <c r="M31" s="519"/>
      <c r="N31" s="519"/>
      <c r="O31" s="519"/>
      <c r="P31" s="499"/>
      <c r="Q31" s="499"/>
      <c r="R31" s="499"/>
      <c r="S31" s="499"/>
    </row>
    <row r="32" spans="1:19" s="56" customFormat="1" ht="10.5" customHeight="1">
      <c r="A32" s="530"/>
      <c r="B32" s="189">
        <v>21</v>
      </c>
      <c r="C32" s="190" t="s">
        <v>29</v>
      </c>
      <c r="D32" s="506"/>
      <c r="E32" s="507"/>
      <c r="F32" s="507"/>
      <c r="G32" s="508"/>
      <c r="H32" s="502"/>
      <c r="I32" s="502"/>
      <c r="J32" s="502"/>
      <c r="K32" s="502"/>
      <c r="L32" s="519"/>
      <c r="M32" s="519"/>
      <c r="N32" s="519"/>
      <c r="O32" s="519"/>
      <c r="P32" s="499"/>
      <c r="Q32" s="499"/>
      <c r="R32" s="499"/>
      <c r="S32" s="499"/>
    </row>
    <row r="33" spans="1:19" s="55" customFormat="1" ht="10.5" customHeight="1">
      <c r="A33" s="530"/>
      <c r="B33" s="189">
        <v>22</v>
      </c>
      <c r="C33" s="190" t="s">
        <v>31</v>
      </c>
      <c r="D33" s="506"/>
      <c r="E33" s="507"/>
      <c r="F33" s="507"/>
      <c r="G33" s="508"/>
      <c r="H33" s="502"/>
      <c r="I33" s="502"/>
      <c r="J33" s="502"/>
      <c r="K33" s="502"/>
      <c r="L33" s="519"/>
      <c r="M33" s="519"/>
      <c r="N33" s="519"/>
      <c r="O33" s="519"/>
      <c r="P33" s="499"/>
      <c r="Q33" s="499"/>
      <c r="R33" s="499"/>
      <c r="S33" s="499"/>
    </row>
    <row r="34" spans="1:19" s="55" customFormat="1" ht="10.5" customHeight="1">
      <c r="A34" s="530"/>
      <c r="B34" s="189">
        <v>23</v>
      </c>
      <c r="C34" s="190" t="s">
        <v>88</v>
      </c>
      <c r="D34" s="506"/>
      <c r="E34" s="507"/>
      <c r="F34" s="507"/>
      <c r="G34" s="508"/>
      <c r="H34" s="502"/>
      <c r="I34" s="502"/>
      <c r="J34" s="502"/>
      <c r="K34" s="502"/>
      <c r="L34" s="519"/>
      <c r="M34" s="519"/>
      <c r="N34" s="519"/>
      <c r="O34" s="519"/>
      <c r="P34" s="499"/>
      <c r="Q34" s="499"/>
      <c r="R34" s="499"/>
      <c r="S34" s="499"/>
    </row>
    <row r="35" spans="1:19" s="55" customFormat="1" ht="10.5" customHeight="1">
      <c r="A35" s="530"/>
      <c r="B35" s="189">
        <v>24</v>
      </c>
      <c r="C35" s="190" t="s">
        <v>89</v>
      </c>
      <c r="D35" s="506"/>
      <c r="E35" s="507"/>
      <c r="F35" s="507"/>
      <c r="G35" s="508"/>
      <c r="H35" s="502"/>
      <c r="I35" s="502"/>
      <c r="J35" s="502"/>
      <c r="K35" s="502"/>
      <c r="L35" s="519"/>
      <c r="M35" s="519"/>
      <c r="N35" s="519"/>
      <c r="O35" s="519"/>
      <c r="P35" s="499"/>
      <c r="Q35" s="499"/>
      <c r="R35" s="499"/>
      <c r="S35" s="499"/>
    </row>
    <row r="36" spans="1:19" s="55" customFormat="1" ht="10.5" customHeight="1">
      <c r="A36" s="530"/>
      <c r="B36" s="189">
        <v>25</v>
      </c>
      <c r="C36" s="190" t="s">
        <v>90</v>
      </c>
      <c r="D36" s="509"/>
      <c r="E36" s="510"/>
      <c r="F36" s="510"/>
      <c r="G36" s="511"/>
      <c r="H36" s="502"/>
      <c r="I36" s="502"/>
      <c r="J36" s="502"/>
      <c r="K36" s="502"/>
      <c r="L36" s="519"/>
      <c r="M36" s="519"/>
      <c r="N36" s="519"/>
      <c r="O36" s="519"/>
      <c r="P36" s="499"/>
      <c r="Q36" s="499"/>
      <c r="R36" s="499"/>
      <c r="S36" s="499"/>
    </row>
    <row r="37" spans="1:19" s="55" customFormat="1" ht="15.75" customHeight="1">
      <c r="A37" s="530"/>
      <c r="B37" s="515" t="s">
        <v>120</v>
      </c>
      <c r="C37" s="515"/>
      <c r="D37" s="520" t="s">
        <v>120</v>
      </c>
      <c r="E37" s="521"/>
      <c r="F37" s="521"/>
      <c r="G37" s="522"/>
      <c r="H37" s="531" t="s">
        <v>120</v>
      </c>
      <c r="I37" s="532"/>
      <c r="J37" s="532"/>
      <c r="K37" s="533"/>
      <c r="L37" s="512" t="s">
        <v>120</v>
      </c>
      <c r="M37" s="513"/>
      <c r="N37" s="513"/>
      <c r="O37" s="514"/>
      <c r="P37" s="185"/>
      <c r="Q37" s="186"/>
      <c r="R37" s="187"/>
      <c r="S37" s="188"/>
    </row>
    <row r="38" spans="1:19" s="55" customFormat="1" ht="32.25" customHeight="1">
      <c r="A38" s="524" t="s">
        <v>12</v>
      </c>
      <c r="B38" s="57">
        <v>1</v>
      </c>
      <c r="C38" s="58" t="s">
        <v>36</v>
      </c>
      <c r="D38" s="59"/>
      <c r="E38" s="180"/>
      <c r="F38" s="60"/>
      <c r="G38" s="61"/>
      <c r="H38" s="62"/>
      <c r="I38" s="63"/>
      <c r="J38" s="63"/>
      <c r="K38" s="64"/>
      <c r="L38" s="65"/>
      <c r="M38" s="65"/>
      <c r="N38" s="65"/>
      <c r="O38" s="65"/>
      <c r="P38" s="66"/>
      <c r="Q38" s="67"/>
      <c r="R38" s="68"/>
      <c r="S38" s="69"/>
    </row>
    <row r="39" spans="1:19" s="55" customFormat="1" ht="32.25" customHeight="1">
      <c r="A39" s="524"/>
      <c r="B39" s="57">
        <v>2</v>
      </c>
      <c r="C39" s="70" t="s">
        <v>39</v>
      </c>
      <c r="D39" s="59"/>
      <c r="E39" s="180"/>
      <c r="F39" s="60"/>
      <c r="G39" s="61"/>
      <c r="H39" s="71"/>
      <c r="I39" s="72"/>
      <c r="J39" s="72"/>
      <c r="K39" s="73"/>
      <c r="L39" s="74"/>
      <c r="M39" s="74"/>
      <c r="N39" s="74"/>
      <c r="O39" s="74"/>
      <c r="P39" s="75"/>
      <c r="Q39" s="67"/>
      <c r="R39" s="68"/>
      <c r="S39" s="69"/>
    </row>
    <row r="40" spans="1:19" s="55" customFormat="1" ht="32.25" customHeight="1">
      <c r="A40" s="524"/>
      <c r="B40" s="76">
        <v>3</v>
      </c>
      <c r="C40" s="70" t="s">
        <v>44</v>
      </c>
      <c r="D40" s="59"/>
      <c r="E40" s="180"/>
      <c r="F40" s="60"/>
      <c r="G40" s="61"/>
      <c r="H40" s="71"/>
      <c r="I40" s="72"/>
      <c r="J40" s="72"/>
      <c r="K40" s="73"/>
      <c r="L40" s="74"/>
      <c r="M40" s="74"/>
      <c r="N40" s="74"/>
      <c r="O40" s="74"/>
      <c r="P40" s="75"/>
      <c r="Q40" s="67"/>
      <c r="R40" s="68"/>
      <c r="S40" s="69"/>
    </row>
    <row r="41" spans="1:19" s="55" customFormat="1" ht="32.25" customHeight="1">
      <c r="A41" s="524"/>
      <c r="B41" s="57">
        <v>4</v>
      </c>
      <c r="C41" s="70" t="s">
        <v>47</v>
      </c>
      <c r="D41" s="59"/>
      <c r="E41" s="180"/>
      <c r="F41" s="60"/>
      <c r="G41" s="61"/>
      <c r="H41" s="71"/>
      <c r="I41" s="72"/>
      <c r="J41" s="72"/>
      <c r="K41" s="73"/>
      <c r="L41" s="74"/>
      <c r="M41" s="74"/>
      <c r="N41" s="74"/>
      <c r="O41" s="74"/>
      <c r="P41" s="75"/>
      <c r="Q41" s="67"/>
      <c r="R41" s="68"/>
      <c r="S41" s="69"/>
    </row>
    <row r="42" spans="1:19" s="55" customFormat="1" ht="32.25" customHeight="1">
      <c r="A42" s="524"/>
      <c r="B42" s="57">
        <v>5</v>
      </c>
      <c r="C42" s="70" t="s">
        <v>50</v>
      </c>
      <c r="D42" s="59"/>
      <c r="E42" s="180"/>
      <c r="F42" s="60"/>
      <c r="G42" s="61"/>
      <c r="H42" s="71"/>
      <c r="I42" s="72"/>
      <c r="J42" s="72"/>
      <c r="K42" s="73"/>
      <c r="L42" s="74"/>
      <c r="M42" s="74"/>
      <c r="N42" s="74"/>
      <c r="O42" s="74"/>
      <c r="P42" s="75"/>
      <c r="Q42" s="67"/>
      <c r="R42" s="68"/>
      <c r="S42" s="69"/>
    </row>
    <row r="43" spans="1:19" s="55" customFormat="1" ht="32.25" customHeight="1">
      <c r="A43" s="524"/>
      <c r="B43" s="76">
        <v>6</v>
      </c>
      <c r="C43" s="70" t="s">
        <v>53</v>
      </c>
      <c r="D43" s="59"/>
      <c r="E43" s="180"/>
      <c r="F43" s="60"/>
      <c r="G43" s="61"/>
      <c r="H43" s="71"/>
      <c r="I43" s="72"/>
      <c r="J43" s="72"/>
      <c r="K43" s="73"/>
      <c r="L43" s="74"/>
      <c r="M43" s="74"/>
      <c r="N43" s="74"/>
      <c r="O43" s="74"/>
      <c r="P43" s="75"/>
      <c r="Q43" s="67"/>
      <c r="R43" s="68"/>
      <c r="S43" s="69"/>
    </row>
    <row r="44" spans="1:19" s="55" customFormat="1" ht="32.25" customHeight="1">
      <c r="A44" s="524"/>
      <c r="B44" s="57">
        <v>7</v>
      </c>
      <c r="C44" s="70" t="s">
        <v>55</v>
      </c>
      <c r="D44" s="59"/>
      <c r="E44" s="180"/>
      <c r="F44" s="60"/>
      <c r="G44" s="61"/>
      <c r="H44" s="71"/>
      <c r="I44" s="72"/>
      <c r="J44" s="72"/>
      <c r="K44" s="73"/>
      <c r="L44" s="74"/>
      <c r="M44" s="74"/>
      <c r="N44" s="74"/>
      <c r="O44" s="74"/>
      <c r="P44" s="75"/>
      <c r="Q44" s="67"/>
      <c r="R44" s="68"/>
      <c r="S44" s="69"/>
    </row>
    <row r="45" spans="1:19" s="55" customFormat="1" ht="32.25" customHeight="1">
      <c r="A45" s="524"/>
      <c r="B45" s="57">
        <v>8</v>
      </c>
      <c r="C45" s="70" t="s">
        <v>57</v>
      </c>
      <c r="D45" s="59"/>
      <c r="E45" s="180"/>
      <c r="F45" s="60"/>
      <c r="G45" s="61"/>
      <c r="H45" s="71"/>
      <c r="I45" s="72"/>
      <c r="J45" s="72"/>
      <c r="K45" s="73"/>
      <c r="L45" s="74"/>
      <c r="M45" s="74"/>
      <c r="N45" s="74"/>
      <c r="O45" s="74"/>
      <c r="P45" s="75"/>
      <c r="Q45" s="67"/>
      <c r="R45" s="68"/>
      <c r="S45" s="69"/>
    </row>
    <row r="46" spans="1:19" s="55" customFormat="1" ht="32.25" customHeight="1">
      <c r="A46" s="524"/>
      <c r="B46" s="76">
        <v>9</v>
      </c>
      <c r="C46" s="70" t="s">
        <v>59</v>
      </c>
      <c r="D46" s="59"/>
      <c r="E46" s="180"/>
      <c r="F46" s="60"/>
      <c r="G46" s="61"/>
      <c r="H46" s="71"/>
      <c r="I46" s="72"/>
      <c r="J46" s="72"/>
      <c r="K46" s="73"/>
      <c r="L46" s="74"/>
      <c r="M46" s="74"/>
      <c r="N46" s="74"/>
      <c r="O46" s="74"/>
      <c r="P46" s="75"/>
      <c r="Q46" s="67"/>
      <c r="R46" s="68"/>
      <c r="S46" s="69"/>
    </row>
    <row r="47" spans="1:19" s="55" customFormat="1" ht="32.25" customHeight="1">
      <c r="A47" s="524"/>
      <c r="B47" s="57">
        <v>10</v>
      </c>
      <c r="C47" s="70" t="s">
        <v>61</v>
      </c>
      <c r="D47" s="59"/>
      <c r="E47" s="180"/>
      <c r="F47" s="60"/>
      <c r="G47" s="61"/>
      <c r="H47" s="71"/>
      <c r="I47" s="72"/>
      <c r="J47" s="72"/>
      <c r="K47" s="73"/>
      <c r="L47" s="74"/>
      <c r="M47" s="74"/>
      <c r="N47" s="74"/>
      <c r="O47" s="74"/>
      <c r="P47" s="75"/>
      <c r="Q47" s="67"/>
      <c r="R47" s="68"/>
      <c r="S47" s="69"/>
    </row>
    <row r="48" spans="1:19" s="55" customFormat="1" ht="32.25" customHeight="1">
      <c r="A48" s="525"/>
      <c r="B48" s="57">
        <v>11</v>
      </c>
      <c r="C48" s="70" t="s">
        <v>64</v>
      </c>
      <c r="D48" s="77"/>
      <c r="E48" s="181"/>
      <c r="F48" s="78"/>
      <c r="G48" s="79"/>
      <c r="H48" s="71"/>
      <c r="I48" s="72"/>
      <c r="J48" s="72"/>
      <c r="K48" s="73"/>
      <c r="L48" s="74"/>
      <c r="M48" s="74"/>
      <c r="N48" s="74"/>
      <c r="O48" s="74"/>
      <c r="P48" s="75"/>
      <c r="Q48" s="80"/>
      <c r="R48" s="81"/>
      <c r="S48" s="82"/>
    </row>
    <row r="49" spans="1:19" s="55" customFormat="1" ht="32.25" customHeight="1">
      <c r="A49" s="525"/>
      <c r="B49" s="76">
        <v>12</v>
      </c>
      <c r="C49" s="70" t="s">
        <v>13</v>
      </c>
      <c r="D49" s="77"/>
      <c r="E49" s="181"/>
      <c r="F49" s="78"/>
      <c r="G49" s="79"/>
      <c r="H49" s="71"/>
      <c r="I49" s="72"/>
      <c r="J49" s="72"/>
      <c r="K49" s="73"/>
      <c r="L49" s="74"/>
      <c r="M49" s="74"/>
      <c r="N49" s="74"/>
      <c r="O49" s="74"/>
      <c r="P49" s="75"/>
      <c r="Q49" s="80"/>
      <c r="R49" s="81"/>
      <c r="S49" s="82"/>
    </row>
    <row r="50" spans="1:19" s="55" customFormat="1" ht="32.25" customHeight="1">
      <c r="A50" s="525"/>
      <c r="B50" s="57">
        <v>13</v>
      </c>
      <c r="C50" s="70" t="s">
        <v>15</v>
      </c>
      <c r="D50" s="77"/>
      <c r="E50" s="181"/>
      <c r="F50" s="78"/>
      <c r="G50" s="79"/>
      <c r="H50" s="71"/>
      <c r="I50" s="72"/>
      <c r="J50" s="72"/>
      <c r="K50" s="73"/>
      <c r="L50" s="74"/>
      <c r="M50" s="74"/>
      <c r="N50" s="74"/>
      <c r="O50" s="74"/>
      <c r="P50" s="75"/>
      <c r="Q50" s="80"/>
      <c r="R50" s="81"/>
      <c r="S50" s="82"/>
    </row>
    <row r="51" spans="1:19" s="55" customFormat="1" ht="32.25" customHeight="1">
      <c r="A51" s="525"/>
      <c r="B51" s="57">
        <v>14</v>
      </c>
      <c r="C51" s="70" t="s">
        <v>17</v>
      </c>
      <c r="D51" s="77"/>
      <c r="E51" s="181"/>
      <c r="F51" s="78"/>
      <c r="G51" s="79"/>
      <c r="H51" s="71"/>
      <c r="I51" s="72"/>
      <c r="J51" s="72"/>
      <c r="K51" s="73"/>
      <c r="L51" s="74"/>
      <c r="M51" s="74"/>
      <c r="N51" s="74"/>
      <c r="O51" s="74"/>
      <c r="P51" s="75"/>
      <c r="Q51" s="80"/>
      <c r="R51" s="81"/>
      <c r="S51" s="82"/>
    </row>
    <row r="52" spans="1:19" s="55" customFormat="1" ht="32.25" customHeight="1">
      <c r="A52" s="525"/>
      <c r="B52" s="57">
        <v>15</v>
      </c>
      <c r="C52" s="70" t="s">
        <v>19</v>
      </c>
      <c r="D52" s="77"/>
      <c r="E52" s="181"/>
      <c r="F52" s="78"/>
      <c r="G52" s="79"/>
      <c r="H52" s="71"/>
      <c r="I52" s="72"/>
      <c r="J52" s="72"/>
      <c r="K52" s="73"/>
      <c r="L52" s="74"/>
      <c r="M52" s="74"/>
      <c r="N52" s="74"/>
      <c r="O52" s="74"/>
      <c r="P52" s="75"/>
      <c r="Q52" s="80"/>
      <c r="R52" s="81"/>
      <c r="S52" s="82"/>
    </row>
    <row r="53" spans="1:19" s="56" customFormat="1" ht="32.25" customHeight="1">
      <c r="A53" s="525"/>
      <c r="B53" s="76">
        <v>16</v>
      </c>
      <c r="C53" s="70" t="s">
        <v>21</v>
      </c>
      <c r="D53" s="77"/>
      <c r="E53" s="181"/>
      <c r="F53" s="78"/>
      <c r="G53" s="79"/>
      <c r="H53" s="71"/>
      <c r="I53" s="72"/>
      <c r="J53" s="72"/>
      <c r="K53" s="73"/>
      <c r="L53" s="74"/>
      <c r="M53" s="74"/>
      <c r="N53" s="74"/>
      <c r="O53" s="74"/>
      <c r="P53" s="75"/>
      <c r="Q53" s="80"/>
      <c r="R53" s="81"/>
      <c r="S53" s="82"/>
    </row>
    <row r="54" spans="1:19" s="55" customFormat="1" ht="32.25" customHeight="1">
      <c r="A54" s="525"/>
      <c r="B54" s="57">
        <v>17</v>
      </c>
      <c r="C54" s="70" t="s">
        <v>77</v>
      </c>
      <c r="D54" s="77"/>
      <c r="E54" s="181"/>
      <c r="F54" s="78"/>
      <c r="G54" s="79"/>
      <c r="H54" s="71"/>
      <c r="I54" s="72"/>
      <c r="J54" s="72"/>
      <c r="K54" s="73"/>
      <c r="L54" s="74"/>
      <c r="M54" s="74"/>
      <c r="N54" s="74"/>
      <c r="O54" s="74"/>
      <c r="P54" s="75"/>
      <c r="Q54" s="80"/>
      <c r="R54" s="81"/>
      <c r="S54" s="82"/>
    </row>
    <row r="55" spans="1:19" s="56" customFormat="1" ht="32.25" customHeight="1">
      <c r="A55" s="525"/>
      <c r="B55" s="57">
        <v>18</v>
      </c>
      <c r="C55" s="70" t="s">
        <v>23</v>
      </c>
      <c r="D55" s="77"/>
      <c r="E55" s="181"/>
      <c r="F55" s="78"/>
      <c r="G55" s="79"/>
      <c r="H55" s="71"/>
      <c r="I55" s="72"/>
      <c r="J55" s="72"/>
      <c r="K55" s="73"/>
      <c r="L55" s="74"/>
      <c r="M55" s="74"/>
      <c r="N55" s="74"/>
      <c r="O55" s="74"/>
      <c r="P55" s="75"/>
      <c r="Q55" s="80"/>
      <c r="R55" s="81"/>
      <c r="S55" s="82"/>
    </row>
    <row r="56" spans="1:19" s="56" customFormat="1" ht="32.25" customHeight="1">
      <c r="A56" s="525"/>
      <c r="B56" s="57">
        <v>19</v>
      </c>
      <c r="C56" s="70" t="s">
        <v>25</v>
      </c>
      <c r="D56" s="77"/>
      <c r="E56" s="181"/>
      <c r="F56" s="78"/>
      <c r="G56" s="79"/>
      <c r="H56" s="71"/>
      <c r="I56" s="72"/>
      <c r="J56" s="72"/>
      <c r="K56" s="73"/>
      <c r="L56" s="74"/>
      <c r="M56" s="74"/>
      <c r="N56" s="74"/>
      <c r="O56" s="74"/>
      <c r="P56" s="75"/>
      <c r="Q56" s="80"/>
      <c r="R56" s="81"/>
      <c r="S56" s="82"/>
    </row>
    <row r="57" spans="1:19" s="56" customFormat="1" ht="32.25" customHeight="1">
      <c r="A57" s="525"/>
      <c r="B57" s="76">
        <v>20</v>
      </c>
      <c r="C57" s="70" t="s">
        <v>27</v>
      </c>
      <c r="D57" s="77"/>
      <c r="E57" s="181"/>
      <c r="F57" s="78"/>
      <c r="G57" s="79"/>
      <c r="H57" s="71"/>
      <c r="I57" s="72"/>
      <c r="J57" s="72"/>
      <c r="K57" s="73"/>
      <c r="L57" s="74"/>
      <c r="M57" s="74"/>
      <c r="N57" s="74"/>
      <c r="O57" s="74"/>
      <c r="P57" s="75"/>
      <c r="Q57" s="80"/>
      <c r="R57" s="81"/>
      <c r="S57" s="82"/>
    </row>
    <row r="58" spans="1:19" s="56" customFormat="1" ht="32.25" customHeight="1">
      <c r="A58" s="525"/>
      <c r="B58" s="57">
        <v>21</v>
      </c>
      <c r="C58" s="70" t="s">
        <v>29</v>
      </c>
      <c r="D58" s="77"/>
      <c r="E58" s="181"/>
      <c r="F58" s="78"/>
      <c r="G58" s="79"/>
      <c r="H58" s="71"/>
      <c r="I58" s="72"/>
      <c r="J58" s="72"/>
      <c r="K58" s="73"/>
      <c r="L58" s="74"/>
      <c r="M58" s="74"/>
      <c r="N58" s="74"/>
      <c r="O58" s="74"/>
      <c r="P58" s="75"/>
      <c r="Q58" s="80"/>
      <c r="R58" s="81"/>
      <c r="S58" s="82"/>
    </row>
    <row r="59" spans="1:19" s="56" customFormat="1" ht="32.25" customHeight="1">
      <c r="A59" s="525"/>
      <c r="B59" s="57">
        <v>22</v>
      </c>
      <c r="C59" s="70" t="s">
        <v>31</v>
      </c>
      <c r="D59" s="77"/>
      <c r="E59" s="181"/>
      <c r="F59" s="78"/>
      <c r="G59" s="79"/>
      <c r="H59" s="71"/>
      <c r="I59" s="72"/>
      <c r="J59" s="72"/>
      <c r="K59" s="73"/>
      <c r="L59" s="74"/>
      <c r="M59" s="74"/>
      <c r="N59" s="74"/>
      <c r="O59" s="74"/>
      <c r="P59" s="75"/>
      <c r="Q59" s="80"/>
      <c r="R59" s="81"/>
      <c r="S59" s="82"/>
    </row>
    <row r="60" spans="1:19" s="56" customFormat="1" ht="32.25" customHeight="1">
      <c r="A60" s="525"/>
      <c r="B60" s="57">
        <v>23</v>
      </c>
      <c r="C60" s="70" t="s">
        <v>88</v>
      </c>
      <c r="D60" s="77"/>
      <c r="E60" s="181"/>
      <c r="F60" s="78"/>
      <c r="G60" s="79"/>
      <c r="H60" s="71"/>
      <c r="I60" s="72"/>
      <c r="J60" s="72"/>
      <c r="K60" s="73"/>
      <c r="L60" s="74"/>
      <c r="M60" s="74"/>
      <c r="N60" s="74"/>
      <c r="O60" s="74"/>
      <c r="P60" s="75"/>
      <c r="Q60" s="80"/>
      <c r="R60" s="81"/>
      <c r="S60" s="82"/>
    </row>
    <row r="61" spans="1:19" s="56" customFormat="1" ht="32.25" customHeight="1">
      <c r="A61" s="525"/>
      <c r="B61" s="76">
        <v>24</v>
      </c>
      <c r="C61" s="70" t="s">
        <v>89</v>
      </c>
      <c r="D61" s="77"/>
      <c r="E61" s="181"/>
      <c r="F61" s="78"/>
      <c r="G61" s="79"/>
      <c r="H61" s="71"/>
      <c r="I61" s="72"/>
      <c r="J61" s="72"/>
      <c r="K61" s="73"/>
      <c r="L61" s="74"/>
      <c r="M61" s="74"/>
      <c r="N61" s="74"/>
      <c r="O61" s="74"/>
      <c r="P61" s="75"/>
      <c r="Q61" s="80"/>
      <c r="R61" s="81"/>
      <c r="S61" s="82"/>
    </row>
    <row r="62" spans="1:19" s="56" customFormat="1" ht="32.25" customHeight="1" thickBot="1">
      <c r="A62" s="525"/>
      <c r="B62" s="83">
        <v>25</v>
      </c>
      <c r="C62" s="84" t="s">
        <v>90</v>
      </c>
      <c r="D62" s="85"/>
      <c r="E62" s="182"/>
      <c r="F62" s="86"/>
      <c r="G62" s="87"/>
      <c r="H62" s="88"/>
      <c r="I62" s="89"/>
      <c r="J62" s="89"/>
      <c r="K62" s="90"/>
      <c r="L62" s="74"/>
      <c r="M62" s="74"/>
      <c r="N62" s="74"/>
      <c r="O62" s="74"/>
      <c r="P62" s="91"/>
      <c r="Q62" s="92"/>
      <c r="R62" s="93"/>
      <c r="S62" s="94"/>
    </row>
    <row r="63" spans="1:19" s="56" customFormat="1" ht="32.25" customHeight="1" thickBot="1">
      <c r="A63" s="526"/>
      <c r="B63" s="527" t="s">
        <v>120</v>
      </c>
      <c r="C63" s="528"/>
      <c r="D63" s="95"/>
      <c r="E63" s="183"/>
      <c r="F63" s="96"/>
      <c r="G63" s="97"/>
      <c r="H63" s="98"/>
      <c r="I63" s="99"/>
      <c r="J63" s="99"/>
      <c r="K63" s="100"/>
      <c r="L63" s="101"/>
      <c r="M63" s="101"/>
      <c r="N63" s="101"/>
      <c r="O63" s="101"/>
      <c r="P63" s="516"/>
      <c r="Q63" s="517"/>
      <c r="R63" s="518"/>
      <c r="S63" s="102">
        <f>+SUM(S38:S62)</f>
        <v>0</v>
      </c>
    </row>
    <row r="64" spans="16:18" s="56" customFormat="1" ht="12">
      <c r="P64" s="55"/>
      <c r="Q64" s="55"/>
      <c r="R64" s="55"/>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2016-07-26T20:46:38Z</cp:lastPrinted>
  <dcterms:created xsi:type="dcterms:W3CDTF">2010-03-25T16:40:43Z</dcterms:created>
  <dcterms:modified xsi:type="dcterms:W3CDTF">2017-04-25T15:43:03Z</dcterms:modified>
  <cp:category/>
  <cp:version/>
  <cp:contentType/>
  <cp:contentStatus/>
</cp:coreProperties>
</file>